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3932" windowHeight="7908" activeTab="0"/>
  </bookViews>
  <sheets>
    <sheet name="Rekapitulace" sheetId="1" r:id="rId1"/>
    <sheet name="Zakázka" sheetId="2" r:id="rId2"/>
  </sheets>
  <definedNames>
    <definedName name="euroCALC">'Zakázka'!$A$5:$V$1364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<sst xmlns="http://schemas.openxmlformats.org/spreadsheetml/2006/main" count="4829" uniqueCount="1969">
  <si>
    <t>Vyvěšení nebo zavěšení kovových křídel dveří pl do 2 m2</t>
  </si>
  <si>
    <t>{CCF75F31-30CA-4897-994F-EB72AF1B5E6F}</t>
  </si>
  <si>
    <t>968072456/00</t>
  </si>
  <si>
    <t>Vybourání kovových dveřních zárubní pl přes 2 m2</t>
  </si>
  <si>
    <t>{F4528D83-E601-47A6-BEBB-115FB8D6820B}</t>
  </si>
  <si>
    <t>1,16*2,2</t>
  </si>
  <si>
    <t>973028161/00</t>
  </si>
  <si>
    <t>Vysekání kapes ve zdivu z kamene pro zavázání příček nebo zdí tl do 600 mm</t>
  </si>
  <si>
    <t>{FCC1774F-CE2A-4D0E-ACA1-9ED4175A319B}</t>
  </si>
  <si>
    <t>1,4*2</t>
  </si>
  <si>
    <t>973031826/00</t>
  </si>
  <si>
    <t>Vysekání kapes ve zdivu cihelném na MV nebo MVC pro zavázání zdí tl do 600 mm</t>
  </si>
  <si>
    <t>{B9B01B1E-CB7A-47CE-85C8-F0E62C7A90B0}</t>
  </si>
  <si>
    <t>1,5*2</t>
  </si>
  <si>
    <t>974031167/00</t>
  </si>
  <si>
    <t>Vysekání rýh ve zdivu cihelném hl do 150 mm š do 300 mm</t>
  </si>
  <si>
    <t>{354C1DCF-1424-4C58-9330-68AC714FB554}</t>
  </si>
  <si>
    <t>Pro věnec</t>
  </si>
  <si>
    <t>3,14*5,95+3,14*6,1</t>
  </si>
  <si>
    <t>976074141/00</t>
  </si>
  <si>
    <t>Vybourání kotevních želez ze zdiva kamenného nebo betonového</t>
  </si>
  <si>
    <t>{37A71AFE-B746-4B26-BEB2-C4B3DB658AAA}</t>
  </si>
  <si>
    <t>978013191/00</t>
  </si>
  <si>
    <t>Otlučení vnitřních omítek stěn MV nebo MVC stěn o rozsahu do 100 %</t>
  </si>
  <si>
    <t>{2C303468-9DF2-4AA8-99CD-A072D18ABA87}</t>
  </si>
  <si>
    <t>6,474+27,421+17,483</t>
  </si>
  <si>
    <t>978015291/00</t>
  </si>
  <si>
    <t>Otlučení vnějších omítek MV nebo MVC stupeň složitosti I až IV o rozsahu do 100 %</t>
  </si>
  <si>
    <t>{FAE872BC-CB33-49A9-8058-AF87F6F6D2B5}</t>
  </si>
  <si>
    <t>8,43+16,705+27,374</t>
  </si>
  <si>
    <t>{DAB0B923-4B31-4F0F-B5A1-4FEF2C49AE23}</t>
  </si>
  <si>
    <t>{BD0C8F0E-C656-475F-B02D-BC65FE8DC71C}</t>
  </si>
  <si>
    <t>{D43589A1-1DFC-4CB3-8B15-F5D9CDC9E95D}</t>
  </si>
  <si>
    <t>56,971*7</t>
  </si>
  <si>
    <t>{37D19871-CC69-4DDD-9562-E14B56F69339}</t>
  </si>
  <si>
    <t>{71279162-8434-444A-906A-13F46720A422}</t>
  </si>
  <si>
    <t>{B292B953-C2A4-4B8E-BC75-4E7C981729FD}</t>
  </si>
  <si>
    <t>11163150</t>
  </si>
  <si>
    <t>Lak asfaltový PENETRAL ALP- 20 kg</t>
  </si>
  <si>
    <t>{D1F7F6E2-BA4D-482E-BEF5-A1C16FEAE293}</t>
  </si>
  <si>
    <t>(28,991+1,868)*0,00025</t>
  </si>
  <si>
    <t>62852254</t>
  </si>
  <si>
    <t>Pás asfaltovaný modifikovaný 40 Special mineral</t>
  </si>
  <si>
    <t>{DE5D530F-DF75-4097-A4FA-3F8D72A17DCE}</t>
  </si>
  <si>
    <t>28,991*1,15+1,868*1,2</t>
  </si>
  <si>
    <t>711111001/00</t>
  </si>
  <si>
    <t>Provedení izolace proti zemní vlhkosti vodorovné za studena nátěrem penetračním</t>
  </si>
  <si>
    <t>{801E67CE-17BD-416A-B5BC-6C07B100FD16}</t>
  </si>
  <si>
    <t>3,14*0,5*5,95*0,5*5,95+1,2*0,6+0,8*0,6</t>
  </si>
  <si>
    <t>{0946034B-F036-408C-90C7-CC8EBA26EEDE}</t>
  </si>
  <si>
    <t>711112001/00</t>
  </si>
  <si>
    <t>Provedení izolace proti zemní vlhkosti svislé za studena nátěrem penetračním</t>
  </si>
  <si>
    <t>{FE0FDBBE-CB36-4A35-9E99-EBC3800DBE0F}</t>
  </si>
  <si>
    <t>711141559/00</t>
  </si>
  <si>
    <t>Provedení izolace proti zemní vlhkosti pásy přitavením vodorovné NAIP</t>
  </si>
  <si>
    <t>{AA10ED4F-6554-47BA-964D-B5CAC01D69D7}</t>
  </si>
  <si>
    <t>711142559/00</t>
  </si>
  <si>
    <t>Provedení izolace proti zemní vlhkosti pásy přitavením svislé NAIP</t>
  </si>
  <si>
    <t>{455D1938-DED2-4391-8F5F-7F11B5F1EC95}</t>
  </si>
  <si>
    <t>{A8989388-C178-4837-9F09-7D5837F9BA09}</t>
  </si>
  <si>
    <t>(3,14*8,0-1,6)*0,8*1,5</t>
  </si>
  <si>
    <t>740: Silnoproud</t>
  </si>
  <si>
    <t>740 351001</t>
  </si>
  <si>
    <t>Silnoproudá elektroinstalace a hromosvody viz samostatný výkaz výměr v PD elektro</t>
  </si>
  <si>
    <t>{7AB222E2-EECC-4112-8B47-B063DF8E4254}</t>
  </si>
  <si>
    <t>740</t>
  </si>
  <si>
    <t>762: Konstrukce tesařské</t>
  </si>
  <si>
    <t>13425001</t>
  </si>
  <si>
    <t>Výroba a dod pásoviny 50x5-700 pro kotvení krovu</t>
  </si>
  <si>
    <t>{53F4808D-C9E3-44FE-9D5F-967A79CF30D4}</t>
  </si>
  <si>
    <t>762</t>
  </si>
  <si>
    <t>pásovina 50x5 dl.700 mm</t>
  </si>
  <si>
    <t>0,7*1,96*12*1,08*2</t>
  </si>
  <si>
    <t>60511060</t>
  </si>
  <si>
    <t>Řezivo jehličnaté omítané střed jakost I</t>
  </si>
  <si>
    <t>{687C7837-A212-48E9-8BD9-51B72B81313D}</t>
  </si>
  <si>
    <t>43,96*0,032*1,5</t>
  </si>
  <si>
    <t>60512011</t>
  </si>
  <si>
    <t>Řezivo jehličnaté hranol jakost I nad 120 cm2</t>
  </si>
  <si>
    <t>{D039B960-B2CE-45EC-94CB-CD5E9DCBA632}</t>
  </si>
  <si>
    <t>134,4*0,12*0,18*1,1+26,69*0,16*0,18*1,5</t>
  </si>
  <si>
    <t>60514114</t>
  </si>
  <si>
    <t>Řezivo jehličnaté,střešní latě impregnované dl 4 - 5 m</t>
  </si>
  <si>
    <t>{A70D3221-05F1-4936-A585-DD4F949579A6}</t>
  </si>
  <si>
    <t>(134,4*0,05*0,05+43,96*3*0,04*0,05)*1,5</t>
  </si>
  <si>
    <t>762081150/00</t>
  </si>
  <si>
    <t>Hoblování hraněného řeziva ve staveništní dílně</t>
  </si>
  <si>
    <t>{DAE4E759-3784-4C9B-9F63-BDAFD5AADE0F}</t>
  </si>
  <si>
    <t>2,11+4,346</t>
  </si>
  <si>
    <t>762083121/00</t>
  </si>
  <si>
    <t>Impregnace řeziva proti dřevokaznému hmyzu, houbám a plísním máčením třída ohrožení 1 a 2</t>
  </si>
  <si>
    <t>{9D76D4A0-1497-48BB-AF37-4C478B082727}</t>
  </si>
  <si>
    <t>762086111/00</t>
  </si>
  <si>
    <t>Montáž KDK hmotnosti prvku do 5 kg</t>
  </si>
  <si>
    <t>{A8402144-ED3A-4D74-92E4-8B93393EE295}</t>
  </si>
  <si>
    <t>762331812/00</t>
  </si>
  <si>
    <t>Demontáž vázaných kcí krovů z hranolů průřezové plochy do 224 cm2</t>
  </si>
  <si>
    <t>{BF31669E-1379-4AF4-A49B-28EA6084ADF6}</t>
  </si>
  <si>
    <t>762331813/00</t>
  </si>
  <si>
    <t>Demontáž vázaných kcí krovů z hranolů průřezové plochy do 288 cm2</t>
  </si>
  <si>
    <t>{D6C165E8-0631-49AB-9006-D09B5470FAFA}</t>
  </si>
  <si>
    <t>762333532/00</t>
  </si>
  <si>
    <t>Montáž vázaných kcí krovů nepravidelných z řeziva hoblovaného průřezové plochy do 224 cm2</t>
  </si>
  <si>
    <t>{0C30406F-0BD0-455C-80C7-5790AD6232C6}</t>
  </si>
  <si>
    <t>24*5,6</t>
  </si>
  <si>
    <t>762333533/00</t>
  </si>
  <si>
    <t>Montáž vázaných kcí krovů nepravidelných z řeziva hoblovaného průřezové plochy do 288 cm2</t>
  </si>
  <si>
    <t>{F4D6F9BA-8550-4A07-956D-50D2A64B35B3}</t>
  </si>
  <si>
    <t>3,14*2,0+3,14*6,5</t>
  </si>
  <si>
    <t>762341350/00</t>
  </si>
  <si>
    <t>Montáž bednění střech obloukových sklonu do 60° z hoblovaných prken</t>
  </si>
  <si>
    <t>{20D8B51F-1B4A-4CCC-93F5-A11A56487357}</t>
  </si>
  <si>
    <t>3,14*7,5*5,6/3</t>
  </si>
  <si>
    <t>762341811/00</t>
  </si>
  <si>
    <t>Demontáž bednění střech z prken</t>
  </si>
  <si>
    <t>{EEA6AD86-5A83-4ACF-8A55-37CACDE23EE2}</t>
  </si>
  <si>
    <t>762342314/00</t>
  </si>
  <si>
    <t>Montáž laťování na střechách složitých sklonu do 60° osové vzdálenosti do 360 mm</t>
  </si>
  <si>
    <t>{86FF3180-0CFB-435A-BF4F-8C628411B91B}</t>
  </si>
  <si>
    <t>762342441/00</t>
  </si>
  <si>
    <t>Montáž lišt trojúhelníkových nebo kontralatí na střechách sklonu do 60°</t>
  </si>
  <si>
    <t>{51778799-98E6-4900-B25A-0FE852B7B16B}</t>
  </si>
  <si>
    <t>762342811/00</t>
  </si>
  <si>
    <t>Demontáž laťování střech z latí osové vzdálenosti do 0,22 m</t>
  </si>
  <si>
    <t>{D3867427-F28C-44CC-9508-3CFFF6BF6A8A}</t>
  </si>
  <si>
    <t>762395000/00</t>
  </si>
  <si>
    <t>Spojovací prostředky pro montáž krovu, bednění, laťování, světlíky, klíny</t>
  </si>
  <si>
    <t>{D74DF653-741F-4782-B5AD-E602805D5108}</t>
  </si>
  <si>
    <t>6,456+0,9</t>
  </si>
  <si>
    <t>998762202</t>
  </si>
  <si>
    <t>Přesun hmot pro kce tesařské v objektech v do 12 m</t>
  </si>
  <si>
    <t>{959FF3E4-05FA-4DDB-A8C4-E0E84CB73261}</t>
  </si>
  <si>
    <t>764224220/00</t>
  </si>
  <si>
    <t>Oplechování Cu okapů tvrdá krytina segment dl do 500 mm rš 330 mm</t>
  </si>
  <si>
    <t>{1D497F20-400D-4E60-8619-9C72B157B3D5}</t>
  </si>
  <si>
    <t>3,14*7,7</t>
  </si>
  <si>
    <t>764248211/00</t>
  </si>
  <si>
    <t>Sněhový zachytač Cu lopatkový dl 500 mm</t>
  </si>
  <si>
    <t>{A2C51EB0-2A45-46FF-A55B-92743E8E3EE6}</t>
  </si>
  <si>
    <t>3,14*7,4+0,764</t>
  </si>
  <si>
    <t>764255201/00</t>
  </si>
  <si>
    <t>Žlab Cu nástřešní oblý rš 500 mm po segmentech do oblouku atyp</t>
  </si>
  <si>
    <t>{F8A81593-E5A5-4485-83FD-F1EDA63F24FC}</t>
  </si>
  <si>
    <t>3,14*7,6</t>
  </si>
  <si>
    <t>764259216/00</t>
  </si>
  <si>
    <t>Žlab Cu - kotlík kulatý vel. 330/100 mm</t>
  </si>
  <si>
    <t>{C03601A8-0526-430D-A29B-6D808843DDC0}</t>
  </si>
  <si>
    <t>764269203</t>
  </si>
  <si>
    <t>Oplechování Cu špičky hřebene</t>
  </si>
  <si>
    <t>{1820B404-366F-4150-B400-55A9652F2861}</t>
  </si>
  <si>
    <t>764510260/00</t>
  </si>
  <si>
    <t>Oplechování Cu parapetů rš 400 mm včetně rohů</t>
  </si>
  <si>
    <t>{79B1D871-6BA3-4491-96C1-4B9C1DBB5D0F}</t>
  </si>
  <si>
    <t>1,9*5+1,0</t>
  </si>
  <si>
    <t>764521270/00</t>
  </si>
  <si>
    <t>Oplechování Cu říms rš 500 mm</t>
  </si>
  <si>
    <t>{08D15FDB-23E2-4578-90C1-0BA2430A484A}</t>
  </si>
  <si>
    <t>3,14*7,4-1,6</t>
  </si>
  <si>
    <t>764554202/00</t>
  </si>
  <si>
    <t>Odpadní trouby Cu kruhové D 100 mm</t>
  </si>
  <si>
    <t>{90F0C6F3-6A2B-4F79-B544-885B84A05E7D}</t>
  </si>
  <si>
    <t>{91A8A407-8DBE-4CFF-B8E3-5E9A5C318B3D}</t>
  </si>
  <si>
    <t>765: Krytiny tvrdé</t>
  </si>
  <si>
    <t>765311510/00</t>
  </si>
  <si>
    <t>Krytina keramická bobrovka složitá střecha korunové krytí na řídké laťování na sucho</t>
  </si>
  <si>
    <t>{2D0BC579-BE3F-4DCF-94F7-6C10D116C6ED}</t>
  </si>
  <si>
    <t>765</t>
  </si>
  <si>
    <t>3,14*7,7*5,8/3</t>
  </si>
  <si>
    <t>765321021</t>
  </si>
  <si>
    <t>Montáž a dod pojistné folie</t>
  </si>
  <si>
    <t>{3BA6AC79-50C3-48A7-A3A4-80C5F0999A5F}</t>
  </si>
  <si>
    <t>43,96*1,1</t>
  </si>
  <si>
    <t>765901351/00</t>
  </si>
  <si>
    <t>Přiřezání keramických tašek</t>
  </si>
  <si>
    <t>{E81C785F-D097-441B-97E0-7765071FA524}</t>
  </si>
  <si>
    <t>998765201</t>
  </si>
  <si>
    <t>Přesun hmot pro krytiny tvrdé v objektech v do 6 m</t>
  </si>
  <si>
    <t>{0414923B-FEAD-43A2-B3A4-F5F481B06C30}</t>
  </si>
  <si>
    <t>768: Plastová okna a dveře</t>
  </si>
  <si>
    <t>768321001</t>
  </si>
  <si>
    <t>Montáž a dod plast okna 1730x1200 mm s izol dvojsklem ext imitace dřeva</t>
  </si>
  <si>
    <t>{6AE988ED-589F-4FC5-85E2-077A8A3BFBD2}</t>
  </si>
  <si>
    <t>768</t>
  </si>
  <si>
    <t>768321002</t>
  </si>
  <si>
    <t>Montáž a dod plast okna 950x1200 mm s izol dvojsklem ext imitace dřeva</t>
  </si>
  <si>
    <t>{9280F732-5561-48D0-8D42-ADE530DB6A60}</t>
  </si>
  <si>
    <t>768321003</t>
  </si>
  <si>
    <t>Montáž a dod vchod plast kazet dveří 1180x2200 mm ext.imitace dřeva</t>
  </si>
  <si>
    <t>{EFDDF61E-6654-4B36-9CEA-C60F0DDB5715}</t>
  </si>
  <si>
    <t>783: Nátěry</t>
  </si>
  <si>
    <t>783241824</t>
  </si>
  <si>
    <t>Nátěr beton podlahy 2x + penetrace</t>
  </si>
  <si>
    <t>{4932226F-3623-4527-A0A9-0ED715B26B61}</t>
  </si>
  <si>
    <t>783</t>
  </si>
  <si>
    <t>3,14*0,5*5,95*0,5*5,95+1,18*0,3</t>
  </si>
  <si>
    <t>783721113/00</t>
  </si>
  <si>
    <t>Nátěry syntetické tesařských konstrukcí barva dražší lazurovacím lakem 3x lakování</t>
  </si>
  <si>
    <t>{8CEA0C72-A1D1-46D1-9C8C-A416FE8BB5B8}</t>
  </si>
  <si>
    <t>134,4*(0,12+0,18*2)+26,69*(0,16+0,18*2)+43,96</t>
  </si>
  <si>
    <t>784: Malby</t>
  </si>
  <si>
    <t>784453351/00</t>
  </si>
  <si>
    <t>Malby směsi tekuté disperzní bílé otěruvzdorné dvojnásobné s penetrací v místnostech v do 3,8 m</t>
  </si>
  <si>
    <t>{F4DD45DE-0104-4AD2-989C-73AB1AAC27E2}</t>
  </si>
  <si>
    <t>784</t>
  </si>
  <si>
    <t>073</t>
  </si>
  <si>
    <t>{82B700EE-A51E-4142-847A-1A457AE679F8}</t>
  </si>
  <si>
    <t>SO_04: Oplocení, bezbariérový přístup, anglický dvorek-objekt plicní</t>
  </si>
  <si>
    <t>{727FF9B4-9394-4939-83FB-A013E4CB650B}</t>
  </si>
  <si>
    <t>SO_04</t>
  </si>
  <si>
    <t>2*3</t>
  </si>
  <si>
    <t>{D2CCB1B4-E417-41A6-817B-5135290EC86A}</t>
  </si>
  <si>
    <t>{BD4CBFD7-BAA0-49AB-94C2-D02C33BE332B}</t>
  </si>
  <si>
    <t>Anglický dvorek</t>
  </si>
  <si>
    <t>(1,0*2+4,9+1,2*2)*1,2*0,15+3,0*3,0*0,15</t>
  </si>
  <si>
    <t>Rampa</t>
  </si>
  <si>
    <t>11,0*0,15</t>
  </si>
  <si>
    <t>{DECA0980-472A-4AC4-86DE-8A098166CDC9}</t>
  </si>
  <si>
    <t>1,75*1,75*0,4+(1,1+1,9)*0,5*1,75*(0,4+0,2)*0,5+(1,5+2,0)*0,5*2,2*0,2*0,5</t>
  </si>
  <si>
    <t>{21B597F0-50C8-4B4C-8D3E-CA11AA219F56}</t>
  </si>
  <si>
    <t>2,398*0,5</t>
  </si>
  <si>
    <t>131201101/00</t>
  </si>
  <si>
    <t>Hloubení jam nezapažených v hornině tř. 3 objemu do 100 m3</t>
  </si>
  <si>
    <t>{BD191165-5909-4769-A63B-382C4199322F}</t>
  </si>
  <si>
    <t>(1,0*2+4,9)*(1,1+0,5)*0,5*1,2+1,2*1,2*1,2/3*2+4,9*1,0*0,4</t>
  </si>
  <si>
    <t>vsakovací jáma</t>
  </si>
  <si>
    <t>1,0*1,0*2,5</t>
  </si>
  <si>
    <t>{1DF48470-3A77-45A8-AACE-B9CD576564B9}</t>
  </si>
  <si>
    <t>12,236*0,5</t>
  </si>
  <si>
    <t>132201101/00</t>
  </si>
  <si>
    <t>Hloubení rýh š do 600 mm v hornině tř. 3 objemu do 100 m3</t>
  </si>
  <si>
    <t>{24B6926D-07D7-4353-A39C-3DFF590F6D66}</t>
  </si>
  <si>
    <t>Anglický dvorek-kanalizace</t>
  </si>
  <si>
    <t>2,0*0,6*1,5</t>
  </si>
  <si>
    <t>132201109/00</t>
  </si>
  <si>
    <t>Příplatek za lepivost k hloubení rýh š do 600 mm v hornině tř. 3</t>
  </si>
  <si>
    <t>{59F32955-EAB8-4DC1-B575-FAB63A5AE606}</t>
  </si>
  <si>
    <t>Výplň dilatačních spár z extrudovaného polystyrénu tl 30 mm</t>
  </si>
  <si>
    <t>{E3A1024F-0F08-4CA8-9E27-8E054AEB36B6}</t>
  </si>
  <si>
    <t>0,8*0,9*4+2,3*0,6+1,4*0,6*3</t>
  </si>
  <si>
    <t>938533111/00</t>
  </si>
  <si>
    <t>Očištění povrchu tlakovou vodou</t>
  </si>
  <si>
    <t>{DE5702D4-3084-4C4F-92CB-70F73CB5F8B7}</t>
  </si>
  <si>
    <t>939941112/00</t>
  </si>
  <si>
    <t>Zřízení těsnění pracovní spáry ocelovým plechem mezi dnem a stěnou včetně dodávky plechu</t>
  </si>
  <si>
    <t>{E50D4A52-26C5-4FC4-A719-7FC84FB7B823}</t>
  </si>
  <si>
    <t>(0,22+75,763+6,5)</t>
  </si>
  <si>
    <t>941111121/00</t>
  </si>
  <si>
    <t>Montáž lešení řadového trubkového lehkého s podlahami zatížení do 200 kg/m2 š do 1,2 m v do 10 m</t>
  </si>
  <si>
    <t>{04DD7597-2437-42DF-93D9-59F442AF828B}</t>
  </si>
  <si>
    <t>(18,2+1,5*6+14,4+2,2+7,5)*3,0+6,3*3,0+2,2*2,5</t>
  </si>
  <si>
    <t>941111221/00</t>
  </si>
  <si>
    <t>Příplatek k lešení řadovému trubkovému lehkému s podlahami š 1,2 m v 10 m za první a ZKD den použití</t>
  </si>
  <si>
    <t>{DDCC2E65-5B07-4913-B467-A1C2D68991BC}</t>
  </si>
  <si>
    <t>178,3*30</t>
  </si>
  <si>
    <t>941111821/00</t>
  </si>
  <si>
    <t>Demontáž lešení řadového trubkového lehkého s podlahami zatížení do 200 kg/m2 š do 1,2 m v do 10 m</t>
  </si>
  <si>
    <t>{EE5C3F6A-617F-4575-98B7-340FCF25DB24}</t>
  </si>
  <si>
    <t>949111112/00</t>
  </si>
  <si>
    <t>Lešení lehké pomocné kozové trubkové o výšce lešeňové podlahy do 1,9 m</t>
  </si>
  <si>
    <t>{6358A230-8568-420D-A098-1DC1EDFC3996}</t>
  </si>
  <si>
    <t>(19,2+13,1)*1,2</t>
  </si>
  <si>
    <t>953412782</t>
  </si>
  <si>
    <t>Poplatek za zábor chodníku</t>
  </si>
  <si>
    <t>{9C6D6A81-C0C5-4805-A0F8-D602F921FC8F}</t>
  </si>
  <si>
    <t>Bolzanova a kolem rotundy</t>
  </si>
  <si>
    <t>90+7</t>
  </si>
  <si>
    <t>953421001</t>
  </si>
  <si>
    <t>Montáž a dod nopové folie</t>
  </si>
  <si>
    <t>{13AEC9F6-2E32-4306-BD99-F26E8C154851}</t>
  </si>
  <si>
    <t>(75,50+6,5)*1,4+75,763*0,4+7,0*(0,5+1,1)*0,5</t>
  </si>
  <si>
    <t>953431001</t>
  </si>
  <si>
    <t>Vyměření stávajících inženýrských sítí</t>
  </si>
  <si>
    <t>soub</t>
  </si>
  <si>
    <t>{AD2493C3-826F-46C2-B414-E0987A802117}</t>
  </si>
  <si>
    <t>953431005</t>
  </si>
  <si>
    <t>Geodetické zaměření dokončené stavby</t>
  </si>
  <si>
    <t>{EAD75DB3-C8DA-4BB4-91B9-B236C9CC0522}</t>
  </si>
  <si>
    <t>953432001</t>
  </si>
  <si>
    <t>Dodavatelská dokumentace</t>
  </si>
  <si>
    <t>{EC3FC727-CB11-4953-A3E7-441C23B876C5}</t>
  </si>
  <si>
    <t>953433001</t>
  </si>
  <si>
    <t>Dokumentace skutečného provedení</t>
  </si>
  <si>
    <t>{F3A4A2BC-518D-4D5B-915D-BF644B0836D2}</t>
  </si>
  <si>
    <t>953434001</t>
  </si>
  <si>
    <t>Pořízení fotodokumentace před zahájením prací</t>
  </si>
  <si>
    <t>{99D96B39-31E7-4112-9A33-A75545390A3B}</t>
  </si>
  <si>
    <t>953441001</t>
  </si>
  <si>
    <t>Demontáž a montáž reklamní tabule 4500x2500 mm v ocel konstrukci</t>
  </si>
  <si>
    <t>{AB699E09-D289-451B-AE72-FAE5084096FE}</t>
  </si>
  <si>
    <t>953551002</t>
  </si>
  <si>
    <t>Osazení a dod chrániček do základů do DN 200 do 1,2 m na kabely</t>
  </si>
  <si>
    <t>{DEF4CCBA-C32F-4210-8ECB-81935713B429}</t>
  </si>
  <si>
    <t>096: Bourání konstrukcí</t>
  </si>
  <si>
    <t>764430850/00</t>
  </si>
  <si>
    <t>Demontáž oplechování zdí rš 750 mm</t>
  </si>
  <si>
    <t>{6A128FD8-9F19-4D19-87DE-9D604F4C9E9B}</t>
  </si>
  <si>
    <t>096</t>
  </si>
  <si>
    <t>1,78+1,58*6+18,3+14,4+2,26+7,5+0,6*5</t>
  </si>
  <si>
    <t>764521001</t>
  </si>
  <si>
    <t>Demontáž oplechování přístřešku pro el.rozvaděč</t>
  </si>
  <si>
    <t>{9E1F4F9C-8064-42B7-988B-BB90C2FA962C}</t>
  </si>
  <si>
    <t>El.rozvaděč</t>
  </si>
  <si>
    <t>2,4*1,60+1,0*0,6</t>
  </si>
  <si>
    <t>767912812/00</t>
  </si>
  <si>
    <t>Demontáž ostnatého drátu a držáků výšky přes 2,0 m vč.přesunu a likvidace</t>
  </si>
  <si>
    <t>{E27CBD7E-A85A-4837-9772-BCBA8C8B3ED8}</t>
  </si>
  <si>
    <t>76,3+7,2</t>
  </si>
  <si>
    <t>767914830/00</t>
  </si>
  <si>
    <t>Demontáž plotové výplně z ocel mříže na zděné sloupky výšky do 2m včetně přesunu a likvidace</t>
  </si>
  <si>
    <t>{31573569-58AA-43C6-A0DD-F0956DA2DCE1}</t>
  </si>
  <si>
    <t>4,0*7+1,5*4</t>
  </si>
  <si>
    <t>767922401</t>
  </si>
  <si>
    <t>Demontáž plech dvířek el.rozvaděče 1000x1800 mm</t>
  </si>
  <si>
    <t>{3B8D42B9-4EAA-443D-8DEC-57B836D578FB}</t>
  </si>
  <si>
    <t>961021311/00</t>
  </si>
  <si>
    <t>Bourání základů ze zdiva kamenného</t>
  </si>
  <si>
    <t>{0F2681C1-946A-4A44-8493-48BCDA1E754C}</t>
  </si>
  <si>
    <t>73,84*0,8*0,3+1,5*0,8*0,5+(1,23+3,5)*0,8*0,5+3,5*0,8*0,8</t>
  </si>
  <si>
    <t>961044111/00</t>
  </si>
  <si>
    <t>Bourání základů z betonu prostého</t>
  </si>
  <si>
    <t>{417F848A-A935-4775-AAF0-9856A0D37C5E}</t>
  </si>
  <si>
    <t>Pod el.rovaděč</t>
  </si>
  <si>
    <t>2,0*1,5*0,4+0,8*0,5*0,5</t>
  </si>
  <si>
    <t>962022391/00</t>
  </si>
  <si>
    <t>Bourání zdiva nadzákladového kamenného na MV nebo MVC</t>
  </si>
  <si>
    <t>{8420D360-6030-4A13-8831-D350592C1B77}</t>
  </si>
  <si>
    <t>73,84*0,6*0,65+73,84*0,8*0,5+1,5*0,6*1,28+(1,23+7,0)*0,6*1,9</t>
  </si>
  <si>
    <t>1,5*0,8*0,3+(1,23+3,5)*0,8*0,3</t>
  </si>
  <si>
    <t>962032231/00</t>
  </si>
  <si>
    <t>Bourání zdiva z cihel pálených nebo vápenopískových na MV nebo MVC</t>
  </si>
  <si>
    <t>{B4F24D32-09C4-431C-AD6E-6D379A3894EE}</t>
  </si>
  <si>
    <t>Zeď</t>
  </si>
  <si>
    <t>Koruna zdi z líc cihel</t>
  </si>
  <si>
    <t>(19,4+13,1)*0,29*0,15*2</t>
  </si>
  <si>
    <t>(1,78+1,58*6+2,26)*0,56*0,3</t>
  </si>
  <si>
    <t>(18,3+14,4+7,5)*0,56*0,3</t>
  </si>
  <si>
    <t>1,5*1,6*0,3*2+0,5*1,2*0,15*2</t>
  </si>
  <si>
    <t>962032314/00</t>
  </si>
  <si>
    <t>Bourání pilířů cihelných z dutých nebo plných cihel pálených i nepálených na jakoukoli maltu</t>
  </si>
  <si>
    <t>{AA733F59-24ED-4388-AB61-7C1526C18BAE}</t>
  </si>
  <si>
    <t>0,45*0,45*1,54*5+0,53*0,53*0,15*5</t>
  </si>
  <si>
    <t>963012510/00</t>
  </si>
  <si>
    <t>Bourání stropů z ŽB desek š do 300 mm tl do 140 mm</t>
  </si>
  <si>
    <t>{9EFC72AB-2147-4D03-A76F-054F3627D5B2}</t>
  </si>
  <si>
    <t>E.rozvaděč</t>
  </si>
  <si>
    <t>2,2*1,5*0,15</t>
  </si>
  <si>
    <t>965042221/00</t>
  </si>
  <si>
    <t>Bourání podkladů pod dlažby nebo mazanin betonových nebo z litého asfaltu tl přes 100 mm pl do 1 m2</t>
  </si>
  <si>
    <t>{2F322DBB-761E-4C82-8834-351342EE04AF}</t>
  </si>
  <si>
    <t>beton mazanina pod plot mříží</t>
  </si>
  <si>
    <t>978015281/00</t>
  </si>
  <si>
    <t>Otlučení vnějších omítek MV nebo MVC stupeň složitosti I až IV o rozsahu do 80 %</t>
  </si>
  <si>
    <t>{2EAB2F77-8EBA-4B07-8668-B2A2C3FDB4FD}</t>
  </si>
  <si>
    <t>979081111/00</t>
  </si>
  <si>
    <t>Odvoz suti a vybouraných hmot na skládku do 1 km</t>
  </si>
  <si>
    <t>{59AA82F9-0971-4A8D-951A-43F3D7B44633}</t>
  </si>
  <si>
    <t>979081121/00</t>
  </si>
  <si>
    <t>Odvoz suti a vybouraných hmot na skládku ZKD 1 km přes 1 km</t>
  </si>
  <si>
    <t>{C497B782-CDD2-4CA3-9F5B-7272F161451F}</t>
  </si>
  <si>
    <t>333,906*7</t>
  </si>
  <si>
    <t>979082111/00</t>
  </si>
  <si>
    <t>Vnitrostaveništní vodorovná doprava suti a vybouraných hmot do 10 m</t>
  </si>
  <si>
    <t>{A6152678-439A-49CE-8A3A-D92986C62BC5}</t>
  </si>
  <si>
    <t>979093111/00</t>
  </si>
  <si>
    <t>Uložení suti na skládku s hrubým urovnáním bez zhutnění</t>
  </si>
  <si>
    <t>{3C9ECBA7-AC40-4AFC-A8F0-45805C1F40C0}</t>
  </si>
  <si>
    <t>979098201/00</t>
  </si>
  <si>
    <t>Poplatek za uložení stavebního betonového odpadu na skládce (skládkovné)</t>
  </si>
  <si>
    <t>{8A08D3BD-6196-4ECF-8466-D3DA0BA51A42}</t>
  </si>
  <si>
    <t>099: Přesun hmot HSV</t>
  </si>
  <si>
    <t>998011001/00</t>
  </si>
  <si>
    <t>Přesun hmot pro budovy zděné výšky do 6 m</t>
  </si>
  <si>
    <t>{0A1BFF31-19C0-4322-A8E7-8573EBCF5587}</t>
  </si>
  <si>
    <t>099</t>
  </si>
  <si>
    <t>711: Izolace proti vodě</t>
  </si>
  <si>
    <t>711111052</t>
  </si>
  <si>
    <t>Hydroizolace stěrková do vnějšího prostředí 2x + penetrace vč.těsnící pásky na přechod z vod na svis</t>
  </si>
  <si>
    <t>{3E19A2FC-4B1B-4EA4-8CFF-B29A2A7F961C}</t>
  </si>
  <si>
    <t>711</t>
  </si>
  <si>
    <t>pod lícové cihly</t>
  </si>
  <si>
    <t>Vodorovná</t>
  </si>
  <si>
    <t>0,53*0,53*5+(1,78+1,58*6+2,26+18,3+14,4+7,5)*0,52</t>
  </si>
  <si>
    <t>svislá</t>
  </si>
  <si>
    <t>0,52*0,15*8</t>
  </si>
  <si>
    <t>pod cihelné zdivo na kamené zdi</t>
  </si>
  <si>
    <t>vodorovná</t>
  </si>
  <si>
    <t>(0,63+0,62)*0,6</t>
  </si>
  <si>
    <t>764: Konstrukce klempířské</t>
  </si>
  <si>
    <t>764211201/00</t>
  </si>
  <si>
    <t>Krytina Cu tl 0,63 mm hladká střešní z tabulí 2000x1000 mm do 30°</t>
  </si>
  <si>
    <t>{B68BF86C-B252-4DA3-BB8E-D59284931336}</t>
  </si>
  <si>
    <t>764</t>
  </si>
  <si>
    <t>Oplechování zdi pod plot mříží v nejnižší části</t>
  </si>
  <si>
    <t>4,1*0,9*7+(0,15+0,15)*0,9*7</t>
  </si>
  <si>
    <t>Oplechování hlav pilířů</t>
  </si>
  <si>
    <t>0,75*0,75*5</t>
  </si>
  <si>
    <t>764530260/00</t>
  </si>
  <si>
    <t>Oplechování Cu zdí rš 750 mm včetně rohů</t>
  </si>
  <si>
    <t>{3268C567-DC57-4ADB-8FBC-CE3EA337FFE9}</t>
  </si>
  <si>
    <t>1,78+1,58*6+2,26+18,3+14,4+7,5+0,25*11</t>
  </si>
  <si>
    <t>998764201</t>
  </si>
  <si>
    <t>Přesun hmot pro konstrukce klempířské v objektech v do 6 m</t>
  </si>
  <si>
    <t>%</t>
  </si>
  <si>
    <t>{AEBA936C-8A5A-4516-B450-A30EE5587C48}</t>
  </si>
  <si>
    <t>767: Konstrukce zámečnické</t>
  </si>
  <si>
    <t>767382401</t>
  </si>
  <si>
    <t>Montáž, výroba a dod plotové mřížové výplně 4000x1500 mm vč.pozinkování a práškového nátěru</t>
  </si>
  <si>
    <t>{61E645C5-C7A9-4D6D-960B-78BBBD7737D5}</t>
  </si>
  <si>
    <t>767</t>
  </si>
  <si>
    <t>767382402</t>
  </si>
  <si>
    <t>Montáž, výroba a dod plotové mřížové výplně 1500x850 mm vč.pozinkování a práškového nátěru</t>
  </si>
  <si>
    <t>{F444C636-68B9-402B-AB29-1A7D6CDBDC89}</t>
  </si>
  <si>
    <t>767392001</t>
  </si>
  <si>
    <t>Montáž a dod ocel konstrukce z U100 na přístřešek pro el.rozvaděč vč.nátěru</t>
  </si>
  <si>
    <t>kg</t>
  </si>
  <si>
    <t>{4FEBE166-865D-4B64-A0D8-BDD27BB5593A}</t>
  </si>
  <si>
    <t>Provizorní přístřešek pro el.rozvaděč</t>
  </si>
  <si>
    <t>sloupky 2x U100</t>
  </si>
  <si>
    <t>(1,5*2+1,6*2)*10,6*2*1,08</t>
  </si>
  <si>
    <t>rám střechy 2xU100</t>
  </si>
  <si>
    <t>(2,2*2+1,5*3)*10,6*2*1,08</t>
  </si>
  <si>
    <t>Vaznice U100</t>
  </si>
  <si>
    <t>2,2*3*10,6*2*1,08</t>
  </si>
  <si>
    <t>Paždík U100</t>
  </si>
  <si>
    <t>(2,2*2+1,5*2)*2*10,6*1,08</t>
  </si>
  <si>
    <t>Kotevní a styčníkové plechy, svary, prořez</t>
  </si>
  <si>
    <t>60</t>
  </si>
  <si>
    <t>767392002</t>
  </si>
  <si>
    <t>Montáž a dod opláštění a krytiny z trapéz pozink plechu výška vlny 35 mm tl.0,75 mm  vč.spoj.mat</t>
  </si>
  <si>
    <t>{4CF8C7F1-EF04-46A6-BBC6-C7A371539107}</t>
  </si>
  <si>
    <t>přístřešek pro el.rozvaděč</t>
  </si>
  <si>
    <t>opláštění</t>
  </si>
  <si>
    <t>2,2*1,8+2,2*1,7+1,5*(1,8+1,7)*0,5*2-1,8*1,0</t>
  </si>
  <si>
    <t>Krytina</t>
  </si>
  <si>
    <t>2,3*1,6</t>
  </si>
  <si>
    <t>767392003</t>
  </si>
  <si>
    <t>Montáž a dod plech dvířek pro el. rozvaděč 1800x1000 mm vč.nátěru</t>
  </si>
  <si>
    <t>{CC081F94-9574-4453-A978-2C74FE29FFBA}</t>
  </si>
  <si>
    <t>998767201</t>
  </si>
  <si>
    <t>Přesun hmot pro zámečnické konstrukce v objektech v do 6 m</t>
  </si>
  <si>
    <t>{55207E00-D508-4200-AA7F-6B2F3B0EE0C4}</t>
  </si>
  <si>
    <t>VRN: Vedlejší rozpočtové náklady</t>
  </si>
  <si>
    <t>071</t>
  </si>
  <si>
    <t>Zařízení staveniště</t>
  </si>
  <si>
    <t>{D0E5BDF3-4573-46D2-BE02-5B96E2AAADFF}</t>
  </si>
  <si>
    <t>VRN</t>
  </si>
  <si>
    <t>SO_02: Rekonstrukce oplocení ve Foersterově ul.</t>
  </si>
  <si>
    <t>{82404F87-912B-4663-BC02-142BABDAA57D}</t>
  </si>
  <si>
    <t>SO_02</t>
  </si>
  <si>
    <t>15*5+30*6+5*5+3*2+4*2</t>
  </si>
  <si>
    <t>{D66F7D89-D0C1-457C-98AE-13DE7427CAC9}</t>
  </si>
  <si>
    <t>{1A87802A-5AED-45DC-A400-28BD0FC14ED6}</t>
  </si>
  <si>
    <t>119001401/00</t>
  </si>
  <si>
    <t>Dočasné zajištění potrubí ocelového nebo litinového DN do 200</t>
  </si>
  <si>
    <t>{C40137DE-0BC1-4A32-BAAB-2081F395C78D}</t>
  </si>
  <si>
    <t>{D9CA3E89-E031-4F68-B3AF-20E18FAE2E2C}</t>
  </si>
  <si>
    <t>{40BC7FDC-B948-4B62-B770-C08F249B6739}</t>
  </si>
  <si>
    <t>121940011</t>
  </si>
  <si>
    <t>Odřezání kořenů v místě provádění základů vč.přesunu a likvidace</t>
  </si>
  <si>
    <t>{D622CC35-F95C-4254-8FF0-EFA3D93CE2B4}</t>
  </si>
  <si>
    <t>131203101/00</t>
  </si>
  <si>
    <t>Hloubení jam ručním nebo pneum nářadím v soudržných horninách tř. 3</t>
  </si>
  <si>
    <t>{E04DD184-4E58-47CE-8101-261CB7CF6BC3}</t>
  </si>
  <si>
    <t>8,0*(1,2+0,56)*0,5*0,75</t>
  </si>
  <si>
    <t>131203109/00</t>
  </si>
  <si>
    <t>Příplatek za lepivost u hloubení jam ručním nebo pneum nářadím v hornině tř. 3</t>
  </si>
  <si>
    <t>{141483F5-E607-4007-BBBE-6C7E2B0A061E}</t>
  </si>
  <si>
    <t>5,28*0,5</t>
  </si>
  <si>
    <t>132302201/00</t>
  </si>
  <si>
    <t>Hloubení rýh š přes 600 do 2000 mm ručním nebo pneum nářadím v soudržných horninách tř. 4</t>
  </si>
  <si>
    <t>{D9F8D2B3-4937-4324-AF10-A43F15401E46}</t>
  </si>
  <si>
    <t>8,0*0,8*0,9</t>
  </si>
  <si>
    <t>132302209/00</t>
  </si>
  <si>
    <t>Příplatek za lepivost u hloubení rýh š do 2000 mm ručním nebo pneum nářadím v hornině tř. 4</t>
  </si>
  <si>
    <t>{DC3A017B-F6BE-4D88-BF2F-59481136F046}</t>
  </si>
  <si>
    <t>{299F52AF-27CB-4A80-84EA-8773424BC6DD}</t>
  </si>
  <si>
    <t>(4,9+1,0*2)*0,25+1,0</t>
  </si>
  <si>
    <t>{E59E1FC3-CC78-44CD-9493-7065CD9E5148}</t>
  </si>
  <si>
    <t>{26F04A90-A3F3-43D3-A76C-9CC9E086D1AE}</t>
  </si>
  <si>
    <t>4,1*0,5*4,952*0,001</t>
  </si>
  <si>
    <t>4,1*0,6*10*2*0,395*0,001*1,15</t>
  </si>
  <si>
    <t>{B2D2315B-2686-4598-B36E-B7C8D9401A28}</t>
  </si>
  <si>
    <t>Anglický dvorek-pod zákryt desku</t>
  </si>
  <si>
    <t>(4,9+0,6*2)*0,4</t>
  </si>
  <si>
    <t>{08F06FD4-7A67-4A7C-96CB-7D72DE9328D0}</t>
  </si>
  <si>
    <t>2,0*0,32*4+2,0*0,58</t>
  </si>
  <si>
    <t>{0A5B37E1-C00E-4A93-8B2C-55D4954FBF22}</t>
  </si>
  <si>
    <t>(5,34+0,4)*1,0*0,25+1,2*1,0*0,1+1,4*1,0*(0,1+0,25)*0,5</t>
  </si>
  <si>
    <t>1,95*1,2*0,1</t>
  </si>
  <si>
    <t>008: Trubní vedení</t>
  </si>
  <si>
    <t>871275221/00</t>
  </si>
  <si>
    <t>Kanalizační potrubí z tvrdého PVC-systém KG tuhost třídy SN8 DN125</t>
  </si>
  <si>
    <t>{D64F8517-EB52-41CD-850B-7DA8C9D2CC2A}</t>
  </si>
  <si>
    <t>008</t>
  </si>
  <si>
    <t>877275211/00</t>
  </si>
  <si>
    <t>Montáž tvarovek z tvrdého PVC-systém KG nebo z polypropylenu-systém KG 2000 jednoosé DN 125</t>
  </si>
  <si>
    <t>{B1DF8330-035A-4A8F-BD44-C2B3F04055AE}</t>
  </si>
  <si>
    <t>{A1AD91FD-1FC3-4D87-B5CA-6F8BA01D1146}</t>
  </si>
  <si>
    <t>2,5*2*1,01</t>
  </si>
  <si>
    <t>{81E057BF-F28F-4312-A59E-7CDA39372890}</t>
  </si>
  <si>
    <t>1,25*2</t>
  </si>
  <si>
    <t>{9784AEEA-FDF8-44C4-BC04-863123FAAF09}</t>
  </si>
  <si>
    <t>2,5*0,2*0,1</t>
  </si>
  <si>
    <t>{8095D9A1-EC7D-4E9C-B230-532868E22D99}</t>
  </si>
  <si>
    <t>0,5*1,3*2</t>
  </si>
  <si>
    <t>934401002</t>
  </si>
  <si>
    <t>Biocidní ošetření a hydrofobní napuštění pískovcých desek, podezdívky a sloupků</t>
  </si>
  <si>
    <t>{394F064A-A35B-46F4-8057-F96EAD392B21}</t>
  </si>
  <si>
    <t>6,2*(0,48+0,1*2+0,05*2)</t>
  </si>
  <si>
    <t>plot-podezdívka, pilíře a krycí desky</t>
  </si>
  <si>
    <t>37,48*(0,48+0,1*2+0,05*2)+(0,48*0,48+0,48*0,05*4+0,48*0,05*4)*6</t>
  </si>
  <si>
    <t>(0,48*0,68+(0,48+0,68)*2*0,05*2)*2+60,352</t>
  </si>
  <si>
    <t>podezdívka kolem schodů a krycí desky</t>
  </si>
  <si>
    <t>1,15*(0,48+0,1*2+0,05*2)*2</t>
  </si>
  <si>
    <t>952182412</t>
  </si>
  <si>
    <t>Osazení a dod samočistící rohože 1000x500 mm vč.provedení podkladního betonu</t>
  </si>
  <si>
    <t>{8A89C18E-1ACA-451F-BFE1-C1485E004687}</t>
  </si>
  <si>
    <t>953321201</t>
  </si>
  <si>
    <t>Odřezání ocel výztuže R12 ze základu</t>
  </si>
  <si>
    <t>{BAAAEBD4-72D7-4E69-A9A0-BF6D87128BDB}</t>
  </si>
  <si>
    <t>(43,2-11)/0,5-0,4</t>
  </si>
  <si>
    <t>{1F2102FC-A5AD-4DF9-8427-1D2918A19506}</t>
  </si>
  <si>
    <t>u objektu plicní</t>
  </si>
  <si>
    <t>43,2*1,0</t>
  </si>
  <si>
    <t>953431004</t>
  </si>
  <si>
    <t>{E48CE698-79D1-4AA1-A3F3-B150A91441ED}</t>
  </si>
  <si>
    <t>953431008</t>
  </si>
  <si>
    <t>{6B0F4EF0-46F0-40AB-AA73-2FC8566B4C2B}</t>
  </si>
  <si>
    <t>953432004</t>
  </si>
  <si>
    <t>{96C1EEB8-3C8C-445F-AF92-5D25909510B7}</t>
  </si>
  <si>
    <t>953433004</t>
  </si>
  <si>
    <t>{F8BE407E-DA8B-4B4F-8A87-0C2F37F185B1}</t>
  </si>
  <si>
    <t>{374318A4-16E9-4BAC-AE1F-F3FD69DCF30B}</t>
  </si>
  <si>
    <t>953551001</t>
  </si>
  <si>
    <t>Osazení a dod chrániček do základů do DN 200 do 1,0 m na potrubí plynu, potrubí vody a kabelů</t>
  </si>
  <si>
    <t>{7542F5DF-C1A7-493F-900B-678C23258535}</t>
  </si>
  <si>
    <t>953961212/00</t>
  </si>
  <si>
    <t>Kotvy chemickou patronou M 10 hl 90 mm do betonu, ŽB nebo kamene s vyvrtáním otvoru</t>
  </si>
  <si>
    <t>{C3BF9412-0FC1-41D6-9525-531AC29E102C}</t>
  </si>
  <si>
    <t>28+16</t>
  </si>
  <si>
    <t>953965117/00</t>
  </si>
  <si>
    <t>Kotevní šroub pro chemické kotvy M 10 dl 190 mm</t>
  </si>
  <si>
    <t>{A10030AC-9665-4D1C-B794-72F1E1B82564}</t>
  </si>
  <si>
    <t>767920820/00</t>
  </si>
  <si>
    <t>Demontáž vrat a vrátek k oplocení plochy do 6 m2</t>
  </si>
  <si>
    <t>{C985A1ED-51A5-4B91-AAED-3E47108E8E8B}</t>
  </si>
  <si>
    <t>953482001</t>
  </si>
  <si>
    <t>Demontáž ocel sloupků vrat DN100 dl.1800 mm vč.přesunu a likvidace</t>
  </si>
  <si>
    <t>{DF9134CA-961E-4570-BCF5-48FCCC507BAE}</t>
  </si>
  <si>
    <t>953482002</t>
  </si>
  <si>
    <t>Demontáž kovového zábradlí u schodů vč.přesunu a likvidace</t>
  </si>
  <si>
    <t>{1AD44BDC-8B7E-4DF3-AEF0-9029C20DFB71}</t>
  </si>
  <si>
    <t>953482003</t>
  </si>
  <si>
    <t>Vybourání ocel rohože s rámem před vchodem vč.přesunu a likvidace</t>
  </si>
  <si>
    <t>{BD8D0C62-1A93-4CCB-9BFC-7D0E92BEE41A}</t>
  </si>
  <si>
    <t>960111221/00</t>
  </si>
  <si>
    <t>Bourání konstrukcí z dílců prefabrikovaných betonových a železobetonových</t>
  </si>
  <si>
    <t>{EE300863-4551-4744-A449-5B1ADEFE58BF}</t>
  </si>
  <si>
    <t>Anglický dvorek-zákryt deska</t>
  </si>
  <si>
    <t>(5,0+0,6*2)*0,5*0,1</t>
  </si>
  <si>
    <t>podezdívka u schodů-zákrytová deka</t>
  </si>
  <si>
    <t>1,15*0,4*0,1*2</t>
  </si>
  <si>
    <t>{7522A3F7-17D2-40E7-B592-9BEC67F5B368}</t>
  </si>
  <si>
    <t>Plot</t>
  </si>
  <si>
    <t>0,5*0,6*0,6*2+2,05*0,5*0,6</t>
  </si>
  <si>
    <t>podezdívka u schodů</t>
  </si>
  <si>
    <t>1,15*0,4*0,6*2</t>
  </si>
  <si>
    <t>{C004F1FC-0B0A-4D96-9D82-3EB058A88D03}</t>
  </si>
  <si>
    <t>Angl.dvorek</t>
  </si>
  <si>
    <t>(5,0+0,6*2)*0,4*0,4</t>
  </si>
  <si>
    <t>1,96*0,5*0,4+8,17*0,5*0,4</t>
  </si>
  <si>
    <t>2,0*0,4*0,8*2</t>
  </si>
  <si>
    <t>8,4*0,4*0,8</t>
  </si>
  <si>
    <t>962025151/00</t>
  </si>
  <si>
    <t>Bourání pilířů kamenných</t>
  </si>
  <si>
    <t>{47EAEBA0-8D2D-483A-A761-F9B2F7DC5D31}</t>
  </si>
  <si>
    <t>1,55*0,4*0,6*2</t>
  </si>
  <si>
    <t>{2E7771B6-DEF3-4CB3-83DA-12C40D87B756}</t>
  </si>
  <si>
    <t>(4,9+0,6*2)*0,45*1,0</t>
  </si>
  <si>
    <t>8,4*0,3*0,6</t>
  </si>
  <si>
    <t>{508928A7-B840-4805-96C5-CED79501A29B}</t>
  </si>
  <si>
    <t>2,0*0,32*0,16*0,5*4+2,0*1,5*0,2</t>
  </si>
  <si>
    <t>{0431F234-68CD-4B69-BF7A-D1E498229A45}</t>
  </si>
  <si>
    <t>{70368579-AE0C-4A65-9DA3-A57860C8AE13}</t>
  </si>
  <si>
    <t>5,0*1,1*0,1*2</t>
  </si>
  <si>
    <t>8,4*1,0*0,1*2+1,3*0,2*0,1*2</t>
  </si>
  <si>
    <t>965082941/00</t>
  </si>
  <si>
    <t>Odstranění násypů pod podlahy tl přes 200 mm</t>
  </si>
  <si>
    <t>{5220B5A9-7929-4BE4-B77E-3A0B9BEA1214}</t>
  </si>
  <si>
    <t>8,4*0,7*0,5</t>
  </si>
  <si>
    <t>967042712/00</t>
  </si>
  <si>
    <t>Odsekání zdiva z kamene nebo betonu plošné tl do 100 mm</t>
  </si>
  <si>
    <t>{98B7B50D-20A2-444F-BC76-B43C03D63112}</t>
  </si>
  <si>
    <t>968072455/00</t>
  </si>
  <si>
    <t>Vybourání kovových dveřních zárubní pl do 2 m2 vč.křídla a odsekání ostění</t>
  </si>
  <si>
    <t>{6EDE0361-0EF8-4C97-B198-465483FF355A}</t>
  </si>
  <si>
    <t>0,9*2,0</t>
  </si>
  <si>
    <t>{FE344D01-29CD-469F-93B5-DE68A5B81CD5}</t>
  </si>
  <si>
    <t>{CC81DAEB-4107-4014-ABC2-318065C77B67}</t>
  </si>
  <si>
    <t>43,271*7</t>
  </si>
  <si>
    <t>{8B3F8211-B79F-4CDF-8CE0-F54868DB0028}</t>
  </si>
  <si>
    <t>{E0914035-9768-42D2-83A8-AD2AF3C55061}</t>
  </si>
  <si>
    <t>{6A699E01-6B98-4C15-9935-CFC52488B032}</t>
  </si>
  <si>
    <t>{6F6E5A93-09A4-4E43-87AD-717A577FCD18}</t>
  </si>
  <si>
    <t>{682E0ECE-8867-43E2-8FF8-DC1A71B557E4}</t>
  </si>
  <si>
    <t>(6,28+17,115)*0,00025</t>
  </si>
  <si>
    <t>{91FD4F41-36A6-427E-B1D6-E100910A47B1}</t>
  </si>
  <si>
    <t>12,56*1,15+20,3*1,2</t>
  </si>
  <si>
    <t>6,965*1,2</t>
  </si>
  <si>
    <t>{5A87DF37-CCCC-4CDB-B060-DE10D9F5BC49}</t>
  </si>
  <si>
    <t>4,9*1,0+(4,9+1,0*2)*0,2</t>
  </si>
  <si>
    <t>{ADB3979C-62B0-42AF-A58A-C2F775400F96}</t>
  </si>
  <si>
    <t>(0,85*2+4,6)*1,3+4,9*0,4</t>
  </si>
  <si>
    <t>6,965</t>
  </si>
  <si>
    <t>{93440869-986F-4E11-9ECC-0E8FFAF4637A}</t>
  </si>
  <si>
    <t>(4,9*1,0+(4,9+1,0*2)*0,2)*2</t>
  </si>
  <si>
    <t>{70F0342F-98EE-409D-B48B-3DDD7FC8DB7C}</t>
  </si>
  <si>
    <t>((0,85*2+4,6)*1,3+4,9*0,4)*2</t>
  </si>
  <si>
    <t>711281002</t>
  </si>
  <si>
    <t>Napojení na stávající izolaci včetně očištění š.100 mm</t>
  </si>
  <si>
    <t>{BE8E898F-ECDF-4D33-82A3-B5076FBB8857}</t>
  </si>
  <si>
    <t>5,0</t>
  </si>
  <si>
    <t>1,8+6,95+1,2</t>
  </si>
  <si>
    <t>721: Vnitřní kanalizace</t>
  </si>
  <si>
    <t>721211913/00</t>
  </si>
  <si>
    <t>Montáž a dodávka vpustí podlahových DN 110</t>
  </si>
  <si>
    <t>{BC973729-D90B-4274-A23C-E56F71317D6A}</t>
  </si>
  <si>
    <t>721</t>
  </si>
  <si>
    <t>767351001</t>
  </si>
  <si>
    <t>Výroba a dod ocel plot sloupků U50 dl.1250 mm s úchyty pro plot vč.pozinkovaní a práškového nátěru</t>
  </si>
  <si>
    <t>{794F7A85-70C5-4055-AF80-FDAFD6D1AADF}</t>
  </si>
  <si>
    <t>767351002</t>
  </si>
  <si>
    <t>Výroba a dod ocel plot sloupků U50 dl.1500 mm s úchyty pro plot vč.pozinkovaní a práškového nátěru</t>
  </si>
  <si>
    <t>{E37AC6A0-BD14-4024-BD01-F703A4901CBE}</t>
  </si>
  <si>
    <t>767382001</t>
  </si>
  <si>
    <t>Plot ocel rám 1822x755 mm z L a pás s výplní z drátu oka 50x50 vč.pozinkování a prášk nátěru</t>
  </si>
  <si>
    <t>{50807396-32A6-49D9-AB4B-72AFEE567FB2}</t>
  </si>
  <si>
    <t>767382002</t>
  </si>
  <si>
    <t>Plot ocel rám 1822x755 s úpravou u EL.skříně z L a pás výpln drát oka 50x50 vč.pozink a prášk nátěru</t>
  </si>
  <si>
    <t>{E825FDA1-660B-4213-AF4E-400FAF45F11A}</t>
  </si>
  <si>
    <t>767382003</t>
  </si>
  <si>
    <t>Plot ocel rám 1822x755 mm do atyp oblouku z L a pás výpln drát oka 50x50 vč.pozink a prášk nátěru</t>
  </si>
  <si>
    <t>{3E76958C-153F-4858-8DF6-414D9821D810}</t>
  </si>
  <si>
    <t>767382004</t>
  </si>
  <si>
    <t>Plot ocel rám 1755x755 mm z L a pás s výplní z drátu oka 50x50 vč.pozinkování a prášk nátěru</t>
  </si>
  <si>
    <t>{52B9F15A-CC59-4886-BE3A-33405F5664BB}</t>
  </si>
  <si>
    <t>767382005</t>
  </si>
  <si>
    <t>Plot ocel rám 1835x755 mm z L a pás s výplní z drátu oka 50x50 vč.pozinkování a prášk nátěru</t>
  </si>
  <si>
    <t>{BA16E0DA-73D4-445B-A2FF-C982E6D9F096}</t>
  </si>
  <si>
    <t>767382006</t>
  </si>
  <si>
    <t>Plot ocel rám 1822x755 úprava u HUP skříně z L a pás výpln drát oka 50x50 vč.pozink a prášk nátěru</t>
  </si>
  <si>
    <t>{6B96F9B2-1D51-4D87-92F9-967ABB7C55C5}</t>
  </si>
  <si>
    <t>767382007</t>
  </si>
  <si>
    <t>Ocel branka 2 kř.1860x1240 mm z L a pás výplň drát oka 50x50 a plech vč.pozinkování a prášk nátěru</t>
  </si>
  <si>
    <t>{2D3FEA09-3F00-4956-B87C-89FB3D5E7188}</t>
  </si>
  <si>
    <t>767382008</t>
  </si>
  <si>
    <t>Ocel brána 2 kř.3300x1500 mm z L a pás výplň drát oka 50x50 a plech vč.pozinkování a prášk nátěru</t>
  </si>
  <si>
    <t>{EC6BC3E6-EBC9-4FCB-8CA0-20E7A5EC0295}</t>
  </si>
  <si>
    <t>767382009</t>
  </si>
  <si>
    <t>Ocel branka 1 kř. 1100x1300 mm z L a pás výplň drát oka 50x50 a dole plech vč.pozink a prášk nátěru</t>
  </si>
  <si>
    <t>{FE253049-3F66-452F-8C33-C4F7FEA5823A}</t>
  </si>
  <si>
    <t>767382010</t>
  </si>
  <si>
    <t>Plot ocel rám 1490x755 mm z L a pás s výplní z drátu oka 50x50 vč.pozinkování a prášk nátěru</t>
  </si>
  <si>
    <t>{01D8B0D6-E92D-48DC-9DEE-E7E1805CC918}</t>
  </si>
  <si>
    <t>767412401</t>
  </si>
  <si>
    <t>Montáž a dod dvoutyčového zábradlí výšky 900 mm z trubek DN 44/4 z lesklého nerezu</t>
  </si>
  <si>
    <t>{4F8C74E4-556B-4AA3-A7E6-2420EBC2C6C5}</t>
  </si>
  <si>
    <t>1,1+2,7+2,0+1,1+0,7+1,1*2+3,2</t>
  </si>
  <si>
    <t>767914120/00</t>
  </si>
  <si>
    <t>Montáž rámového oplocení výšky do 1,5 m ve sklonu svahu do 15°</t>
  </si>
  <si>
    <t>{DFC5D715-F459-4D57-8015-498A68B9C0F6}</t>
  </si>
  <si>
    <t>767920110/00</t>
  </si>
  <si>
    <t>Montáž vrat a vrátek k oplocení na sloupky zděné nebo betonové plochy do 2 m2</t>
  </si>
  <si>
    <t>{4463CE9F-DFB6-4168-BFD7-8D899BA09E21}</t>
  </si>
  <si>
    <t>767920120/00</t>
  </si>
  <si>
    <t>Montáž vrat a vrátek k oplocení na sloupky zděné nebo betonové plochy do 4 m2</t>
  </si>
  <si>
    <t>{B52B75C1-10C3-487A-A2AF-34321A30E694}</t>
  </si>
  <si>
    <t>767920130/00</t>
  </si>
  <si>
    <t>Montáž vrat a vrátek k oplocení na sloupky zděné nebo betonové plochy do 6 m2</t>
  </si>
  <si>
    <t>{03F2E15C-29BB-4599-A9B8-09FAB3305D24}</t>
  </si>
  <si>
    <t>{98589D1B-3CE4-45A8-986F-D151D81A3A80}</t>
  </si>
  <si>
    <t>768352101</t>
  </si>
  <si>
    <t>Montáž a dodávka vchod plast dveří s 1/3 sklo vč.příslušenství pro imobilní a začištění kolem  dveří</t>
  </si>
  <si>
    <t>{390BCFCB-33CF-4B83-9A16-4D003EEBA1B4}</t>
  </si>
  <si>
    <t>783241825</t>
  </si>
  <si>
    <t>Nátěr beton schodů 2x + penetrace</t>
  </si>
  <si>
    <t>{46445CBE-7782-43AB-B10A-ED2F44ADCE0A}</t>
  </si>
  <si>
    <t>schody na rampu</t>
  </si>
  <si>
    <t>2,0*(0,32*4+0,16*4+0,02*4+0,57)</t>
  </si>
  <si>
    <t>783824120/00</t>
  </si>
  <si>
    <t>Nátěry syntetické omítek a betonových povrchů barva standardní dvojnásobné a 1x email</t>
  </si>
  <si>
    <t>{9A80EC14-9588-4347-B95D-5DFEE067BCDD}</t>
  </si>
  <si>
    <t>4,1*0,6+(4,1+0,6*2)*1,2</t>
  </si>
  <si>
    <t>Stěny rampy</t>
  </si>
  <si>
    <t>3,05*0,8+(0,5+1,1)*(0,8+0,6)*0,5+1,9*(0,6+0,4)*0,5+(1,1+1,0)*(0,5+0,3)*0,5</t>
  </si>
  <si>
    <t>(1,1+1,0+2,05+1,1+0,5+3,05)*(0,15+0,1)</t>
  </si>
  <si>
    <t>(1,7+1,1+1,05+0,2)*(0,15+0,45)*0,5+(1,7+1,1+1,05+0,2)*0,1</t>
  </si>
  <si>
    <t>074</t>
  </si>
  <si>
    <t>{BB350F8C-E65A-4ED3-AAFA-093422B11E8B}</t>
  </si>
  <si>
    <t>Celkem (bez DPH)</t>
  </si>
  <si>
    <t>Celkem (včetně DPH)</t>
  </si>
  <si>
    <t>Montáž, výroba a dod plotové mříže 2600x1450 mm vč. pozinkování a práškového nátěru</t>
  </si>
  <si>
    <t>{BF1E91B8-1A76-46DF-BCD1-334B3354E02B}</t>
  </si>
  <si>
    <t>767382404</t>
  </si>
  <si>
    <t>Montáž, výroba a dod plotové mříže 4000x1450 mm vč. pozinkování a práškového nátěru</t>
  </si>
  <si>
    <t>{062A57D4-5C54-4B1D-A06A-3BA60CBB5FBB}</t>
  </si>
  <si>
    <t>767382405</t>
  </si>
  <si>
    <t>Montáž, výroba a dod plotové mříže 1500x1000 mm vč. pozinkování a práškového nátěru</t>
  </si>
  <si>
    <t>{03B9F4EC-6EEE-42F6-99DB-616C051FB434}</t>
  </si>
  <si>
    <t>767382406</t>
  </si>
  <si>
    <t>Montáž, výroba a dod vrat 2 kř 4000x1900 z plot mříže vč.pozinkování a práškového nátěru</t>
  </si>
  <si>
    <t>{AAAE3D67-D97C-4F84-8C84-E39679F531A5}</t>
  </si>
  <si>
    <t>{679875C5-5396-4AE5-AE73-2DB6C430752A}</t>
  </si>
  <si>
    <t>072</t>
  </si>
  <si>
    <t>{A8BDC9F2-08FA-4950-80CA-FCE489D6D779}</t>
  </si>
  <si>
    <t>SO_03: Oprava rotundy</t>
  </si>
  <si>
    <t>{0490885F-0076-454A-B762-040685EEC343}</t>
  </si>
  <si>
    <t>SO_03</t>
  </si>
  <si>
    <t>5,2*2,0*0,15</t>
  </si>
  <si>
    <t>121351001</t>
  </si>
  <si>
    <t>Montáž a dod ochranné folie na kabel</t>
  </si>
  <si>
    <t>{54B2E6C9-898B-4DF4-9588-7B650C96A9AE}</t>
  </si>
  <si>
    <t>12+5</t>
  </si>
  <si>
    <t>122201101/00</t>
  </si>
  <si>
    <t>Odkopávky a prokopávky nezapažené v hornině tř. 3 objem do 100 m3</t>
  </si>
  <si>
    <t>{988516B3-4948-4DB9-BABB-F3C198891165}</t>
  </si>
  <si>
    <t>5,2*2,0*0,3</t>
  </si>
  <si>
    <t>122201109/00</t>
  </si>
  <si>
    <t>Příplatek za lepivost u odkopávek v hornině tř. 1 až 3</t>
  </si>
  <si>
    <t>{840C3FC7-719A-48C3-B199-53C53C5AC825}</t>
  </si>
  <si>
    <t>3,12*0,5</t>
  </si>
  <si>
    <t>{622D8710-C023-4761-B5EF-D7AB1FE110F0}</t>
  </si>
  <si>
    <t>Základ pod schody</t>
  </si>
  <si>
    <t>(1,8+0,8*2)*0,4*0,8</t>
  </si>
  <si>
    <t>Výkop pro el.kabel</t>
  </si>
  <si>
    <t>12,0*0,5*0,9+5,0*0,5*0,9</t>
  </si>
  <si>
    <t>{D0B1E856-0EDD-4364-B5CF-67C49A07EF17}</t>
  </si>
  <si>
    <t>8,738*0,5</t>
  </si>
  <si>
    <t>{885C4302-1B23-4352-9B7B-02EC0BEA002A}</t>
  </si>
  <si>
    <t>3,12+8,738</t>
  </si>
  <si>
    <t>{C4ACDFEF-85EC-463C-A3D5-20432D061974}</t>
  </si>
  <si>
    <t>3,12+1,088-0,312</t>
  </si>
  <si>
    <t>el.kabel</t>
  </si>
  <si>
    <t>12,0*0,5*0,4+9,0*0,5*0,4</t>
  </si>
  <si>
    <t>{1473E914-054C-4C8D-8525-A79833B0847E}</t>
  </si>
  <si>
    <t>{D7F14386-6F34-4AF7-BD59-2B466F0A3267}</t>
  </si>
  <si>
    <t>8,096*2</t>
  </si>
  <si>
    <t>{CCB5BAA8-545D-49E7-A437-CB5676FD6D03}</t>
  </si>
  <si>
    <t>El.kabel</t>
  </si>
  <si>
    <t>12,0*0,5*0,5+5,0*0,5*0,5</t>
  </si>
  <si>
    <t>175101101/00</t>
  </si>
  <si>
    <t>Obsyp potrubí bez prohození sypaniny z hornin tř. 1 až 4 uloženým do 3 m od kraje výkopu</t>
  </si>
  <si>
    <t>{AF7EBD97-7547-4851-8AF4-A8CAC2436914}</t>
  </si>
  <si>
    <t>12,0*0,5*0,3+5,0*0,5*0,3</t>
  </si>
  <si>
    <t>175101201/00</t>
  </si>
  <si>
    <t>Obsyp objektů bez prohození sypaniny z hornin tř. 1 až 4 uloženým do 30 m od kraje objektu</t>
  </si>
  <si>
    <t>{665C5EA4-BB09-429D-BA9B-DC6DD2FBFE71}</t>
  </si>
  <si>
    <t>kolem obrubníku</t>
  </si>
  <si>
    <t>5,2*0,2*0,15*2</t>
  </si>
  <si>
    <t>58337302</t>
  </si>
  <si>
    <t>Štěrkopísek frakce 0-16</t>
  </si>
  <si>
    <t>{6444CD6B-9483-47E8-AF37-10CA2B50848B}</t>
  </si>
  <si>
    <t>2,55*2</t>
  </si>
  <si>
    <t>274313611/00</t>
  </si>
  <si>
    <t>Základové pásy z betonu tř. C 16/20</t>
  </si>
  <si>
    <t>{DF48103B-984E-408F-AE20-EBFC8A09487E}</t>
  </si>
  <si>
    <t>(1,8+0,8*2)*0,4*0,8*1,035</t>
  </si>
  <si>
    <t>{E8E85560-1AA0-4786-B91F-6BAB30EE52C5}</t>
  </si>
  <si>
    <t>(0,8*2+1,8)*0,2</t>
  </si>
  <si>
    <t>{280611C4-5157-4D26-856A-0FB89D950B7E}</t>
  </si>
  <si>
    <t>{843198CB-0766-47E2-9B82-D2D8A5F70E5B}</t>
  </si>
  <si>
    <t>1,627+1,649</t>
  </si>
  <si>
    <t>310217851/00</t>
  </si>
  <si>
    <t>Zazdívka otvorů pl do 0,25 m2 ve zdivu nadzákladovém kamenem tl do 450 mm</t>
  </si>
  <si>
    <t>{677A49DC-A332-4FB1-AE2F-2A407CB61B01}</t>
  </si>
  <si>
    <t>310217871/00</t>
  </si>
  <si>
    <t>Zazdívka otvorů pl do 0,25 m2 ve zdivu nadzákladovém kamenem tl do 750 mm</t>
  </si>
  <si>
    <t>{8CD6CFE2-3AF6-465A-8882-E5A8644D2F2A}</t>
  </si>
  <si>
    <t>310218811/00</t>
  </si>
  <si>
    <t>Zazdívka otvorů ve zdivu nadzákladovém kamenem pl do 1 m2</t>
  </si>
  <si>
    <t>{98FC603C-C611-4B3C-93A2-00E446CBB984}</t>
  </si>
  <si>
    <t>0,8*0,6*0,3</t>
  </si>
  <si>
    <t>310219811/00</t>
  </si>
  <si>
    <t>Zazdívka otvorů ve zdivu nadzákladovém kamenem pl do 4 m2</t>
  </si>
  <si>
    <t>{A63C109C-6059-44A1-A353-EE19824CCF3F}</t>
  </si>
  <si>
    <t>1,4*1,5*(0,32+(0,55+0,36)*0,5)</t>
  </si>
  <si>
    <t>310239211/00</t>
  </si>
  <si>
    <t>Zazdívka otvorů pl do 4 m2 ve zdivu nadzákladovém cihlami pálenými na MVC</t>
  </si>
  <si>
    <t>{83438493-BD04-4303-BA13-2820598E1BC5}</t>
  </si>
  <si>
    <t>1,4*(0,32+(0,55+0,36)*0,5)*1,52</t>
  </si>
  <si>
    <t>{431D1BB2-F22B-445C-B529-12A1607F2668}</t>
  </si>
  <si>
    <t>53,782*0,1</t>
  </si>
  <si>
    <t>{9FEECE7C-43F8-4559-84A4-05C8A450835C}</t>
  </si>
  <si>
    <t>(3,14*7,6-1,6)*0,29</t>
  </si>
  <si>
    <t>319201311/00</t>
  </si>
  <si>
    <t>Vyrovnání nerovného povrchu zdiva tl do 30 mm maltou</t>
  </si>
  <si>
    <t>{F5A77570-648A-46DA-8DC3-264CAF0AD36A}</t>
  </si>
  <si>
    <t>Nad stropem</t>
  </si>
  <si>
    <t>3,14*5,95*(3,21-2,73)</t>
  </si>
  <si>
    <t>346244361/00</t>
  </si>
  <si>
    <t>Zazdívka o tl 65 mm rýh, nik nebo kapes z cihel pálených</t>
  </si>
  <si>
    <t>{2171D07B-7799-4BF6-A8D9-FBCEEE574A4D}</t>
  </si>
  <si>
    <t>346244371/00</t>
  </si>
  <si>
    <t>Zazdívka o tl 140 mm rýh, nik nebo kapes z cihel pálených</t>
  </si>
  <si>
    <t>{98A881E2-5D26-4B75-A03A-70A5BDA69B93}</t>
  </si>
  <si>
    <t>Po stropu</t>
  </si>
  <si>
    <t>3,14*5,95*0,4</t>
  </si>
  <si>
    <t>417321414/00</t>
  </si>
  <si>
    <t>Ztužující pásy a věnce ze ŽB tř. C 20/25</t>
  </si>
  <si>
    <t>{0A091EEE-630A-4722-9286-94953FC2DFF0}</t>
  </si>
  <si>
    <t>3,14*6,2*0,3*0,2</t>
  </si>
  <si>
    <t>417351115/00</t>
  </si>
  <si>
    <t>Zřízení bednění ztužujících věnců</t>
  </si>
  <si>
    <t>{A7D7230E-5151-4F84-B027-CD2979AB65E7}</t>
  </si>
  <si>
    <t>3,14*6,2*0,3*2</t>
  </si>
  <si>
    <t>417351116/00</t>
  </si>
  <si>
    <t>Odstranění bednění ztužujících věnců</t>
  </si>
  <si>
    <t>{F70B23B3-A449-45FD-80B7-A9BBEBBA0AD0}</t>
  </si>
  <si>
    <t>417361821/00</t>
  </si>
  <si>
    <t>Výztuž ztužujících pásů a věnců betonářskou ocelí 10 505</t>
  </si>
  <si>
    <t>{6C0501D9-D418-46CA-ABA0-6284F486D17F}</t>
  </si>
  <si>
    <t>3,14*6,2*4*0,888*1,08*0,001</t>
  </si>
  <si>
    <t>3,14*6,2*4*0,9*0,222*1,08*0,001</t>
  </si>
  <si>
    <t>430321414/00</t>
  </si>
  <si>
    <t>Schodišťová konstrukce a rampa ze ŽB tř. C 25/30</t>
  </si>
  <si>
    <t>{BBC1F3AD-EA02-48E8-BC2A-E3AFAF7E5A32}</t>
  </si>
  <si>
    <t>1,8*0,3*0,18+1,8*0,3*0,36+1,8*0,6*0,5</t>
  </si>
  <si>
    <t>431351121/00</t>
  </si>
  <si>
    <t>Zřízení bednění podest schodišť a ramp přímočarých v do 4 m</t>
  </si>
  <si>
    <t>{0F9DCA75-6D3C-4E47-9751-3E9CE3F70F0D}</t>
  </si>
  <si>
    <t>0,8*0,5*2</t>
  </si>
  <si>
    <t>431351122/00</t>
  </si>
  <si>
    <t>Odstranění bednění podest schodišť a ramp přímočarých v do 4 m</t>
  </si>
  <si>
    <t>{88067192-6BB5-41D9-ADFB-F1EB168EDDCC}</t>
  </si>
  <si>
    <t>434351141/00</t>
  </si>
  <si>
    <t>Zřízení bednění stupňů přímočarých schodišť</t>
  </si>
  <si>
    <t>{9B2320FE-7CE0-4EDC-9E97-D457FFBE0573}</t>
  </si>
  <si>
    <t>1,8*0,18*3</t>
  </si>
  <si>
    <t>434351142/00</t>
  </si>
  <si>
    <t>Odstranění bednění stupňů přímočarých schodišť</t>
  </si>
  <si>
    <t>{C3B492F4-8BEC-4DC2-9E7A-7BFCAD53EEE3}</t>
  </si>
  <si>
    <t>451572111/00</t>
  </si>
  <si>
    <t>Lože pod potrubí otevřený výkop z kameniva drobného těženého</t>
  </si>
  <si>
    <t>{E74D39EA-1852-42BF-8310-819086A4DA3A}</t>
  </si>
  <si>
    <t>12,0*0,5*0,1</t>
  </si>
  <si>
    <t>{B10177E8-FD7E-4DDB-8FB9-244E1CF5AE40}</t>
  </si>
  <si>
    <t>5,2*2,0</t>
  </si>
  <si>
    <t>{3C680A6F-C32A-4D2F-A62B-2BE40688C818}</t>
  </si>
  <si>
    <t>59245308</t>
  </si>
  <si>
    <t>Dlažba 20 x 10 x 6 cm přírodní</t>
  </si>
  <si>
    <t>{2B73AFAD-0CF1-43D1-AF0F-12B533C6D0E0}</t>
  </si>
  <si>
    <t>7,8*1,02</t>
  </si>
  <si>
    <t>{EE477CCB-65E4-4D88-93C7-C8F90AAB7385}</t>
  </si>
  <si>
    <t>5,2*1,5</t>
  </si>
  <si>
    <t>610991111/00</t>
  </si>
  <si>
    <t>Zakrývání vnitřních a vnějších výplní otvorů, předmětů a konstrukcí folií a páskou</t>
  </si>
  <si>
    <t>{A8D61422-3870-4121-86D9-B72A724975B5}</t>
  </si>
  <si>
    <t>(1,75*1,2*5+0,95*1,2+1,18*2,2)*2</t>
  </si>
  <si>
    <t>612401903/00</t>
  </si>
  <si>
    <t>Příplatek k vnitřní omítce stěn a pilířů za zaoblení povrchu omítky štukové plstí hlazené</t>
  </si>
  <si>
    <t>{083F81A1-3721-4132-AD19-6DACAABB9D4D}</t>
  </si>
  <si>
    <t>27,421+17,483</t>
  </si>
  <si>
    <t>612409991/00</t>
  </si>
  <si>
    <t>Začištění omítek kolem oken, dveří, podlah nebo obkladů</t>
  </si>
  <si>
    <t>{D9D8B965-DDC6-4F7F-BAAC-1C9135D39F86}</t>
  </si>
  <si>
    <t>(1,75+1,2)*2*5+(0,95+1,2)*2+(1,18+2,2)*2</t>
  </si>
  <si>
    <t>612425931/00</t>
  </si>
  <si>
    <t>Omítka vápenná štuková vnitřního ostění okenního nebo dveřního</t>
  </si>
  <si>
    <t>{F2B3F0BB-CADC-41D3-9A50-48FCAE3C726B}</t>
  </si>
  <si>
    <t>(1,73+1,2*2)*0,2*5+(0,95+1,2*2)*0,2+(1,18+2,2*2)*0,3</t>
  </si>
  <si>
    <t>612451121/00</t>
  </si>
  <si>
    <t>Vnitřní cementová omítka zdiva hladká</t>
  </si>
  <si>
    <t>{5B2BEAED-08DB-458B-B053-A0963D68D4C0}</t>
  </si>
  <si>
    <t>Pod svislou izolaci</t>
  </si>
  <si>
    <t>3,14*5,95*0,1</t>
  </si>
  <si>
    <t>612473182/00</t>
  </si>
  <si>
    <t>Vnitřní omítka zdiva vápenocementová ze suchých směsí štuková</t>
  </si>
  <si>
    <t>{83D378CB-9B69-4A80-8286-0E766EEACDD4}</t>
  </si>
  <si>
    <t>3,14*5,95*(2,73-1,0)-1,7*1,2*5-0,93*1,2-1,16*2,2</t>
  </si>
  <si>
    <t>612476015/00</t>
  </si>
  <si>
    <t>Vnitřní sanační omítkový systém</t>
  </si>
  <si>
    <t>{F645B8BB-3626-413D-859C-78E3132028E0}</t>
  </si>
  <si>
    <t>(3,14*5,95-1,2)*1,0</t>
  </si>
  <si>
    <t>{09539A03-63F7-48FC-867B-E9A271F12B42}</t>
  </si>
  <si>
    <t>8,43+16,105+27,374</t>
  </si>
  <si>
    <t>{C3DF407C-824C-44D8-9148-5DB0A7E2C71C}</t>
  </si>
  <si>
    <t>5,8*3,2+6,2*(2,4+3,2)*0,5</t>
  </si>
  <si>
    <t>621421132/00</t>
  </si>
  <si>
    <t>Vnější omítka podhledů vápenná nebo vápenocementová hladká složitosti II</t>
  </si>
  <si>
    <t>{1EF37D57-3E26-48DF-91DD-5D764E23E943}</t>
  </si>
  <si>
    <t>(1,75+1,2*2)*0,3*5+(0,95+1,2*2)*0,3+(1,4+1,3*2)*0,3</t>
  </si>
  <si>
    <t>621421145/00</t>
  </si>
  <si>
    <t>Vnější omítka podhledů vápenná nebo vápenocementová štuková složitosti III</t>
  </si>
  <si>
    <t>{01C4D708-60F2-462C-90A4-F983F6F02C1D}</t>
  </si>
  <si>
    <t>Římsa</t>
  </si>
  <si>
    <t>3,14*7,6*(0,4+0,3)</t>
  </si>
  <si>
    <t>{2C28AF0C-C7B7-4822-A885-0175CBCD7A5C}</t>
  </si>
  <si>
    <t>16,105+27,374</t>
  </si>
  <si>
    <t>{CB4FC968-0F6B-4ABC-ABF3-FE2D8BF52723}</t>
  </si>
  <si>
    <t>3,14*7,2*1,8-1,75*1,2*5-0,95*1,2-1,4*1,2</t>
  </si>
  <si>
    <t>{9ADE50AB-9CD7-4B72-8C67-FA47EA55138D}</t>
  </si>
  <si>
    <t>schody</t>
  </si>
  <si>
    <t>0,8*0,5*2+1,8*0,17*2+1,5*0,17</t>
  </si>
  <si>
    <t>{CD96AE43-5076-40A1-93C6-A275EF7B2BC5}</t>
  </si>
  <si>
    <t>{82233504-EA16-4819-99F0-5D1E69375E1E}</t>
  </si>
  <si>
    <t>{ABDFA55F-F943-4248-B5C6-8537E2B4AB6D}</t>
  </si>
  <si>
    <t>5,25*1,6+4,25*(2,0+1,7)*0,5+1,0*(1,7+1,5)*0,5+5,8*3,2+6,2*(2,4+3,2)*0,5</t>
  </si>
  <si>
    <t>{A054AA17-FD58-451D-AF35-90DA340F1CE2}</t>
  </si>
  <si>
    <t>(3,14*7,6-1,6)*0,15</t>
  </si>
  <si>
    <t>631311114/00</t>
  </si>
  <si>
    <t>Mazanina tl do 80 mm z betonu prostého tř. C 16/20</t>
  </si>
  <si>
    <t>{72A12226-0808-450A-B366-D459E24B865D}</t>
  </si>
  <si>
    <t>3,14*0,5*5,95*0,5*5,95*0,08</t>
  </si>
  <si>
    <t>{E6EDEC3B-1AEB-40D7-A079-BB62222C13D2}</t>
  </si>
  <si>
    <t>3,14*0,5*5,95*0,5*5,95*0,12</t>
  </si>
  <si>
    <t>631319021/00</t>
  </si>
  <si>
    <t>Příplatek k mazanině tl do 80 mm za přehlazení s poprášením cementem</t>
  </si>
  <si>
    <t>{D20A9EC8-D1B6-4B6A-86B9-ADC5A8FE2984}</t>
  </si>
  <si>
    <t>631319171/00</t>
  </si>
  <si>
    <t>Příplatek k mazanině tl do 80 mm za stržení povrchu spodní vrstvy před vložením výztuže</t>
  </si>
  <si>
    <t>{CE0310DB-53D1-4B03-8B47-8ADC3F9A8C82}</t>
  </si>
  <si>
    <t>631351101/00</t>
  </si>
  <si>
    <t>Zřízení bednění rýh a hran v podlahách</t>
  </si>
  <si>
    <t>{D606FC8A-E794-47F3-AF55-D38339018AFD}</t>
  </si>
  <si>
    <t>631351102/00</t>
  </si>
  <si>
    <t>Odstranění bednění rýh a hran v podlahách</t>
  </si>
  <si>
    <t>{40DABA9F-01B8-4C9B-BB2E-350C262D99DE}</t>
  </si>
  <si>
    <t>631361921/00</t>
  </si>
  <si>
    <t>Výztuž mazanin svařovanými sítěmi</t>
  </si>
  <si>
    <t>{ED06420C-8BE0-48B7-8803-1DAE7D9917F3}</t>
  </si>
  <si>
    <t>3,14*0,5*5,95*0,5*5,95*4,952*1,20*0,001</t>
  </si>
  <si>
    <t>{892E57AE-4153-4A9F-9575-D887AEA640B0}</t>
  </si>
  <si>
    <t>Pod oplechování</t>
  </si>
  <si>
    <t>(3,14*7,4-1,6)*0,22</t>
  </si>
  <si>
    <t>632450124/00</t>
  </si>
  <si>
    <t>Vyrovnávací cementový potěr tl do 50 mm ze suchých směsí provedený v pásu</t>
  </si>
  <si>
    <t>{7532B76B-DC96-4AFB-94A4-E44ABC165541}</t>
  </si>
  <si>
    <t>Pod lícové  cihly</t>
  </si>
  <si>
    <t>(3,14*7,4-1,6)*0,25</t>
  </si>
  <si>
    <t>632451456/00</t>
  </si>
  <si>
    <t>Potěr pískocementový tl do 50 mm tř. C 25 běžný</t>
  </si>
  <si>
    <t>{BEF6A139-9373-44C3-B84D-C4A8A824660A}</t>
  </si>
  <si>
    <t>3,14*5,95*0,5*5,95*0,5</t>
  </si>
  <si>
    <t>632451491/00</t>
  </si>
  <si>
    <t>Příplatek k potěrům za přehlazení povrchu</t>
  </si>
  <si>
    <t>{51376F91-FC95-41A6-95EF-5F06B0009B43}</t>
  </si>
  <si>
    <t>632451646/00</t>
  </si>
  <si>
    <t>Potěr pískocementový tl 40 mm stupňů a schodnic tř. C 25 běžný</t>
  </si>
  <si>
    <t>{8B7B8DC0-A83D-46F1-80EF-EAA928D62455}</t>
  </si>
  <si>
    <t>1,8*0,3*2+1,5*0,4</t>
  </si>
  <si>
    <t>635111215/00</t>
  </si>
  <si>
    <t>Násyp pod podlahy ze štěrkopísku se zhutněním</t>
  </si>
  <si>
    <t>{BDCCA48A-0CAC-417C-A20C-AE074881612B}</t>
  </si>
  <si>
    <t>0,5*1,8*0,2</t>
  </si>
  <si>
    <t>podlaha</t>
  </si>
  <si>
    <t>3,14*0,5*5,95*0,5*5,95*0,1</t>
  </si>
  <si>
    <t>{BD551AB1-244C-45DA-B3FF-5FE349FFA48E}</t>
  </si>
  <si>
    <t>{42589363-EA93-4E81-A672-34B30795BB58}</t>
  </si>
  <si>
    <t>59217214</t>
  </si>
  <si>
    <t>Obrubník betonový záhonový šedý(přírodní) 50 x 5 x 25 cm</t>
  </si>
  <si>
    <t>{AED9329F-52C8-46AA-AD4A-0CF28F2737D3}</t>
  </si>
  <si>
    <t>10,4*2*1,01</t>
  </si>
  <si>
    <t>916331112/00</t>
  </si>
  <si>
    <t>Osazení zahradního obrubníku betonového do lože z betonu s boční opěrou</t>
  </si>
  <si>
    <t>{72544F19-ED2F-4B9D-83A5-B416ED82F31C}</t>
  </si>
  <si>
    <t>5,2*2</t>
  </si>
  <si>
    <t>{36F2CCBB-4779-4DF9-88EA-2807093373FC}</t>
  </si>
  <si>
    <t>10,4*0,2*0,1</t>
  </si>
  <si>
    <t>{D3197C20-77A7-4E4E-A70B-BE471E86E8BE}</t>
  </si>
  <si>
    <t>941111131/00</t>
  </si>
  <si>
    <t>Montáž lešení řadového trubkového lehkého s podlahami zatížení do 200 kg/m2 š do 1,5 m v do 10 m</t>
  </si>
  <si>
    <t>{0902F383-DBBB-4D80-BD81-7DE85BD70AA3}</t>
  </si>
  <si>
    <t>(5,3+4,3+1,0)*4,0+(5,8+6,2)*4,0</t>
  </si>
  <si>
    <t>941111231/00</t>
  </si>
  <si>
    <t>Příplatek k lešení řadovému trubkovému lehkému s podlahami š 1,5 m v 10 m za první a ZKD den použití</t>
  </si>
  <si>
    <t>{77919FD4-D167-4C8C-A71A-153F457737D2}</t>
  </si>
  <si>
    <t>90,4*30</t>
  </si>
  <si>
    <t>941111831/00</t>
  </si>
  <si>
    <t>Demontáž lešení řadového trubkového lehkého s podlahami zatížení do 200 kg/m2 š do 1,5 m v do 10 m</t>
  </si>
  <si>
    <t>{06B713C4-85BB-4AFB-8B32-E1DEF6027EE4}</t>
  </si>
  <si>
    <t>943111111/00</t>
  </si>
  <si>
    <t>Montáž lešení prostorového trubkového lehkého bez podlah zatížení do 200 kg/m2 v do 10 m</t>
  </si>
  <si>
    <t>{CA89C709-CC9C-4AB4-A6E1-9C913C665B1F}</t>
  </si>
  <si>
    <t>3,14*0,5*5,95*0,5*5,95*3,2+3,14*0,5*5,95*0,5*5,95*4,0/3</t>
  </si>
  <si>
    <t>943111211/00</t>
  </si>
  <si>
    <t>Příplatek k lešení prostorovému trubkovému lehkému bez podlah v do 10 m za první a ZKD den použití</t>
  </si>
  <si>
    <t>{4EFE6A7C-981B-4C9A-B767-9BF84CA30670}</t>
  </si>
  <si>
    <t>125,986*30</t>
  </si>
  <si>
    <t>943111811/00</t>
  </si>
  <si>
    <t>Demontáž lešení prostorového trubkového lehkého bez podlah zatížení do 200 kg/m2 v do 10 m</t>
  </si>
  <si>
    <t>{BE121939-8481-40CB-994A-94DB39F1F32E}</t>
  </si>
  <si>
    <t>949211111/00</t>
  </si>
  <si>
    <t>Montáž lešeňové podlahy s příčníky pro trubková lešení v do 10 m</t>
  </si>
  <si>
    <t>{61330E90-189A-4FD4-8355-0FF62441E166}</t>
  </si>
  <si>
    <t>3,14*0,5*5,95*0,5*5,95</t>
  </si>
  <si>
    <t>949211211/00</t>
  </si>
  <si>
    <t>Příplatek k lešeňové podlaze s příčníky pro trubková lešení za první a ZKD den použití</t>
  </si>
  <si>
    <t>{A6EDD7B3-9E56-4A7E-AE17-12AC3F729A41}</t>
  </si>
  <si>
    <t>27,791*30</t>
  </si>
  <si>
    <t>949211811/00</t>
  </si>
  <si>
    <t>Demontáž lešeňové podlahy s příčníky pro trubková lešení v do 10 m</t>
  </si>
  <si>
    <t>{050E0A01-6C17-4492-B4DD-4C4B74793479}</t>
  </si>
  <si>
    <t>949611111/00</t>
  </si>
  <si>
    <t>Montáž shozu suti v do 10 m</t>
  </si>
  <si>
    <t>{57E609A6-0C52-4BA8-8A01-38279B1685D1}</t>
  </si>
  <si>
    <t>952901411/00</t>
  </si>
  <si>
    <t>Vyčištění ostatních objektů (kanálů, zásobníků, kůlen) při jakékoliv výšce podlaží</t>
  </si>
  <si>
    <t>{FCB15241-0F60-4CBA-938D-1D455B77F53F}</t>
  </si>
  <si>
    <t>3,14*0,5*7,8*0,5*7,8</t>
  </si>
  <si>
    <t>953431003</t>
  </si>
  <si>
    <t>{7F4D9331-974F-4762-88EB-10E115C2A3FE}</t>
  </si>
  <si>
    <t>953431007</t>
  </si>
  <si>
    <t>{3D75FF7B-602A-419B-AB1F-66E761D38F8B}</t>
  </si>
  <si>
    <t>953432003</t>
  </si>
  <si>
    <t>{864DBBC7-8390-4DC5-9D7F-219A6985E174}</t>
  </si>
  <si>
    <t>953433003</t>
  </si>
  <si>
    <t>{BC1694BA-BE06-44E6-B9E6-529D1B48504C}</t>
  </si>
  <si>
    <t>{2F1B18D2-0723-4249-8D20-9FC06E36390F}</t>
  </si>
  <si>
    <t>975381001</t>
  </si>
  <si>
    <t>Zednické výpomoci pro elektroinstalaci</t>
  </si>
  <si>
    <t>{B6F83A18-409C-45A1-B98E-9D5779C05537}</t>
  </si>
  <si>
    <t>765311810/00</t>
  </si>
  <si>
    <t>Demontáž keramické krytiny z tašek bobrovek na sucho do suti</t>
  </si>
  <si>
    <t>{1E2F2373-338E-45DD-BA57-9260E97191D8}</t>
  </si>
  <si>
    <t>953241001</t>
  </si>
  <si>
    <t>Demontáž ocel přístřešku</t>
  </si>
  <si>
    <t>{CCBE52F5-8529-454E-87DE-0CB80D870DBF}</t>
  </si>
  <si>
    <t>2,1*2*7,58+(1,15*2+1,3*3)*10,6</t>
  </si>
  <si>
    <t>953241002</t>
  </si>
  <si>
    <t>Demontáž krytiny přístřešku z trapéz plechu</t>
  </si>
  <si>
    <t>{B2CB65C6-FD77-4551-9430-FFE96825CFC8}</t>
  </si>
  <si>
    <t>1,4*1,4</t>
  </si>
  <si>
    <t>953241003</t>
  </si>
  <si>
    <t>Demontáž ocel konstrukce el.technologie a příček</t>
  </si>
  <si>
    <t>{07E55DFE-3AF1-446B-A40D-5109AEE40B17}</t>
  </si>
  <si>
    <t>U 65</t>
  </si>
  <si>
    <t>(2,25*10+1,5*3)*7,09</t>
  </si>
  <si>
    <t>U80</t>
  </si>
  <si>
    <t>0,94*8,64*2</t>
  </si>
  <si>
    <t>L45*45*4</t>
  </si>
  <si>
    <t>(1,51*38+0,95*15)*2,74</t>
  </si>
  <si>
    <t>el.technologie</t>
  </si>
  <si>
    <t>154</t>
  </si>
  <si>
    <t>953252001</t>
  </si>
  <si>
    <t>Vybourání el.rozvaděče 850x2250 vč.přesunu a likvidace</t>
  </si>
  <si>
    <t>{FE969763-A382-4B6D-88CA-29235876FE30}</t>
  </si>
  <si>
    <t>953252002</t>
  </si>
  <si>
    <t>Vybourání el.rozvaděče 1300x1000 vč.přesunu a likvidace</t>
  </si>
  <si>
    <t>{E2CA4E10-9A60-4144-A7B0-FA5F54FE8A1F}</t>
  </si>
  <si>
    <t>953252003</t>
  </si>
  <si>
    <t>Vybourání venkovních plech dvířek 1300x1000 vč.přesunu a likvidace</t>
  </si>
  <si>
    <t>{6D6F1FBB-EB47-4D98-9177-4B8118FAA258}</t>
  </si>
  <si>
    <t>953252004</t>
  </si>
  <si>
    <t>Odstranění el.kabelů vč.likvidace</t>
  </si>
  <si>
    <t>{3E1C78B0-ECA2-4E18-8F76-4E7C1024259E}</t>
  </si>
  <si>
    <t>953252005</t>
  </si>
  <si>
    <t>Demontáž hromosvodu, svodu a plech hřebene vč.přesunu a likvidace</t>
  </si>
  <si>
    <t>{C97DFCB6-7D83-4C67-BDA6-3BF400C81974}</t>
  </si>
  <si>
    <t>961031411/00</t>
  </si>
  <si>
    <t>Bourání základů cihelných na MC</t>
  </si>
  <si>
    <t>{8EDE7246-4A4C-4BD7-BC1B-C906FB184BB2}</t>
  </si>
  <si>
    <t>1,8*0,35*0,2+1,6*0,35*0,4</t>
  </si>
  <si>
    <t>{8720A6A2-03B2-4AB9-A6D6-D978AC0585DB}</t>
  </si>
  <si>
    <t>pod schody</t>
  </si>
  <si>
    <t>(1,0*2+1,44)*0,4*0,5+(0,8*2+1,8)*0,4*0,5</t>
  </si>
  <si>
    <t>{26337979-1C50-421A-90D0-629FB7B2D577}</t>
  </si>
  <si>
    <t>Římsa z líc.cihel</t>
  </si>
  <si>
    <t>(3,14*7,6-1,6)*0,15*0,3</t>
  </si>
  <si>
    <t>962042321/00</t>
  </si>
  <si>
    <t>Bourání zdiva nadzákladového z betonu prostého</t>
  </si>
  <si>
    <t>{A6AF4946-2342-4700-A348-E44D6723FE60}</t>
  </si>
  <si>
    <t>(1,6+1,35)*0,5*0,62+1,8*0,34*0,2</t>
  </si>
  <si>
    <t>0,9*1,44*0,5+1,0*0,25*0,3+0,97*0,3*0,5</t>
  </si>
  <si>
    <t>962081131/00</t>
  </si>
  <si>
    <t>Bourání příček ze skleněných tvárnic tl do 100 mm</t>
  </si>
  <si>
    <t>{63BE5DE2-85DD-448E-B5E8-54BCAFDCD5A1}</t>
  </si>
  <si>
    <t>Okna</t>
  </si>
  <si>
    <t>1,7*1,2*5</t>
  </si>
  <si>
    <t>962084131/00</t>
  </si>
  <si>
    <t>Bourání příček deskových heraklit s omítkou typu rabicka tl do 100 mm</t>
  </si>
  <si>
    <t>{97166240-134E-46E6-A5E0-5DA8DAF733C1}</t>
  </si>
  <si>
    <t>1,5*2,2*5</t>
  </si>
  <si>
    <t>963042819/00</t>
  </si>
  <si>
    <t>Bourání schodišťových stupňů betonových zhotovených na místě</t>
  </si>
  <si>
    <t>{D3069CD9-6D6B-494A-9B5D-4598197E0981}</t>
  </si>
  <si>
    <t>1,8+1,6+1,0*2</t>
  </si>
  <si>
    <t>963051113/00</t>
  </si>
  <si>
    <t>Bourání ŽB stropů deskových tl přes 80 mm</t>
  </si>
  <si>
    <t>{58E7D5C7-B925-4E72-8E6B-448304E64BB3}</t>
  </si>
  <si>
    <t>3,14*0,5*5,95*0,5*5,95*0,3</t>
  </si>
  <si>
    <t>965043341/00</t>
  </si>
  <si>
    <t>Bourání podkladů pod dlažby betonových s potěrem nebo teracem tl do 100 mm pl přes 4 m2</t>
  </si>
  <si>
    <t>{1FABA21B-5163-4065-9C0B-A03C99CFE4A4}</t>
  </si>
  <si>
    <t>965049111/00</t>
  </si>
  <si>
    <t>Příplatek k bourání betonových mazanin za bourání se svařovanou sítí tl do 100 mm</t>
  </si>
  <si>
    <t>{D41DFCBE-DF35-4A76-A09C-487CC76C46F2}</t>
  </si>
  <si>
    <t>965082923/00</t>
  </si>
  <si>
    <t>Odstranění násypů pod podlahy tl do 100 mm pl přes 2 m2</t>
  </si>
  <si>
    <t>{26F560B4-7B62-4C35-92A4-D82A4B46F27A}</t>
  </si>
  <si>
    <t>3,14*0,5*5,95*0,5*5,95*0,15</t>
  </si>
  <si>
    <t>965241001</t>
  </si>
  <si>
    <t>Odřezání výztuže stropu kolem stěny</t>
  </si>
  <si>
    <t>{08CA3C15-8678-4137-BED3-C33838DA7DC3}</t>
  </si>
  <si>
    <t>967031744/00</t>
  </si>
  <si>
    <t>Přisekání plošné zdiva z cihel pálených na MC tl do 300 mm</t>
  </si>
  <si>
    <t>{2EFF4190-4332-4828-92D9-F3AF49E7D8E6}</t>
  </si>
  <si>
    <t>1,0*0,3*2</t>
  </si>
  <si>
    <t>968071125/00</t>
  </si>
  <si>
    <t>{87C8F82D-35E8-4159-9041-B1CB3054D7EC}</t>
  </si>
  <si>
    <t>5,76*0,5</t>
  </si>
  <si>
    <t>151101101/00</t>
  </si>
  <si>
    <t>Zřízení příložného pažení a rozepření stěn rýh hl do 2 m</t>
  </si>
  <si>
    <t>{62377FAB-D811-498E-8B8F-08D09B219035}</t>
  </si>
  <si>
    <t>8,0*1,7*2</t>
  </si>
  <si>
    <t>151101111/00</t>
  </si>
  <si>
    <t>Odstranění příložného pažení a rozepření stěn rýh hl do 2 m</t>
  </si>
  <si>
    <t>{A11A0C05-A279-423C-89AD-6AE846660687}</t>
  </si>
  <si>
    <t>{BF5C85BE-92A0-4EB9-BEE6-B0AA5979137C}</t>
  </si>
  <si>
    <t>5,76+5,28</t>
  </si>
  <si>
    <t>162301101/00</t>
  </si>
  <si>
    <t>Vodorovné přemístění do 500 m výkopku z horniny tř. 1 až 4</t>
  </si>
  <si>
    <t>{1187FBC7-AB16-4662-9078-05D69D18CE2B}</t>
  </si>
  <si>
    <t>5,28*2</t>
  </si>
  <si>
    <t>{D57772E9-F90A-4CC4-AF0B-EC4168F85003}</t>
  </si>
  <si>
    <t>{6FAEA079-9B1B-4D9A-9D93-B019CBC638E5}</t>
  </si>
  <si>
    <t>{4479D187-D398-4EA8-9AAC-D3BEB7920774}</t>
  </si>
  <si>
    <t>{3DD4CFF8-ACCF-4DF0-A8D7-A9E4C30DAA23}</t>
  </si>
  <si>
    <t>{D573BA34-5715-48A9-BF71-7AAF67971C17}</t>
  </si>
  <si>
    <t>{769BE47B-118D-4025-A117-9EA70E3269FE}</t>
  </si>
  <si>
    <t>5,76</t>
  </si>
  <si>
    <t>{E3260FB1-2E9E-4453-A797-37CE19D6BC9D}</t>
  </si>
  <si>
    <t>{B883F6C3-D17F-4C2F-B7ED-309F73F7E527}</t>
  </si>
  <si>
    <t>{E524A9EF-C33A-45AA-B6A7-AD32CDB0191E}</t>
  </si>
  <si>
    <t>5,76*2</t>
  </si>
  <si>
    <t>{17051879-B723-4D53-97A6-94DF445CB7E8}</t>
  </si>
  <si>
    <t>{2B689345-BEB3-4660-A074-C11DC09832AF}</t>
  </si>
  <si>
    <t>{2A45D67A-FD40-4F74-B435-14AE30715284}</t>
  </si>
  <si>
    <t>{0E01E216-0CFF-48F9-AA81-8DAC10134CE6}</t>
  </si>
  <si>
    <t>8,0*1,5</t>
  </si>
  <si>
    <t>274313711/00</t>
  </si>
  <si>
    <t>Základové pásy z betonu tř. C 20/25</t>
  </si>
  <si>
    <t>{84BBA275-2079-4374-A803-49BF148706D0}</t>
  </si>
  <si>
    <t>8,0*0,8*1,6*1,035</t>
  </si>
  <si>
    <t>{9FF5BE8E-80C4-4C08-A155-0D8FAE7333EF}</t>
  </si>
  <si>
    <t>8,0*0,2*2</t>
  </si>
  <si>
    <t>{575CDF58-C1D5-43CB-B7C7-F581B41EE563}</t>
  </si>
  <si>
    <t>{BAAE5C39-1AD8-4CD0-ACD3-851ED221D1C2}</t>
  </si>
  <si>
    <t>{C4A86A6E-CC28-4FC7-97E6-DCC043AE94CA}</t>
  </si>
  <si>
    <t>1,48*0,64*1,57+3,54*0,64*2,21+1,5*0,64*1,56+1,48*0,64*0,96</t>
  </si>
  <si>
    <t>{0EB9B41E-FC09-472E-946B-B3601C314AD7}</t>
  </si>
  <si>
    <t>(1,84*1,33+1,52*1,23+1,5*0,34*2+1,44*1,25+1,55*1,3+3,1*1,15*2)*0,45</t>
  </si>
  <si>
    <t>(1,5*1,4+1,37*1,25+1,47*0,49+1,46*0,54+20,31*1,28+1,5*1,64)*0,45</t>
  </si>
  <si>
    <t>(1,5*1,58+1,5*1,52+4,0*1,08+1,52*1,53+1,48*1,6+1,51*1,57+1,53*1,61)*0,45</t>
  </si>
  <si>
    <t>(16,42*1,2+1,47*1,27+1,44*0,3+1,5*0,28+1,39*1,23+1,5*1,04+3,54*0,4)*0,45</t>
  </si>
  <si>
    <t>(1,54*1,07+1,47*1,28+1,38*1,32+1,45*0,36+1,56*0,39)*0,45</t>
  </si>
  <si>
    <t>{273C23A8-2BC0-45BB-B658-0B2A5A59AA93}</t>
  </si>
  <si>
    <t>269,613*0,05</t>
  </si>
  <si>
    <t>{21F6C256-7D1A-4B7F-A54E-E0A095F2AAFA}</t>
  </si>
  <si>
    <t>(0,52*0,52+0,52*0,52)*10</t>
  </si>
  <si>
    <t>{DD1C8DBD-5BE5-45AE-A590-9303B85B6C53}</t>
  </si>
  <si>
    <t>na zdi</t>
  </si>
  <si>
    <t>(1,87+1,5*2+1,53*2+1,6+2,9+2,95+1,54+1,45+1,5+1,49+1,6*5)*0,29*2*2</t>
  </si>
  <si>
    <t>(1,53+1,5+1,56+1,45*2+1,54+1,52+1,62)*0,29*2*2</t>
  </si>
  <si>
    <t>pod mříží</t>
  </si>
  <si>
    <t>(2,95+4,6*2+8,9+4,1+4,6+4,5*2+4,1+4,7+4,5*2+4,1)*0,29*2</t>
  </si>
  <si>
    <t>Oblouk</t>
  </si>
  <si>
    <t>8,65*0,29*2*2</t>
  </si>
  <si>
    <t>(20,4+16,5+6,7)*0,29*2*2</t>
  </si>
  <si>
    <t>{15A50569-8190-4511-9072-527ED604E822}</t>
  </si>
  <si>
    <t>(1,87+1,5*2+1,53*2+1,6+2,9+2,95+1,54+1,45+1,5+1,49+1,6*5)*0,3</t>
  </si>
  <si>
    <t>(1,53+1,5+1,56+1,45*2+1,54+1,52+1,62)*0,30</t>
  </si>
  <si>
    <t>8,65*0,3+(20,4+16,5+6,7)*0,3</t>
  </si>
  <si>
    <t>{6CFA3DE1-EEF6-4FAF-9E02-69230600DDE1}</t>
  </si>
  <si>
    <t>0,45*0,45*1,48+0,45*0,45*1,67*9</t>
  </si>
  <si>
    <t>{11D1E4A3-FBA5-4AD9-8485-0FE2B0C69D77}</t>
  </si>
  <si>
    <t>{37CAA12F-6CF3-4F8F-98EB-D4992E84A894}</t>
  </si>
  <si>
    <t>(2,95+4,6*2+8,9+4,1+4,6+4,5*2+4,1+4,7+4,5*2+4,1)*(0,15*2+0,16)</t>
  </si>
  <si>
    <t>{DD1E60D4-E2E4-417A-AEA3-FBBEDF340F69}</t>
  </si>
  <si>
    <t>27,899/2*1,2</t>
  </si>
  <si>
    <t>{F3EF3DFE-93E9-422D-B116-916F0E826A0D}</t>
  </si>
  <si>
    <t>620901121/00</t>
  </si>
  <si>
    <t>Kamenické opracování lícních ploch kamen zdí od černých krust broušením</t>
  </si>
  <si>
    <t>{DDEF1488-7178-4B46-9263-6C644F6568CD}</t>
  </si>
  <si>
    <t>269,613*0,1</t>
  </si>
  <si>
    <t>{2B68131C-5065-48A7-AEA4-0D59134C0646}</t>
  </si>
  <si>
    <t>{EE83F31E-B831-4B61-BD62-74781806CD0A}</t>
  </si>
  <si>
    <t>(1,84*1,33+1,52*1,23+1,5*0,34*2+1,44*1,25+1,55*1,3+3,1*1,15*2)*2</t>
  </si>
  <si>
    <t>(1,5*1,4+1,37*1,25+1,47*0,49+1,46*0,54+20,31*1,28+1,5*1,64)*2</t>
  </si>
  <si>
    <t>(1,5*1,58+1,5*1,52+4,0*1,08+1,52*1,53+1,48*1,6+1,51*1,57+1,53*1,61)*2</t>
  </si>
  <si>
    <t>(16,42*1,2+1,47*1,27+1,44*0,3+1,5*0,28+1,39*1,23+1,5*1,04+3,54*0,4)*2</t>
  </si>
  <si>
    <t>(1,54*1,07+1,47*1,28+1,38*1,32+1,45*0,36+1,56*0,39)*2</t>
  </si>
  <si>
    <t>oblouk</t>
  </si>
  <si>
    <t>8,3*0,62*2+1,14*0,62*2*2+6,3*0,48+1,15*0,48*2</t>
  </si>
  <si>
    <t>{DE161591-5FE6-4124-AF23-6618DC57ED69}</t>
  </si>
  <si>
    <t>(0,67+0,69+0,78+0,9+0,58+0,45*5+0,5*2+0,69+0,57+0,64+0,66+0,6)*0,64</t>
  </si>
  <si>
    <t>(0,44+0,4)*0,64</t>
  </si>
  <si>
    <t>622903111/00</t>
  </si>
  <si>
    <t>Očištění zdiva zdí kamenné před započetím oprav ručně</t>
  </si>
  <si>
    <t>{46DCEF4B-A5BC-4EE8-803F-960086A34233}</t>
  </si>
  <si>
    <t>627382101</t>
  </si>
  <si>
    <t>Sanace trhlin kamen zdiva sešíváním výztuží a injektáží</t>
  </si>
  <si>
    <t>{39A9A218-7C95-4E5F-AA9F-EEBB491F03B6}</t>
  </si>
  <si>
    <t>{214A065A-F06C-4389-8847-E0A953BB93B1}</t>
  </si>
  <si>
    <t>1,78*0,8+8,9*(0,15+0,35)*0,5+1,55*(1,05+1,1)*0,5+3,7*(1,85+2,05)*0,5</t>
  </si>
  <si>
    <t>2,05*0,64*2+3,8*(2,05+2,15)*0,5+1,51*1,3+7,43*(0,7+0,85)*0,5</t>
  </si>
  <si>
    <t>4,5*(0,7+0,8)*0,5+8,9*(0,65+0,75)*0,5+27,4*(0,6+1,0)*0,5+1,5*1,4</t>
  </si>
  <si>
    <t>1,5*1,9+4,0*2,4+1,5*1,95+1,5*1,5+1,5*1,0+18,0*(0,5+1,0)*0,5</t>
  </si>
  <si>
    <t>7,5*(0,3+0,7)*0,5+4,5*(0,55+0,7)+4,5*(0,55+0,75)*0,5+7,0*(0,6+0,85)*0,5</t>
  </si>
  <si>
    <t>1,48*1,5+3,54*2,2+1,5*(1,6+1,65)*0,5+1,48*1,1+7,5*(0,65+0,95)*0,5</t>
  </si>
  <si>
    <t>4,5*(0,8+0,95)*0,5+4,5*(0,8+1,0)*0,5+5,6*(0,85+1,05)*0,5</t>
  </si>
  <si>
    <t>Vnitřní</t>
  </si>
  <si>
    <t>1,5*1,7+4,0*2,2+1,5*1,75+1,5*1,3+1,5*0,8+18,0*(0,3+0,8)*0,5</t>
  </si>
  <si>
    <t>7,5*(0,2+0,5)*0,5+4,5*(0,35+0,5)+4,5*(0,35+0,55)*0,5+7,0*(0,4+0,65)*0,5</t>
  </si>
  <si>
    <t>1,48*1,0+3,54*1,7+1,5*(1,1+1,15)*0,5+1,48*0,6+7,5*(0,15+0,35)*0,5</t>
  </si>
  <si>
    <t>4,5*(0,3+0,45)*0,5+4,5*(0,3+0,5)*0,5+5,6*(0,35+0,6)*0,5</t>
  </si>
  <si>
    <t>{5CDAD50E-B200-4250-A7DC-4D922B17398B}</t>
  </si>
  <si>
    <t>0,45*4*1,52*9+0,45*4*1,35+0,52*0,15*4*10</t>
  </si>
  <si>
    <t>(1,87+1,5*2+1,53*2+1,6+2,9+2,95+1,54+1,45+1,5+1,49+1,6*5)*0,3*2</t>
  </si>
  <si>
    <t>(1,53+1,5+1,56+1,45*2+1,54+1,52+1,62)*0,3*2</t>
  </si>
  <si>
    <t>(2,95+4,6*2+8,9+4,1+4,6+4,5*2+4,1+4,7+4,5*2+4,1)*0,15*2</t>
  </si>
  <si>
    <t>8,65*0,3*2</t>
  </si>
  <si>
    <t>(20,4+16,5+6,7)*0,3*2</t>
  </si>
  <si>
    <t>{B4A5429D-5AE5-4BA0-9F61-843E8EF7A57F}</t>
  </si>
  <si>
    <t>(2,95+4,6*2+8,9+4,1+4,6+4,5*2+4,1+4,7+4,5*2+4,1)*0,15*0,16</t>
  </si>
  <si>
    <t>{FA2AE10B-CBE1-4A98-AF01-AA929B93A184}</t>
  </si>
  <si>
    <t>{06CCFDBE-7306-4F8E-993C-BAB4B1379ABE}</t>
  </si>
  <si>
    <t>(1,78+8,9+1,55+3,1*2+1,51+7,43+4,5+8,9+27,4+1,5*5+4,0+18,0+7,5)*0,64</t>
  </si>
  <si>
    <t>(4,5*2+7,0+1,48*2+3,54+1,5+7,5+4,5*2+5,6)*0,64</t>
  </si>
  <si>
    <t>{F25998A4-16B5-43F4-B0EB-F1243520C827}</t>
  </si>
  <si>
    <t>{51A3A048-64BB-4D5A-B995-FB3441BF401A}</t>
  </si>
  <si>
    <t>104,637</t>
  </si>
  <si>
    <t>{C28BFEDF-9DD8-4C82-96F4-0C6C32476EC2}</t>
  </si>
  <si>
    <t>(2,3*2+1,2)*0,64</t>
  </si>
  <si>
    <t>{AC7B8AAA-9B0C-4A30-9E2E-082FBAB50A2B}</t>
  </si>
  <si>
    <t>(0,5+0,6+1,2+0,5+1,0+1,2+0,7)*2*2</t>
  </si>
  <si>
    <t>{EEBFD4EE-5A51-4B69-A506-32F554539F49}</t>
  </si>
  <si>
    <t>cihelná zeď</t>
  </si>
  <si>
    <t>(0,5+0,6+1,2+0,5+1,0+1,2+0,7)*0,6</t>
  </si>
  <si>
    <t>kamená zeď</t>
  </si>
  <si>
    <t>2,3*0,64*2+1,2*0,64</t>
  </si>
  <si>
    <t>základ</t>
  </si>
  <si>
    <t>1,6*0,8*2</t>
  </si>
  <si>
    <t>932272101</t>
  </si>
  <si>
    <t>Vysekání, vyklínování a injektáž cem.maltou trhlinky v klenbě</t>
  </si>
  <si>
    <t>{587812FE-E3B9-4B32-AAD0-33C39B137054}</t>
  </si>
  <si>
    <t>{E5CCAAAD-5600-4D3A-B88E-C366132326E9}</t>
  </si>
  <si>
    <t>{76ECBFC3-475B-41D2-BBE3-A0D8AD704A1C}</t>
  </si>
  <si>
    <t>(3,1*2+6,0*6,0+14,6*3+9,5*3)*2</t>
  </si>
  <si>
    <t>{5591ADC1-C85D-4A4A-9FD5-9EB2D989B8E7}</t>
  </si>
  <si>
    <t>229*30</t>
  </si>
  <si>
    <t>{01409911-893F-4E33-802A-B6F3F9998B88}</t>
  </si>
  <si>
    <t>{D9D54134-CD86-49B7-8E78-C66A39948316}</t>
  </si>
  <si>
    <t>(12,0+144,0-11,5-14,6-9,5)*1,2</t>
  </si>
  <si>
    <t>953412783</t>
  </si>
  <si>
    <t>Poplatek za zábor pozemku</t>
  </si>
  <si>
    <t>{85C4489A-D76E-4E7A-BE39-3BABEB8D2354}</t>
  </si>
  <si>
    <t>(12+144)*1,5</t>
  </si>
  <si>
    <t>953431002</t>
  </si>
  <si>
    <t>{7F5DC57B-C675-4F7B-BB08-5798723866A5}</t>
  </si>
  <si>
    <t>953431006</t>
  </si>
  <si>
    <t>{AA7E7D3F-95E2-4B81-9CEB-DE98C9B640C7}</t>
  </si>
  <si>
    <t>953432002</t>
  </si>
  <si>
    <t>{F566E17E-0D51-4B67-A426-622E2179352C}</t>
  </si>
  <si>
    <t>953433002</t>
  </si>
  <si>
    <t>{7F84351D-C46F-4670-B4F0-EC6455C357AC}</t>
  </si>
  <si>
    <t>{015B5031-1F1A-4487-9FDA-A048D1950B18}</t>
  </si>
  <si>
    <t>{23C23054-E479-4CB4-A671-05229E7746E5}</t>
  </si>
  <si>
    <t>{ABF61D83-4A97-4F4D-9F54-6FC0E6D7729A}</t>
  </si>
  <si>
    <t>9,25+120,13</t>
  </si>
  <si>
    <t>{EBACC052-0D48-4107-9B4E-4CA6297C3608}</t>
  </si>
  <si>
    <t>143,47+12,0</t>
  </si>
  <si>
    <t>{8BAEEEB8-056C-4944-9B3E-992A371C9D82}</t>
  </si>
  <si>
    <t>2,6+1,5*8+4,0*13</t>
  </si>
  <si>
    <t>767920840/00</t>
  </si>
  <si>
    <t>Demontáž vrat a vrátek k oplocení plochy do 10 m2</t>
  </si>
  <si>
    <t>{14EF1954-8DA8-4482-A2F9-6E27AFE344E8}</t>
  </si>
  <si>
    <t>{A8934621-02B3-4A05-9D8D-CD8DA322A4F4}</t>
  </si>
  <si>
    <t>8,0*0,8*0,5+8,0*0,64*0,2</t>
  </si>
  <si>
    <t>{3710BBE8-559B-4DA1-9CD2-54184ED1C316}</t>
  </si>
  <si>
    <t>{78EC3BBC-AFAD-44BF-A3B8-6FC3BA9CBB6C}</t>
  </si>
  <si>
    <t>koruna zdi</t>
  </si>
  <si>
    <t>(1,87+1,5*2+1,53*2+1,6+2,9+2,95+1,54+1,45+1,5+1,49+1,6*5)*0,6*0,3</t>
  </si>
  <si>
    <t>(1,53+1,5+1,56+1,45*2+1,54+1,52+1,62)*0,6*0,3</t>
  </si>
  <si>
    <t>(2,95+4,6*2+8,9+4,1+4,6+4,5*2+4,1+4,7+4,5*2+4,1)*0,6*0,15</t>
  </si>
  <si>
    <t>8,65*0,6*0,3</t>
  </si>
  <si>
    <t>(20,4+16,5+6,7)*0,6*0,3</t>
  </si>
  <si>
    <t>{2E4F55B6-B4C9-48B2-A814-693B503E8B3E}</t>
  </si>
  <si>
    <t>0,45*0,45*1,48+0,45*0,45*1,67*9+0,52*0,52*0,15*10</t>
  </si>
  <si>
    <t>{BEDD435B-2190-4831-A2B6-0A063FC228A8}</t>
  </si>
  <si>
    <t>{0B72D686-7994-4593-B333-4C57FBEA9E57}</t>
  </si>
  <si>
    <t>978023251/00</t>
  </si>
  <si>
    <t>Vysekání a vyčištění spár zdiva kamenného režného do hloubky 4cm</t>
  </si>
  <si>
    <t>{87921D90-1380-4C38-A2D7-88787103FEBB}</t>
  </si>
  <si>
    <t>{1C1E287E-B122-49EB-B7B1-9043A6BDA91C}</t>
  </si>
  <si>
    <t>{BDEF67BF-E51C-44B4-8C04-CCC74B3F382F}</t>
  </si>
  <si>
    <t>181,030*7</t>
  </si>
  <si>
    <t>{75B86C6F-E4F9-436C-9EDB-13417FC96F62}</t>
  </si>
  <si>
    <t>{E30558C7-2647-4732-8562-87ECC7EEB12A}</t>
  </si>
  <si>
    <t>{0232BA76-6B26-425D-9AB3-4C38AEA3FC1E}</t>
  </si>
  <si>
    <t>{D506537F-A636-4957-9677-A6B940A3C661}</t>
  </si>
  <si>
    <t>{2C70A649-B596-4156-8024-D28A5F97197A}</t>
  </si>
  <si>
    <t>(1,87+1,5*2+1,53*2+1,6+2,9+2,95+1,54+1,45+1,5+1,49+1,6*5)*0,6</t>
  </si>
  <si>
    <t>(1,53+1,5+1,56+1,45*2+1,54+1,52+1,62)*0,6</t>
  </si>
  <si>
    <t>8,65*0,3</t>
  </si>
  <si>
    <t>(20,4+16,5+6,7)*0,6</t>
  </si>
  <si>
    <t>pod hlavy pilíře</t>
  </si>
  <si>
    <t>0,52*0,52*10</t>
  </si>
  <si>
    <t>0,6*0,3*21+0,6*0,15*19</t>
  </si>
  <si>
    <t>Svislá</t>
  </si>
  <si>
    <t>711281024</t>
  </si>
  <si>
    <t>Chemická sanace kamenného zdiva vodorovná ve sparách</t>
  </si>
  <si>
    <t>{6EEFA68F-7DEE-462D-8FA4-18A7D5FF2047}</t>
  </si>
  <si>
    <t>3,7*0,45*2</t>
  </si>
  <si>
    <t>{D0C27CD3-10C4-4C13-AAB5-1130FD0420B3}</t>
  </si>
  <si>
    <t>(2,95+4,15+4,05+3,96+3,99+4,13+4,06+4,0+3,94+4,1+4,13+4,01+3,99+4,09+0,15*2*14)*0,9</t>
  </si>
  <si>
    <t>0,75*0,75*10</t>
  </si>
  <si>
    <t>764312620</t>
  </si>
  <si>
    <t>Oplechování Cu zdi oblouku rš. 750 mm včetně rohů</t>
  </si>
  <si>
    <t>{BA0B2EDE-CFBF-4AAF-B079-91C4F075B9B6}</t>
  </si>
  <si>
    <t>8,65+0,3*2</t>
  </si>
  <si>
    <t>{C9D9D911-92DA-4804-88B3-C101ED3F7FF8}</t>
  </si>
  <si>
    <t>1,87+1,5*2+1,53*2+1,6+2,9+2,95+1,54+1,45+1,5+1,49+1,6*5+1,53</t>
  </si>
  <si>
    <t>1,5+1,56+1,45*2+1,54+1,52+1,62+20,4+16,5+6,7+(0,1+1,15)*28</t>
  </si>
  <si>
    <t>{FAC18A1A-9378-4DE1-817B-85EE8558AC66}</t>
  </si>
  <si>
    <t>767382403</t>
  </si>
  <si>
    <t>1,8*0,5</t>
  </si>
  <si>
    <t>{89CD369F-EA68-4153-83BC-17B186DF06D6}</t>
  </si>
  <si>
    <t>(4,9+0,5*2)*0,5*0,4</t>
  </si>
  <si>
    <t>{DAC6F134-F14C-4DB1-B2C5-A0B13471678B}</t>
  </si>
  <si>
    <t>1,18*0,5</t>
  </si>
  <si>
    <t>132302101/00</t>
  </si>
  <si>
    <t>Hloubení rýh š do 600 mm ručním nebo pneum nářadím v soudržných horninách tř. 4</t>
  </si>
  <si>
    <t>{CD8FEB3A-7873-4756-A745-3E568DEE3910}</t>
  </si>
  <si>
    <t>Pro základ plotu</t>
  </si>
  <si>
    <t>0,6*0,5*0,4*2+2,05*0,5*0,4+1,96*0,5*0,6+8,17*0,5*0,6</t>
  </si>
  <si>
    <t>základy rampy</t>
  </si>
  <si>
    <t>(3,0+1,1+0,5+2,0+1,96+0,4*2+1,1*2)*0,4*0,9</t>
  </si>
  <si>
    <t>(0,2+1,05+1,1+2,7+1,1)*0,4*0,9</t>
  </si>
  <si>
    <t>132302109/00</t>
  </si>
  <si>
    <t>Příplatek za lepivost u hloubení rýh š do 600 mm ručním nebo pneum nářadím v hornině tř. 4</t>
  </si>
  <si>
    <t>{D7A24150-5F2C-43CC-9346-B8E6F487B86B}</t>
  </si>
  <si>
    <t>10,065*0,5</t>
  </si>
  <si>
    <t>{EF8F625F-6E87-4CBB-91CB-DF1211423C9F}</t>
  </si>
  <si>
    <t>2,398+12,236+1,8+1,18+10,065</t>
  </si>
  <si>
    <t>{D059388C-B2E0-4ABC-967D-3BE005C3C9A6}</t>
  </si>
  <si>
    <t>{A165AF53-92E5-44D0-8975-01C6B3DEF2DA}</t>
  </si>
  <si>
    <t>{82548A58-A8FF-4B07-BC80-40302B1AAC2C}</t>
  </si>
  <si>
    <t>{6DBB275E-34BE-4FB0-A146-BEF80DD94A0B}</t>
  </si>
  <si>
    <t>10,836*2</t>
  </si>
  <si>
    <t>{A0DB2B6B-C9F9-4CA2-B8DE-DFBBD79DBA74}</t>
  </si>
  <si>
    <t>2,398+12,236+1,8+1,18+10,065-9,996-0,84</t>
  </si>
  <si>
    <t>{FED29E1E-F535-4C26-9DDE-06DEE73C4F05}</t>
  </si>
  <si>
    <t>9,996+0,84</t>
  </si>
  <si>
    <t>{13ACF616-4B6A-4D02-8B30-6968C6CE8571}</t>
  </si>
  <si>
    <t>{386A950D-27F9-4912-BBC3-36E03344D46F}</t>
  </si>
  <si>
    <t>16,843*2</t>
  </si>
  <si>
    <t>{FE03505E-5651-4BE3-8257-C2023D3B2846}</t>
  </si>
  <si>
    <t>(1,0*2+4,9)*(1,1+0,5)*0,5*1,2+1,2*1,2*1,2/3*2</t>
  </si>
  <si>
    <t>Vsakovací jáma</t>
  </si>
  <si>
    <t>1,0*1,0*0,9</t>
  </si>
  <si>
    <t>kanalizace</t>
  </si>
  <si>
    <t>2,0*0,6*1,1</t>
  </si>
  <si>
    <t>{E39D98B1-3FEE-452D-97B3-4E77CB722633}</t>
  </si>
  <si>
    <t>{962DC7E4-25AB-41C6-BCFA-61E139C608A4}</t>
  </si>
  <si>
    <t>2,0*0,6*0,3</t>
  </si>
  <si>
    <t>{0F2731E9-3569-4858-9886-DC12E32EC8D2}</t>
  </si>
  <si>
    <t>(1,25+1,35+1,0+2,0)*0,5*0,3</t>
  </si>
  <si>
    <t>{89404531-F57B-40D7-840D-8414569BC575}</t>
  </si>
  <si>
    <t>angl.dvorek</t>
  </si>
  <si>
    <t>(1,0*2+4,9+1,2*2)*1,2+3,0*3,0</t>
  </si>
  <si>
    <t>rampa</t>
  </si>
  <si>
    <t>2,4+2,6+7,2</t>
  </si>
  <si>
    <t>{CFC528DA-CA23-45E3-9255-CEEBA16783A6}</t>
  </si>
  <si>
    <t>0,36*2</t>
  </si>
  <si>
    <t>270352111/00</t>
  </si>
  <si>
    <t>Zřízení kotevních otvorů do 0,02 m2 hl do 0,5 m</t>
  </si>
  <si>
    <t>{0BA69A65-A80D-4720-8CE9-64A5645F1AE5}</t>
  </si>
  <si>
    <t>{2FC55C44-0A1C-44E0-B757-C7520658E0F8}</t>
  </si>
  <si>
    <t>(4,9+0,5*2)*0,5*0,4*1,035</t>
  </si>
  <si>
    <t>plot</t>
  </si>
  <si>
    <t>(0,5*0,6*1,0*2+2,05*0,5*1,0+1,96*0,5*1,0+8,17*0,5*1,0)*1,035</t>
  </si>
  <si>
    <t>((3,0+1,1+0,5+2,0)*0,4*0,8+(1,96+0,4*2)*0,4*1,1)*1,035</t>
  </si>
  <si>
    <t>(1,1*0,4*(1,1+0,85)*0,5*2+(0,2+1,05+1,1+2,7+1,1)*0,4*0,8)*1,035</t>
  </si>
  <si>
    <t>{8A419197-B4AE-46EF-B6AB-019230A1F4B5}</t>
  </si>
  <si>
    <t>(4,9+1,0*2+4,1+0,6*2)*0,2</t>
  </si>
  <si>
    <t>(0,6*2+2,05+1,96+8,17)*0,2*2</t>
  </si>
  <si>
    <t>(3,0+1,1+0,5+2,0)*0,2*2+(1,96+0,4*2)*0,4*2</t>
  </si>
  <si>
    <t>1,1*0,4*2+(0,2+1,05+1,1+2,7+1,1)*0,2*2</t>
  </si>
  <si>
    <t>{EAD2F3C6-475E-401B-AC77-1A088BAE8D99}</t>
  </si>
  <si>
    <t>278311041/00</t>
  </si>
  <si>
    <t>Zálivka kotevních otvorů z betonu tř. C 16/20 objemu do 0,02 m3</t>
  </si>
  <si>
    <t>{16A8D688-FE2A-4A83-A9DD-C0140283D49F}</t>
  </si>
  <si>
    <t>0,15*0,15*0,5*14</t>
  </si>
  <si>
    <t>311321814/00</t>
  </si>
  <si>
    <t>Nosná zeď ze ŽB pohledového tř. C 25/30</t>
  </si>
  <si>
    <t>{308B6C1F-5EC4-46E8-A3AC-B9EB87071BC9}</t>
  </si>
  <si>
    <t>(0,6*2+4,6)*0,25*1,375</t>
  </si>
  <si>
    <t>(3,05+0,5+1,1+2,0)*0,1*0,25+(1,7+1,1+1,05+0,2)*0,1*(0,5+0,25)*0,5</t>
  </si>
  <si>
    <t>(1,0+1,1)*0,1*(0,25+0,35)*0,5</t>
  </si>
  <si>
    <t>3,05*0,2*0,65+(0,5+1,1+2,0)*0,2*(0,65+0,25)*0,5</t>
  </si>
  <si>
    <t>1,0*0,2*(0,35+0,25)*0,5+(1,7+1,1+1,05+0,2)*0,2*(0,65+0,35)*0,5</t>
  </si>
  <si>
    <t>311351101/00</t>
  </si>
  <si>
    <t>Zřízení jednostranného bednění zdí nosných</t>
  </si>
  <si>
    <t>{0C53ED97-B966-441A-BFC2-2E992E190EC1}</t>
  </si>
  <si>
    <t>(0,6*2+4,6)*1,5</t>
  </si>
  <si>
    <t>(1,7+1,1+1,05+0,2)*(0,5+0,25)*0,5</t>
  </si>
  <si>
    <t>(1,7+1,1+1,05+0,2)*(0,65+0,35)*0,5</t>
  </si>
  <si>
    <t>311351102/00</t>
  </si>
  <si>
    <t>Odstranění jednostranného bednění zdí nosných</t>
  </si>
  <si>
    <t>{E57F0926-B065-4237-A9CE-961CF49EFDB3}</t>
  </si>
  <si>
    <t>{002E0B5E-450D-4AC3-8DF1-3DB90FC7FC24}</t>
  </si>
  <si>
    <t>(3,05+0,5+1,1+2,0)*0,25*2+(1,0+1,1)*(0,25+0,35)*0,5*2</t>
  </si>
  <si>
    <t>3,05*0,65*2+(0,5+1,1+2,0)*(0,65+0,25)*0,5*2+1,0*(0,35+0,25)*0,5*2</t>
  </si>
  <si>
    <t>{13FCB77B-5A2F-49EA-AA42-A8EF32F36B24}</t>
  </si>
  <si>
    <t>{C46D1EA6-623A-4DF8-9F0D-0AF3A5326C19}</t>
  </si>
  <si>
    <t>Anglický dvorek-výztuž 4xR12</t>
  </si>
  <si>
    <t>((4,6+0,85*2)*6*2+1,35*26*2+1,5*6*4*2)*0,89*0,001*1,08</t>
  </si>
  <si>
    <t>311361921/00</t>
  </si>
  <si>
    <t>Výztuž nosných zdí svařovanými sítěmi</t>
  </si>
  <si>
    <t>{13492A11-B470-4015-8285-BAA653794C93}</t>
  </si>
  <si>
    <t>(3,05+0,5+1,1+2,0+1,7+1,1+1,05+0,2+1,0+1,1)*1,5*0,395*10*2*0,001*1,15</t>
  </si>
  <si>
    <t>(3,05+0,5+1,1+2,0+1,7+1,1+1,05+0,2)*1,3*0,395*10*2*0,001*1,15</t>
  </si>
  <si>
    <t>{1C2FDFFC-4204-4C59-BADE-CE27EFC3A6B4}</t>
  </si>
  <si>
    <t>(1,8+6,95+1,2)*0,7</t>
  </si>
  <si>
    <t>326211231/00</t>
  </si>
  <si>
    <t>Zdivo nadzákladové z pískovcového kamene opracovaného na maltu MVC podezdívky dle původ vzoru</t>
  </si>
  <si>
    <t>{D184D312-DA98-4304-A090-E196C43CF13A}</t>
  </si>
  <si>
    <t>Podezdívka plotu</t>
  </si>
  <si>
    <t>(1,59*0,68+5,92*(0,68+0,47)*0,5+5,92*(0,7+0,5)*0,5+2,1*(0,7+0,63)*0,5)*0,4</t>
  </si>
  <si>
    <t>(2,38*(0,58+0,53)*0,5+4,16*(0,76+0,45)*0,5+3,68*(0,45+0,55)*0,5)*0,4</t>
  </si>
  <si>
    <t>(3,8*(0,6+0,63)*0,5+2,73*(0,64+0,71)*0,5+0,57*0,64)*0,4</t>
  </si>
  <si>
    <t>podezdívka kolem schodů</t>
  </si>
  <si>
    <t>1,15*0,4*0,94*2</t>
  </si>
  <si>
    <t>326211901/00</t>
  </si>
  <si>
    <t>Příplatek za lícování rubu zdiva nadzákladového z lomového kamene na maltu</t>
  </si>
  <si>
    <t>{298DD896-FAD7-42C1-9EBE-A5927A854C29}</t>
  </si>
  <si>
    <t>331211431/00</t>
  </si>
  <si>
    <t>Zdivo pilířů z opracovaného kamene o straně do 750 mm na MVC dle původ vzoru</t>
  </si>
  <si>
    <t>{BBAA2A4B-8335-4EB9-AD3A-60C833E50A94}</t>
  </si>
  <si>
    <t>0,4*0,4*1,55*2+0,4*0,4*1,5*2+0,6*0,4*1,5*2+0,4*0,4*1,7+0,4*0,4*1,6</t>
  </si>
  <si>
    <t>{DA4D5433-8377-46AD-AB75-4A9D71193050}</t>
  </si>
  <si>
    <t>Rampa-odvodňovací otvory</t>
  </si>
  <si>
    <t>9*0,15+2*0,45</t>
  </si>
  <si>
    <t>334791114/00</t>
  </si>
  <si>
    <t>Prostup v betonových zdech z plastových trub DN do 200</t>
  </si>
  <si>
    <t>{1800F874-AEA3-4339-8E3B-F7F432AA1C5D}</t>
  </si>
  <si>
    <t>335421002</t>
  </si>
  <si>
    <t>Osazení a dodávka pískovcové zákrytové stříšky sedlové š.480 mm s okapničkou a výšky 100/50 mm</t>
  </si>
  <si>
    <t>{7533EFF1-7552-4CB9-90C6-7B97C2E942C3}</t>
  </si>
  <si>
    <t>5,0+0,6*2</t>
  </si>
  <si>
    <t>podezdívka plotu</t>
  </si>
  <si>
    <t>5,92+5,92+2,1+2,38+7,86+3,8+2,73+0,57</t>
  </si>
  <si>
    <t>1,15*2</t>
  </si>
  <si>
    <t>335421003</t>
  </si>
  <si>
    <t>Osazení a dodávka pískovcové zákrytové stříšky stanové 480x480 mm s okapničkou a výšky 100/50 mm</t>
  </si>
  <si>
    <t>{38066F53-78D9-4F66-9A1F-885DC9C22A42}</t>
  </si>
  <si>
    <t>335421004</t>
  </si>
  <si>
    <t>Osazení a dodávka pískovcové zákrytové stříšky stanové 680x480 mm s okapničkou a výšky 100/50 mm</t>
  </si>
  <si>
    <t>{B79EBBF8-3B74-4DC9-A33C-3B04CEAF1664}</t>
  </si>
  <si>
    <t>338171112/00</t>
  </si>
  <si>
    <t>Osazování sloupků a vzpěr plotových ocelových v 2 m se zabetonováním</t>
  </si>
  <si>
    <t>{4E621B3A-D8CD-47C5-92B8-3324652306DC}</t>
  </si>
  <si>
    <t>11+3</t>
  </si>
  <si>
    <t>346245999/00</t>
  </si>
  <si>
    <t>Příplatek k přizdívkám izolačním za ochranu svislé izolace zaléváním maltou min MC 10</t>
  </si>
  <si>
    <t>{C21134D0-E3ED-43EF-A7AA-DE619E9B3615}</t>
  </si>
  <si>
    <t>346271112/00</t>
  </si>
  <si>
    <t>Přizdívky izolační tl 140 mm z cihel betonových dl 290 mm</t>
  </si>
  <si>
    <t>{824DA790-6967-450D-8C7D-17330ACB53AA}</t>
  </si>
  <si>
    <t>(4,9+0,85*2)*1,275</t>
  </si>
  <si>
    <t>346271129/00</t>
  </si>
  <si>
    <t>Příplatek k přizdívkám izolačním za ochranu izolace při ohybu z vodorovné na svislou</t>
  </si>
  <si>
    <t>{1300AC37-2CD0-4256-93B4-404AA3483367}</t>
  </si>
  <si>
    <t>348941112/00</t>
  </si>
  <si>
    <t>Osazování rámového oplocení na MC v rámu 2500 mm</t>
  </si>
  <si>
    <t>{66884810-5028-49EE-B867-E8282C8830AA}</t>
  </si>
  <si>
    <t>1,59+5,92*3+7,84+3,8+3,9</t>
  </si>
  <si>
    <t>{5EE12321-41F0-457F-8ED6-620D1A6CE834}</t>
  </si>
  <si>
    <t>vstupní schody</t>
  </si>
  <si>
    <t>2,0*0,32*0,15*0,5*4+2,0*(0,3+0,9+0,3)*0,2+0,4*2,0*0,2</t>
  </si>
  <si>
    <t>430361921/00</t>
  </si>
  <si>
    <t>Výztuž schodišťové konstrukce a rampy svařovanými sítěmi</t>
  </si>
  <si>
    <t>{6B93B245-CDB9-4192-87FF-1A49BDF8ABA5}</t>
  </si>
  <si>
    <t>2,0*(0,3+0,9+0,3+0,4)*4,952*0,001*1,15</t>
  </si>
  <si>
    <t>434312241/00</t>
  </si>
  <si>
    <t>Schody z betonu prostého C 25/30 v opěrných zídkách</t>
  </si>
  <si>
    <t>{4EAFEF5C-9BEC-4A6C-BAD2-E80FD85202A3}</t>
  </si>
  <si>
    <t>2,0*4</t>
  </si>
  <si>
    <t>434351145/00</t>
  </si>
  <si>
    <t>Zřízení bednění stupňů křivočarých schodišť</t>
  </si>
  <si>
    <t>{A4ECF465-D1F2-45F0-8CE9-2AD314658C1D}</t>
  </si>
  <si>
    <t>1,96*0,16*4</t>
  </si>
  <si>
    <t>434351146/00</t>
  </si>
  <si>
    <t>Odstranění bednění stupňů křivočarých schodišť</t>
  </si>
  <si>
    <t>{051EDC0B-145B-4D62-BC79-A0EDAEFA9D7D}</t>
  </si>
  <si>
    <t>434521021</t>
  </si>
  <si>
    <t>Příplatek za provedení stupňů v oblouku a za přesah s ozubem vč.bednění</t>
  </si>
  <si>
    <t>{BF82175B-0648-4C2B-B0D2-50D3BF075302}</t>
  </si>
  <si>
    <t>{87D5AB46-44E3-449F-B707-4D38B07B1484}</t>
  </si>
  <si>
    <t>2,0*0,6*0,1</t>
  </si>
  <si>
    <t>451971112/00</t>
  </si>
  <si>
    <t>Položení podkladní vrstvy z geotextilie s uchycením v terénu sponami</t>
  </si>
  <si>
    <t>{2694D88C-E96B-4A12-9490-0CF4A7131EFB}</t>
  </si>
  <si>
    <t>(1,0*1,0*2+1,0*2,0*4)*1,2</t>
  </si>
  <si>
    <t>457531113/00</t>
  </si>
  <si>
    <t>Filtrační vrstvy z hrubého drceného kameniva bez zhutnění zrno 63 až 125 mm</t>
  </si>
  <si>
    <t>{CA2C8649-C537-423E-9777-54A2DC00427E}</t>
  </si>
  <si>
    <t>Anglický dvorek-vsakovací jáma</t>
  </si>
  <si>
    <t>1,0*1,0*1,5</t>
  </si>
  <si>
    <t>{D2F08E58-8A24-4B87-88ED-C4B3179838F3}</t>
  </si>
  <si>
    <t>12/2*1,2</t>
  </si>
  <si>
    <t>{34639FFD-1619-4009-93FF-9EF9EA75C481}</t>
  </si>
  <si>
    <t>(2,36+2,96)*0,5*1,2+(2,7+2,05+1,2)*0,5*1,2+(1,05+0,2+1,13+0,44)*0,5*1,2</t>
  </si>
  <si>
    <t>0,4*1,1+5,34*1,08+1,3*0,2</t>
  </si>
  <si>
    <t>564851112/00</t>
  </si>
  <si>
    <t>Podklad ze štěrkodrtě ŠD fr.0-63 tl 150 mm</t>
  </si>
  <si>
    <t>{5D9ABAA6-18D0-40BA-BE6D-3FC53D67361D}</t>
  </si>
  <si>
    <t>{F8CDCC7F-75C9-40DD-8140-D4F58CAACF71}</t>
  </si>
  <si>
    <t>14,421*1,02</t>
  </si>
  <si>
    <t>{FCA417A8-2659-4546-8AF0-5B44A1043D24}</t>
  </si>
  <si>
    <t>0,4*1,1+5,34*1,08+1,3*0,2-0,5*1,0</t>
  </si>
  <si>
    <t>{B420700A-33A8-49D4-BA2E-39DF7E4D340E}</t>
  </si>
  <si>
    <t>(0,85*2+4,6)*1,275+(4,9+1,0*2)*0,15</t>
  </si>
  <si>
    <t>2,0*0,16*4</t>
  </si>
  <si>
    <t>rampa-pod izolaci</t>
  </si>
  <si>
    <t>{E691841B-9322-47CF-A8F7-202435CAB4CD}</t>
  </si>
  <si>
    <t>(1,59*0,68+5,92*(0,68+0,47)*0,5+5,92*(0,7+0,5)*0,5+2,1*(0,7+0,63)*0,5)*2</t>
  </si>
  <si>
    <t>(2,38*(0,58+0,53)*0,5+4,16*(0,76+0,45)*0,5+3,68*(0,45+0,55)*0,5)*2</t>
  </si>
  <si>
    <t>(3,8*(0,6+0,63)*0,5+2,73*(0,64+0,71)*0,5+0,57*0,64)*2</t>
  </si>
  <si>
    <t>pilíře</t>
  </si>
  <si>
    <t>1,55*0,4*4*2+1,5*0,4*4*2+(0,6+0,4)*2*1,5*2+1,7*0,4*4+1,6*0,4*4</t>
  </si>
  <si>
    <t>1,15*0,8*2+1,15*(0,2+0,8)*0,5*2</t>
  </si>
  <si>
    <t>{B51910D0-CDEC-485B-8C6A-8EB6E0913C31}</t>
  </si>
  <si>
    <t>4,1*0,5*0,1</t>
  </si>
  <si>
    <t>631311135/00</t>
  </si>
  <si>
    <t>Mazanina tl do 240 mm z betonu prostého tř. C 20/25</t>
  </si>
  <si>
    <t>{301CAF6D-5307-418D-B282-F01211045A65}</t>
  </si>
  <si>
    <t>4,1*0,6*0,15</t>
  </si>
  <si>
    <t>631312141/00</t>
  </si>
  <si>
    <t>Dobetonování izol přizdívky betonem prostým</t>
  </si>
  <si>
    <t>{5F6E4789-BEC8-406A-A3C8-4A00B658F30A}</t>
  </si>
  <si>
    <t>(4,9+1,0*2)*0,15*0,1</t>
  </si>
  <si>
    <t>{19926CEA-44FD-4A17-A0DA-B55B86873BE3}</t>
  </si>
  <si>
    <t>631319173/00</t>
  </si>
  <si>
    <t>Příplatek k mazanině tl do 120 mm za stržení povrchu spodní vrstvy před vložením výztuže</t>
  </si>
  <si>
    <t>{AC304AE7-D1D5-4E95-961E-F975FD83CB6A}</t>
  </si>
  <si>
    <t>631319175/00</t>
  </si>
  <si>
    <t>Příplatek k mazanině tl do 240 mm za stržení povrchu spodní vrstvy před vložením výztuže</t>
  </si>
  <si>
    <t>Poř.</t>
  </si>
  <si>
    <t>Kód</t>
  </si>
  <si>
    <t>Alter. kód</t>
  </si>
  <si>
    <t>Typ</t>
  </si>
  <si>
    <t>Popis</t>
  </si>
  <si>
    <t>MJ</t>
  </si>
  <si>
    <t>Výměra</t>
  </si>
  <si>
    <t>Ztratné (prořez)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</si>
  <si>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</si>
  <si>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</si>
  <si>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</si>
  <si>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</si>
  <si>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</si>
  <si>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</si>
  <si>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</si>
  <si>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</si>
  <si>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Cena DPH</t>
  </si>
  <si>
    <t>Cena s DPH</t>
  </si>
  <si>
    <t>Komentář</t>
  </si>
  <si>
    <t>GUID</t>
  </si>
  <si>
    <t>Objekt</t>
  </si>
  <si>
    <t>Oddíl</t>
  </si>
  <si>
    <t>SO_01: Rekonstrukce oplocení v Bolzanově ul.</t>
  </si>
  <si>
    <t>001: Zemní práce</t>
  </si>
  <si>
    <t>111201101/00</t>
  </si>
  <si>
    <t>SP</t>
  </si>
  <si>
    <t>Odstranění křovin a stromů průměru kmene do 100 mm i s kořeny z celkové plochy do 1000 m2</t>
  </si>
  <si>
    <t>m2</t>
  </si>
  <si>
    <t>{3FFE2145-366E-4DD2-B7A7-B0FC2C9E87C0}</t>
  </si>
  <si>
    <t>SO_01</t>
  </si>
  <si>
    <t>001</t>
  </si>
  <si>
    <t>28*6</t>
  </si>
  <si>
    <t>112201101/00</t>
  </si>
  <si>
    <t>Odstranění pařezů D do 300 mm</t>
  </si>
  <si>
    <t>kus</t>
  </si>
  <si>
    <t>{93947F8B-42BF-4AE2-9193-455CDA21C45F}</t>
  </si>
  <si>
    <t>112201102/00</t>
  </si>
  <si>
    <t>Odstranění pařezů D do 500 mm</t>
  </si>
  <si>
    <t>{221D0949-5120-4659-BF9F-F073AC72B9A8}</t>
  </si>
  <si>
    <t>112201103/00</t>
  </si>
  <si>
    <t>Odstranění pařezů D do 700 mm</t>
  </si>
  <si>
    <t>{CE8D5CCE-8D3E-466F-ABF2-21B0E3A6DD4F}</t>
  </si>
  <si>
    <t>112201104/00</t>
  </si>
  <si>
    <t>Odstranění pařezů D do 900 mm</t>
  </si>
  <si>
    <t>{DADC0742-A4E6-4872-B247-09B9BCB27639}</t>
  </si>
  <si>
    <t>113106123/00</t>
  </si>
  <si>
    <t>Rozebrání dlažeb nebo dílců komunikací pro pěší ze zámkových dlaždic</t>
  </si>
  <si>
    <t>{EBA55A83-F5E9-4A46-8CD1-FA82447E0F75}</t>
  </si>
  <si>
    <t>76,5*2,0+16,8</t>
  </si>
  <si>
    <t>113107123/00</t>
  </si>
  <si>
    <t>Odstranění podkladu pl do 50 m2 z kameniva drceného tl 300 mm</t>
  </si>
  <si>
    <t>{0A608585-0677-4FF6-A7B0-D0EB8216BD43}</t>
  </si>
  <si>
    <t>76,5*0,9+7,5*0,9</t>
  </si>
  <si>
    <t>113202111/00</t>
  </si>
  <si>
    <t>Vytrhání obrub krajníků obrubníků stojatých</t>
  </si>
  <si>
    <t>m</t>
  </si>
  <si>
    <t>{82364261-B2A1-41A0-959B-74B028234C28}</t>
  </si>
  <si>
    <t>115101201/00</t>
  </si>
  <si>
    <t>Čerpání vody na dopravní výšku do 10 m průměrný přítok do 500 l/min</t>
  </si>
  <si>
    <t>hod</t>
  </si>
  <si>
    <t>{4E0BCDC6-1BEB-428B-B2E0-0C50093C23AB}</t>
  </si>
  <si>
    <t>8*30</t>
  </si>
  <si>
    <t>115101301/00</t>
  </si>
  <si>
    <t>Pohotovost čerpací soupravy pro dopravní výšku do 10 m přítok do 500 l/min</t>
  </si>
  <si>
    <t>den</t>
  </si>
  <si>
    <t>{1A18B7C4-FB52-4878-A13F-F8EB57B702B9}</t>
  </si>
  <si>
    <t>119001421/00</t>
  </si>
  <si>
    <t>Dočasné zajištění kabelů a kabelových tratí ze 3 volně ložených kabelů</t>
  </si>
  <si>
    <t>{CECB8345-BF9F-4A8C-B12D-4819D116BCFE}</t>
  </si>
  <si>
    <t>120001101/00</t>
  </si>
  <si>
    <t>Příplatek za ztížení vykopávky v blízkosti podzemního vedení</t>
  </si>
  <si>
    <t>m3</t>
  </si>
  <si>
    <t>{A44F9B54-58D8-4034-91D2-F247E3930A2C}</t>
  </si>
  <si>
    <t>121101101/00</t>
  </si>
  <si>
    <t>Sejmutí ornice s přemístěním na vzdálenost do 50 m</t>
  </si>
  <si>
    <t>{5B554184-EFAC-4247-B08C-C2BDBDD8680A}</t>
  </si>
  <si>
    <t>(75,35*2,5+(6,0+3,0)*0,5*2,5)*0,15</t>
  </si>
  <si>
    <t>131201102/00</t>
  </si>
  <si>
    <t>Hloubení jam nezapažených v hornině tř. 3 objemu do 1000 m3</t>
  </si>
  <si>
    <t>{88518681-074F-440B-94D4-72E5A231A211}</t>
  </si>
  <si>
    <t>(75,35+6,0)*(1,2+1,9)*0,5*1,3</t>
  </si>
  <si>
    <t>131201109/00</t>
  </si>
  <si>
    <t>Příplatek za lepivost u hloubení jam nezapažených v hornině tř. 3</t>
  </si>
  <si>
    <t>{8F12144D-A691-4837-8E83-4CF5663DEEB0}</t>
  </si>
  <si>
    <t>163,92*0,5</t>
  </si>
  <si>
    <t>132202101/00</t>
  </si>
  <si>
    <t>Hloubení rýh š do 600 mm ručním nebo pneum nářadím v soudržných horninách tř. 3</t>
  </si>
  <si>
    <t>{53E9A23E-E954-4C05-930C-AA3E66070637}</t>
  </si>
  <si>
    <t>Pro základ pod el.rozvaděč</t>
  </si>
  <si>
    <t>2,0*0,7*2*0,8</t>
  </si>
  <si>
    <t>132202109/00</t>
  </si>
  <si>
    <t>Příplatek za lepivost u hloubení rýh š do 600 mm ručním nebo pneum nářadím v hornině tř. 3</t>
  </si>
  <si>
    <t>{9F28D5CB-BE39-4F4B-A173-8E025146E75F}</t>
  </si>
  <si>
    <t>2,24*0,5</t>
  </si>
  <si>
    <t>132301201/00</t>
  </si>
  <si>
    <t>Hloubení rýh š do 2000 mm v hornině tř. 4 objemu do 100 m3</t>
  </si>
  <si>
    <t>{F7B2EE96-B3D4-4C6C-9CBC-F4021D8E8238}</t>
  </si>
  <si>
    <t>0,803*0,9*0,8*0,5+75,763*0,9*0,8+6,5*0,9*0,8</t>
  </si>
  <si>
    <t>132301209/00</t>
  </si>
  <si>
    <t>Příplatek za lepivost k hloubení rýh š do 2000 mm v hornině tř. 4</t>
  </si>
  <si>
    <t>{AAFED874-7CAA-4F27-B397-90F8E4458237}</t>
  </si>
  <si>
    <t>59,518*0,5</t>
  </si>
  <si>
    <t>161101101/00</t>
  </si>
  <si>
    <t>Svislé přemístění výkopku z horniny tř. 1 až 4 hl výkopu do 2,5 m</t>
  </si>
  <si>
    <t>{2FC8BA64-5FF7-4161-A21E-1D2FBF22988C}</t>
  </si>
  <si>
    <t>163,92+59,518+2,24</t>
  </si>
  <si>
    <t>162301421/00</t>
  </si>
  <si>
    <t>Vodorovné přemístění pařezů do 5 km D do 300 mm</t>
  </si>
  <si>
    <t>{03E51F76-81BE-45EA-997A-D70845550E5F}</t>
  </si>
  <si>
    <t>162301422/00</t>
  </si>
  <si>
    <t>Vodorovné přemístění pařezů do 5 km D do 500 mm</t>
  </si>
  <si>
    <t>{90A4F4C6-4970-4135-BDE0-2D97770D5901}</t>
  </si>
  <si>
    <t>162301423/00</t>
  </si>
  <si>
    <t>Vodorovné přemístění pařezů do 5 km D do 700 mm</t>
  </si>
  <si>
    <t>{D2B68889-026E-433B-9053-5886704D74A1}</t>
  </si>
  <si>
    <t>162301424/00</t>
  </si>
  <si>
    <t>Vodorovné přemístění pařezů do 5 km D do 900 mm</t>
  </si>
  <si>
    <t>{54974657-92A7-4DA4-A3FC-8940940D0D8E}</t>
  </si>
  <si>
    <t>162301501/00</t>
  </si>
  <si>
    <t>Vodorovné přemístění křovin do 5 km D kmene do 100 mm</t>
  </si>
  <si>
    <t>{7F6A8DED-5922-4DC5-9D6E-55C3E769EA67}</t>
  </si>
  <si>
    <t>162301921/00</t>
  </si>
  <si>
    <t>Příplatek k vodorovnému přemístění pařezů D 300 mm ZKD 5 km</t>
  </si>
  <si>
    <t>{3341F2E3-4686-480C-9DCB-417CCA569D41}</t>
  </si>
  <si>
    <t>162301922/00</t>
  </si>
  <si>
    <t>Příplatek k vodorovnému přemístění pařezů D 500 mm ZKD 5 km</t>
  </si>
  <si>
    <t>{5544237D-9E34-441F-9CDF-A05F06C98783}</t>
  </si>
  <si>
    <t>162301923/00</t>
  </si>
  <si>
    <t>Příplatek k vodorovnému přemístění pařezů D 700 mm ZKD 5 km</t>
  </si>
  <si>
    <t>{011E5222-A49E-4157-91E0-1FDC3F3F5DD7}</t>
  </si>
  <si>
    <t>162301924/00</t>
  </si>
  <si>
    <t>Příplatek k vodorovnému přemístění pařezů D 900 mm ZKD 5 km</t>
  </si>
  <si>
    <t>{38DB4CBF-6740-45F7-A27C-672DA0BB80CC}</t>
  </si>
  <si>
    <t>162601102/00</t>
  </si>
  <si>
    <t>Vodorovné přemístění do 5000 m výkopku z horniny tř. 1 až 4</t>
  </si>
  <si>
    <t>{44DE10D4-F507-4254-8480-64E4FE113C2F}</t>
  </si>
  <si>
    <t>111,45*2</t>
  </si>
  <si>
    <t>162701103/00</t>
  </si>
  <si>
    <t>Vodorovné přemístění do 8000 m výkopku z horniny tř. 1 až 4</t>
  </si>
  <si>
    <t>{1DD235D6-DED4-40B8-B5F4-52FC569587F2}</t>
  </si>
  <si>
    <t>163,92+59,518-111,45+2,24</t>
  </si>
  <si>
    <t>167101101/00</t>
  </si>
  <si>
    <t>Nakládání výkopku z hornin tř. 1 až 4 do 100 m3</t>
  </si>
  <si>
    <t>{1AFCBFFF-435C-4A19-9967-02239E70F2EF}</t>
  </si>
  <si>
    <t>111,45+2,24</t>
  </si>
  <si>
    <t>171201201/00</t>
  </si>
  <si>
    <t>Uložení sypaniny na skládky</t>
  </si>
  <si>
    <t>{8644C0AA-F4B0-4E48-82A7-71BD1B86E0F3}</t>
  </si>
  <si>
    <t>171201211/00</t>
  </si>
  <si>
    <t>Poplatek za uložení odpadu ze sypaniny na skládce (skládkovné)</t>
  </si>
  <si>
    <t>t</t>
  </si>
  <si>
    <t>{E91A0A73-6646-4D90-B14F-3AE8A05145EB}</t>
  </si>
  <si>
    <t>111,988*2+2,24*2</t>
  </si>
  <si>
    <t>174101101/00</t>
  </si>
  <si>
    <t>Zásyp jam, šachet rýh nebo kolem objektů sypaninou se zhutněním</t>
  </si>
  <si>
    <t>{40285F1F-E45C-4064-A9D8-9652A43E609F}</t>
  </si>
  <si>
    <t>163,92-6,101-17,083-14,643-14,643</t>
  </si>
  <si>
    <t>174201201/00</t>
  </si>
  <si>
    <t>Zásyp jam po pařezech D pařezů do 300 mm</t>
  </si>
  <si>
    <t>{28D3ABB9-74F8-449F-8C8E-018AE77F44A8}</t>
  </si>
  <si>
    <t>174201202/00</t>
  </si>
  <si>
    <t>Zásyp jam po pařezech D pařezů do 500 mm</t>
  </si>
  <si>
    <t>{57E44F83-C2FB-4AC7-A05E-3CD476DBAD98}</t>
  </si>
  <si>
    <t>174201203/00</t>
  </si>
  <si>
    <t>Zásyp jam po pařezech D pařezů do 700 mm</t>
  </si>
  <si>
    <t>{77D57FC6-5C94-4B59-9A1B-FC39CBBDDE8A}</t>
  </si>
  <si>
    <t>174201204/00</t>
  </si>
  <si>
    <t>Zásyp jam po pařezech D pařezů do 900 mm</t>
  </si>
  <si>
    <t>{81668F9F-B28D-4C33-91A9-027D5D2DBF39}</t>
  </si>
  <si>
    <t>181301101/00</t>
  </si>
  <si>
    <t>Rozprostření ornice pl do 500 m2 v rovině nebo ve svahu do 1:5 tl vrstvy do 100 mm</t>
  </si>
  <si>
    <t>{6364E2C6-69FC-4C8F-8D95-42FB652D4770}</t>
  </si>
  <si>
    <t>75,35*2,5+(6,0+3,0)*0,5*2,5</t>
  </si>
  <si>
    <t>182911121/00</t>
  </si>
  <si>
    <t>Zpevnění a zajištění zámkové dlažby prkny</t>
  </si>
  <si>
    <t>{54770EF8-CE67-428B-9EE8-05C6EB2BBA7F}</t>
  </si>
  <si>
    <t>(76,5+7,5)*0,2</t>
  </si>
  <si>
    <t>002: Základy</t>
  </si>
  <si>
    <t>212561111/00</t>
  </si>
  <si>
    <t>Výplň odvodňovacích trativodů kamenivem hrubým drceným frakce 4 až 16 mm</t>
  </si>
  <si>
    <t>{639E828C-2353-4700-B125-786721158294}</t>
  </si>
  <si>
    <t>002</t>
  </si>
  <si>
    <t>(75,35+6,0)*(0,4+0,8)*0,5*0,3</t>
  </si>
  <si>
    <t>212572121/00</t>
  </si>
  <si>
    <t>Lože pro trativody z kameniva drobného těženého</t>
  </si>
  <si>
    <t>{2F7CEF39-3102-44F7-B7E0-5E8C50133BAE}</t>
  </si>
  <si>
    <t>(75,35+6,0)*0,75*0,1</t>
  </si>
  <si>
    <t>212752212/00</t>
  </si>
  <si>
    <t>Trativod z drenážních trubek plastových flexibilních D do 100 mm včetně lože otevřený výkop</t>
  </si>
  <si>
    <t>{34F80A55-7F49-4EE4-AF3B-84C2FE9CF035}</t>
  </si>
  <si>
    <t>75,50+6,5</t>
  </si>
  <si>
    <t>212972112/00</t>
  </si>
  <si>
    <t>Opláštění drenážních trub filtrační textilií DN 100</t>
  </si>
  <si>
    <t>{9F02DC4C-37E4-4BA1-820A-E27DA53DC417}</t>
  </si>
  <si>
    <t>271571112/00</t>
  </si>
  <si>
    <t>Polštáře zhutněné pod základy ze štěrkopísku netříděného</t>
  </si>
  <si>
    <t>{54DA1F1B-55EB-4242-83D3-0855349B44B6}</t>
  </si>
  <si>
    <t>pod el.rozvaděč</t>
  </si>
  <si>
    <t>2,0*1,4*0,5</t>
  </si>
  <si>
    <t>273311125/00</t>
  </si>
  <si>
    <t>Základové desky z betonu prostého C 16/20</t>
  </si>
  <si>
    <t>{CB38EC6A-0DEF-422D-9985-3981B0355B57}</t>
  </si>
  <si>
    <t>2,0*1,4*0,3</t>
  </si>
  <si>
    <t>273351215/00</t>
  </si>
  <si>
    <t>Zřízení bednění stěn základových desek</t>
  </si>
  <si>
    <t>{B38D6880-2643-49B7-AA0D-1ED4867CF675}</t>
  </si>
  <si>
    <t>(2,0+1,4)*0,3*2</t>
  </si>
  <si>
    <t>273351216/00</t>
  </si>
  <si>
    <t>Odstranění bednění stěn základových desek</t>
  </si>
  <si>
    <t>{A6EE04FB-FAEC-4546-B3D2-4DA0116F08FE}</t>
  </si>
  <si>
    <t>273361921/00</t>
  </si>
  <si>
    <t>Výztuž základových desek svařovanými sítěmi</t>
  </si>
  <si>
    <t>{BB459C27-1CC4-4908-8C29-B83AA125EF21}</t>
  </si>
  <si>
    <t>2,0*1,4*4,952*1,08*0,001</t>
  </si>
  <si>
    <t>274321611/00</t>
  </si>
  <si>
    <t>Základové pasy ze ŽB tř. C 30/37</t>
  </si>
  <si>
    <t>{880501CF-285E-4ABF-9D16-B81763CAEE74}</t>
  </si>
  <si>
    <t>(0,803*0,9*0,5+(75,763+7,0)*0,9)*0,8*1,035</t>
  </si>
  <si>
    <t>274351215/00</t>
  </si>
  <si>
    <t>Zřízení bednění stěn základových pásů</t>
  </si>
  <si>
    <t>{2664E160-51F2-4E32-AC8C-4929FF3C975A}</t>
  </si>
  <si>
    <t>(0,803+75,763*2+7,0+6,0+0,9)*0,2</t>
  </si>
  <si>
    <t>274351216/00</t>
  </si>
  <si>
    <t>Odstranění bednění stěn základových pásů</t>
  </si>
  <si>
    <t>{6612C45C-A27A-4BE8-A634-F951E3DF313C}</t>
  </si>
  <si>
    <t>67390330</t>
  </si>
  <si>
    <t>H</t>
  </si>
  <si>
    <t>Geotextilie 300 g/m2 š 200 cm</t>
  </si>
  <si>
    <t>{48B8AB67-06F7-460C-849F-91490E3BDAC1}</t>
  </si>
  <si>
    <t>(75,5+6,5)*(0,4+0,6)*0,5*1,2</t>
  </si>
  <si>
    <t>003: Svislé konstrukce</t>
  </si>
  <si>
    <t>310201111/00</t>
  </si>
  <si>
    <t>Příplatek za zaoblení zdiva o vnitřním průměru do 5 m</t>
  </si>
  <si>
    <t>{C75D357C-694F-4B56-A5C0-6A45ADA91CB4}</t>
  </si>
  <si>
    <t>003</t>
  </si>
  <si>
    <t>7,3*1,35*0,45</t>
  </si>
  <si>
    <t>311211129/00</t>
  </si>
  <si>
    <t>Příplatek ke zdivu z kamene za lícování oboustranné</t>
  </si>
  <si>
    <t>{28102E7F-A046-4FCB-8BE4-0A204F721165}</t>
  </si>
  <si>
    <t>73,84*0,6*0,2+1,5*0,6*0,77+(1,23+7,0)*0,6*1,428</t>
  </si>
  <si>
    <t>311211211/00</t>
  </si>
  <si>
    <t>Zdivo nadzákladové z lomového kamene oprac dle původ vzoru na MVC 2,5- bez materiálu lomového kamene</t>
  </si>
  <si>
    <t>{81A14956-EC93-4C15-9448-3514BDD25FE7}</t>
  </si>
  <si>
    <t>Zdivo z lomového kamene dle původ vzoru</t>
  </si>
  <si>
    <t>(0,803+75,763+7,0)*0,35*1,2</t>
  </si>
  <si>
    <t>311231124/00</t>
  </si>
  <si>
    <t>Zdivo nosné z cihel dl 290 mm pevnosti P 20 až 25 na MVC 2,5</t>
  </si>
  <si>
    <t>{A806B10C-DC58-4B1F-B931-F19CF9D29E2B}</t>
  </si>
  <si>
    <t>(1,74+1,2)*0,5*0,3*0,45</t>
  </si>
  <si>
    <t>(1,52*0,5*2+1,48*1,28+1,5*1,28+1,48*0,5+1,42*1,3)*0,45</t>
  </si>
  <si>
    <t>(1,5*1,5+0,7*0,9+7,5*1,35)*0,45</t>
  </si>
  <si>
    <t>(18,2+14,4)*1,67*0,45</t>
  </si>
  <si>
    <t>311321611/00</t>
  </si>
  <si>
    <t>Nosná zeď ze ŽB tř. C 30/37 bez výztuže</t>
  </si>
  <si>
    <t>{BF06C99C-2E5C-4C5E-8AD1-FAB738C21A8F}</t>
  </si>
  <si>
    <t>(0,22+75,763+6,5)*0,25*1,2</t>
  </si>
  <si>
    <t>311351105/00</t>
  </si>
  <si>
    <t>Zřízení oboustranného bednění zdí nosných</t>
  </si>
  <si>
    <t>{5A77EABE-6275-413A-99AD-E0B73D870200}</t>
  </si>
  <si>
    <t>(0,22+75,763+6,5)*1,2*2</t>
  </si>
  <si>
    <t>311351106/00</t>
  </si>
  <si>
    <t>Odstranění oboustranného bednění zdí nosných</t>
  </si>
  <si>
    <t>{6E153B88-7A2A-41D7-AC03-EF1854FBC1A1}</t>
  </si>
  <si>
    <t>311361821/00</t>
  </si>
  <si>
    <t>Výztuž nosných zdí betonářskou ocelí 10 505</t>
  </si>
  <si>
    <t>{F5717085-5D4F-4B29-9897-9B6A6808FDC3}</t>
  </si>
  <si>
    <t>3355,19*0,001*1,08</t>
  </si>
  <si>
    <t>311931001</t>
  </si>
  <si>
    <t>Výměna zvětralých pískovců do hl.30 cm vč.dodávky materiálu dle původ vzoru bez spárování</t>
  </si>
  <si>
    <t>{F91953ED-2A1C-47FC-B561-5B2EB9B9EEE8}</t>
  </si>
  <si>
    <t>124,989*0,1</t>
  </si>
  <si>
    <t>316231211/00</t>
  </si>
  <si>
    <t>Ukončení vrstvy z cihel plných dl 290 mm pevnosti P 60 naplocho na MVC včetně spárování</t>
  </si>
  <si>
    <t>{97FFAD07-94B7-4939-BB7D-B1CF9F1624C3}</t>
  </si>
  <si>
    <t>(0,56*0,56+0,52*0,52)*5</t>
  </si>
  <si>
    <t>316231212/00</t>
  </si>
  <si>
    <t>Ukončení vrstvy z cihel plných dl 290 mm pevnosti P 60 nastojato na MVC včetně spárování</t>
  </si>
  <si>
    <t>{F8C3FCD3-7BFC-42A2-959B-00B4706A767D}</t>
  </si>
  <si>
    <t>(19,4+13,1)*0,29*2</t>
  </si>
  <si>
    <t>(1,78+1,75+1,58*6+1,55*6+2,26+2,23)*0,29*2</t>
  </si>
  <si>
    <t>(18,3+14,4+7,5)*0,29*2*2</t>
  </si>
  <si>
    <t>316263201</t>
  </si>
  <si>
    <t>Příplatek za řezání lícových plných cihel</t>
  </si>
  <si>
    <t>{47E3586B-EDC4-43CD-8215-EEA5E9CF88C8}</t>
  </si>
  <si>
    <t>(1,78+1,58*6+2,26+18,3+14,4+7,5)*0,28</t>
  </si>
  <si>
    <t>331231314/00</t>
  </si>
  <si>
    <t>Zdivo pilířů z cihel plných lícových dl 290 mm pevnosti P 60 na MVC</t>
  </si>
  <si>
    <t>{0F069A7A-458C-4C6A-86C6-B879FCB7758D}</t>
  </si>
  <si>
    <t>0,45*0,45*1,54*5</t>
  </si>
  <si>
    <t>334791112/00</t>
  </si>
  <si>
    <t>Prostup v betonových zdech z plastových trub DN do 110 vč.dod materiálu</t>
  </si>
  <si>
    <t>{BBC50E1C-06AF-422C-A6FF-1D59551709D4}</t>
  </si>
  <si>
    <t>odvodňovací otvory v opěrné stěně</t>
  </si>
  <si>
    <t>(75,35+6,0)/5*0,6</t>
  </si>
  <si>
    <t>337241001</t>
  </si>
  <si>
    <t>Mtz a dod ocel trnu pozink o průměru 14 dl.500 pro kotvení pilířů vč.navrtání, kotvení, izol těsnění</t>
  </si>
  <si>
    <t>{C041F676-B147-445F-AACA-19BEF95FB7FC}</t>
  </si>
  <si>
    <t>004: Vodorovné konstrukce</t>
  </si>
  <si>
    <t>457971111/00</t>
  </si>
  <si>
    <t>Zřízení vrstvy z geotextilie o sklonu do 1:5 š do 3 m</t>
  </si>
  <si>
    <t>{45318988-1FE5-4501-9DE9-F998C66CFBF9}</t>
  </si>
  <si>
    <t>004</t>
  </si>
  <si>
    <t>separační vrstva mezi líc cihlami a dobetonávkou pod plot mříží</t>
  </si>
  <si>
    <t>(19,4+13,1)*(0,15*2+0,16)</t>
  </si>
  <si>
    <t>458591111/00</t>
  </si>
  <si>
    <t>Zřízení výplně těsnící vrstvy za opěrou z jílu včetně materiálu</t>
  </si>
  <si>
    <t>{0305EEC5-C2BE-473D-9003-0765D2F5DBE1}</t>
  </si>
  <si>
    <t>(75,35+6,0)*1,4*0,15</t>
  </si>
  <si>
    <t>463212111/00</t>
  </si>
  <si>
    <t>Rovnanina z lomového kamene upraveného s vyklínováním spár úlomky kamene</t>
  </si>
  <si>
    <t>{FA6AD8A3-EDA6-4453-8E0F-E7737914DCB3}</t>
  </si>
  <si>
    <t>Za opěrnou zdí</t>
  </si>
  <si>
    <t>(75,35+6,0)*0,3*0,6</t>
  </si>
  <si>
    <t>463212191/00</t>
  </si>
  <si>
    <t>Příplatek za vypracováni líce rovnaniny</t>
  </si>
  <si>
    <t>{ABB0B64F-6117-4DED-94EB-7B33DDA95668}</t>
  </si>
  <si>
    <t>(75,35+6,0)*0,6</t>
  </si>
  <si>
    <t>{3D71B1FC-EF5B-4821-B823-90F6278A57E6}</t>
  </si>
  <si>
    <t>14,95/2*1,2</t>
  </si>
  <si>
    <t>005: Komunikace</t>
  </si>
  <si>
    <t>564851111/00</t>
  </si>
  <si>
    <t>Podklad ze štěrkodrtě ŠD fr.0-32 tl 150 mm</t>
  </si>
  <si>
    <t>{B27522A1-7712-49CE-A7F7-9741E4151B6E}</t>
  </si>
  <si>
    <t>005</t>
  </si>
  <si>
    <t>564861111/00</t>
  </si>
  <si>
    <t>Podklad ze štěrkodrtě ŠD fr.0-63 tl 200 mm</t>
  </si>
  <si>
    <t>{0C41AF1E-ECC0-41DC-8361-73FE665E9FB3}</t>
  </si>
  <si>
    <t>596211130/00</t>
  </si>
  <si>
    <t>Kladení zámkové dlažby komunikací pro pěší tl 60 mm skupiny C pl do 50 m2</t>
  </si>
  <si>
    <t>{C6AFDA3A-59C6-4373-90F0-94885D7F1BCE}</t>
  </si>
  <si>
    <t>596211134/00</t>
  </si>
  <si>
    <t>Příplatek za kombinaci dvou barev u kladení betonových dlažeb tl 60 mm skupiny C</t>
  </si>
  <si>
    <t>{F3F26E04-A831-47D0-BC91-C790C5CDB91F}</t>
  </si>
  <si>
    <t>006: Úpravy povrchu</t>
  </si>
  <si>
    <t>620411135/00</t>
  </si>
  <si>
    <t>Nátěr vnější omítky silikonovou barvou jedno nebo dvoubarevný z lešení</t>
  </si>
  <si>
    <t>{EC74E12A-736C-4854-B57E-923A34B868E8}</t>
  </si>
  <si>
    <t>006</t>
  </si>
  <si>
    <t>622401903/00</t>
  </si>
  <si>
    <t>Příplatek k omítce štukové plstí hlazené vnějších stěn a štítů za zaoblení povrchu</t>
  </si>
  <si>
    <t>{B2E6832B-3808-448A-85AE-590B524488D6}</t>
  </si>
  <si>
    <t>7,3*1,35*2</t>
  </si>
  <si>
    <t>622421143/00</t>
  </si>
  <si>
    <t>Vnější omítka stěn a štítů vápenná nebo vápenocementová štuková složitosti II</t>
  </si>
  <si>
    <t>{1E701D3F-F045-4FD9-AA32-FD19104F42B8}</t>
  </si>
  <si>
    <t>(1,74+1,2)*0,5*0,3+(1,52*0,5*2+1,48*1,28+1,5*1,28+1,48*0,5+1,42*1,3)*2</t>
  </si>
  <si>
    <t>(1,5*1,5+0,7*0,9+7,5*1,35)*2+(18,2+14,4)*1,67*2</t>
  </si>
  <si>
    <t>622451131/00</t>
  </si>
  <si>
    <t>Vnější omítka stěn a štítů cementová hladká složitosti II</t>
  </si>
  <si>
    <t>{DDFA6CD7-9F95-4BF4-892B-2F7511206B87}</t>
  </si>
  <si>
    <t>Pod izolaci</t>
  </si>
  <si>
    <t>(0,63+0,62)*0,6+0,52*0,15*8</t>
  </si>
  <si>
    <t>627452101/00</t>
  </si>
  <si>
    <t>Spárování zapuštěné rovné zdí z kamene MC do 4 cm</t>
  </si>
  <si>
    <t>{C0032EFC-E4FB-403B-830B-6E48692EC616}</t>
  </si>
  <si>
    <t>Vnější</t>
  </si>
  <si>
    <t>73,7*1,1+1,5*1,56+1,0*2,12+7,3*(2,12+1,64)*0,5</t>
  </si>
  <si>
    <t>vnitřní</t>
  </si>
  <si>
    <t>73,2*0,2+1,5*0,77+0,7*1,4+6,4*1,4</t>
  </si>
  <si>
    <t>627452111/00</t>
  </si>
  <si>
    <t>Spárování zapuštěné rovné zdí, komínů nebo pilířů z cihel MC</t>
  </si>
  <si>
    <t>{CAE7E2AC-D7BE-46E1-95BD-701F77128FFF}</t>
  </si>
  <si>
    <t>Pilíře</t>
  </si>
  <si>
    <t>0,45*4*1,54*5+0,52*0,15*4*5</t>
  </si>
  <si>
    <t>Koruna zdi</t>
  </si>
  <si>
    <t>(19,4+13,1)*0,15*2</t>
  </si>
  <si>
    <t>(1,78+1,75+1,58*6+1,55*6+2,26+2,23)*0,15*2</t>
  </si>
  <si>
    <t>(18,3+14,4+7,5)*0,3*2</t>
  </si>
  <si>
    <t>631311124/00</t>
  </si>
  <si>
    <t>Mazanina tl do 120 mm z betonu prostého tř. C 16/20</t>
  </si>
  <si>
    <t>{04C4DF59-D0E6-4534-B030-C9408122B1CC}</t>
  </si>
  <si>
    <t>Podkladní beton základu</t>
  </si>
  <si>
    <t>(0,803*0,9*0,5+(75,763+7,0)*0,9)*0,1</t>
  </si>
  <si>
    <t>631311136/00</t>
  </si>
  <si>
    <t>Mazanina tl do 240 mm z betonu prostého tř. C 25/30, beton z portlandského cementu</t>
  </si>
  <si>
    <t>{CCB3275F-27AB-4395-B3DA-0C1587F05D06}</t>
  </si>
  <si>
    <t>Dobetonování mezi cihlami pod plot mříží</t>
  </si>
  <si>
    <t>(19,4+13,1)*0,15*0,16</t>
  </si>
  <si>
    <t>631319023/00</t>
  </si>
  <si>
    <t>Příplatek k mazanině tl do 240 mm za přehlazení s poprášením cementem</t>
  </si>
  <si>
    <t>{C76A05F8-8D30-4B19-97B1-FD971227184A}</t>
  </si>
  <si>
    <t>632450122/00</t>
  </si>
  <si>
    <t>Vyrovnávací cementový potěr tl do 30 mm ze suchých směsí provedený v pásu</t>
  </si>
  <si>
    <t>{A649EEFD-5560-4CA9-BEA8-0E3C3F52375F}</t>
  </si>
  <si>
    <t>Na kamenné podezdívce pod izolaci</t>
  </si>
  <si>
    <t>(0,8+75,76+7,0)*0,6</t>
  </si>
  <si>
    <t>933391001</t>
  </si>
  <si>
    <t>Biociodní ošetření a napuštění hydrofobním nástřikem kamenné zdi</t>
  </si>
  <si>
    <t>{574695E6-F8FD-4134-AEE9-F1BB1B3E0FCD}</t>
  </si>
  <si>
    <t>933411024</t>
  </si>
  <si>
    <t>Napuštění cihelných stěn a pilířů hydrofobním přípravkem</t>
  </si>
  <si>
    <t>{4925D514-50E3-41B8-AADD-B38DB091565A}</t>
  </si>
  <si>
    <t>Lícové cihly</t>
  </si>
  <si>
    <t>57,33</t>
  </si>
  <si>
    <t>009: Ostatní konstrukce a práce</t>
  </si>
  <si>
    <t>59217450</t>
  </si>
  <si>
    <t>Obrubník betonový chodníkový ABO 1-15 100x15x30 cm</t>
  </si>
  <si>
    <t>{695E4232-9A5B-48F7-A1AA-9E47AC78C28C}</t>
  </si>
  <si>
    <t>009</t>
  </si>
  <si>
    <t>913111115/00</t>
  </si>
  <si>
    <t>Montáž a demontáž dopravní značky samostatné základní</t>
  </si>
  <si>
    <t>{CB0753C8-72F1-4748-8E43-0DA9DB630C09}</t>
  </si>
  <si>
    <t>914531112/00</t>
  </si>
  <si>
    <t>Montáž a demontáž konzoly na zeď pro uchycení venkovního svítidla</t>
  </si>
  <si>
    <t>{BA449F45-A7CD-4336-8B28-2CD962889B63}</t>
  </si>
  <si>
    <t>916131213/00</t>
  </si>
  <si>
    <t>Osazení silničního obrubníku betonového stojatého s boční opěrou do lože z betonu prostého</t>
  </si>
  <si>
    <t>{A30EDC09-1A71-4068-9EC7-07963C95FBF1}</t>
  </si>
  <si>
    <t>916991121/00</t>
  </si>
  <si>
    <t>Lože pod obrubníky, krajníky nebo obruby z dlažebních kostek z betonu prostého</t>
  </si>
  <si>
    <t>{4BE19CE2-D2A0-43DF-9F09-5A4F8E216EF0}</t>
  </si>
  <si>
    <t>5,0*0,2*0,1</t>
  </si>
  <si>
    <t>931292401</t>
  </si>
  <si>
    <t>Výplň dilatační spáry v kamenném zdivu ve spáře trvale pružným tmelem</t>
  </si>
  <si>
    <t>{683723BE-B319-4FC3-A322-45CCBFDA2B3A}</t>
  </si>
  <si>
    <t>1,4*0,6*4</t>
  </si>
  <si>
    <t>931292402</t>
  </si>
  <si>
    <t>Montáž a dod krycí plast dilatační lišty</t>
  </si>
  <si>
    <t>{C7C48DB6-354C-4481-AE51-018877AD37D5}</t>
  </si>
  <si>
    <t>(0,6+0,9*3)*2*2</t>
  </si>
  <si>
    <t>931992122/00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</si>
</sst>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_);[Red]\-\ #,##0.0_);&quot;–&quot;??;_(@_)"/>
    <numFmt numFmtId="167" formatCode="_(#,##0.00_);[Red]\-\ #,##0.00_);&quot;–&quot;??;_(@_)"/>
    <numFmt numFmtId="168" formatCode="_(#,##0_);[Red]\-\ #,##0_);&quot;–&quot;??;_(@_)"/>
    <numFmt numFmtId="169" formatCode="_(#,##0.00000_);[Red]\-\ #,##0.00000_);&quot;–&quot;??;_(@_)"/>
  </numFmts>
  <fonts count="11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color indexed="17"/>
      <name val="Courier New"/>
      <family val="3"/>
    </font>
    <font>
      <sz val="10"/>
      <color indexed="10"/>
      <name val="Arial CE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8" fontId="3" fillId="0" borderId="1" xfId="0" applyNumberFormat="1" applyFont="1" applyBorder="1" applyAlignment="1">
      <alignment horizontal="right" vertical="top"/>
    </xf>
    <xf numFmtId="169" fontId="3" fillId="0" borderId="1" xfId="0" applyNumberFormat="1" applyFont="1" applyBorder="1" applyAlignment="1">
      <alignment horizontal="right" vertical="top"/>
    </xf>
    <xf numFmtId="164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7" fontId="8" fillId="0" borderId="0" xfId="0" applyNumberFormat="1" applyFont="1" applyAlignment="1">
      <alignment vertical="top" wrapText="1"/>
    </xf>
    <xf numFmtId="168" fontId="8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68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9" fillId="0" borderId="1" xfId="0" applyNumberFormat="1" applyFont="1" applyFill="1" applyBorder="1" applyAlignment="1">
      <alignment horizontal="right" vertical="top"/>
    </xf>
    <xf numFmtId="49" fontId="10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1"/>
  <sheetViews>
    <sheetView tabSelected="1" workbookViewId="0" topLeftCell="C1">
      <pane ySplit="3" topLeftCell="BM4" activePane="bottomLeft" state="frozen"/>
      <selection pane="topLeft" activeCell="C1" sqref="C1"/>
      <selection pane="bottomLeft" activeCell="D70" sqref="D70"/>
    </sheetView>
  </sheetViews>
  <sheetFormatPr defaultColWidth="9.140625" defaultRowHeight="12.75" outlineLevelRow="1"/>
  <cols>
    <col min="1" max="1" width="5.8515625" style="0" hidden="1" customWidth="1"/>
    <col min="2" max="2" width="12.57421875" style="0" hidden="1" customWidth="1"/>
    <col min="3" max="3" width="8.28125" style="0" customWidth="1"/>
    <col min="4" max="4" width="80.7109375" style="0" customWidth="1"/>
    <col min="5" max="5" width="12.421875" style="0" customWidth="1"/>
    <col min="6" max="6" width="8.140625" style="0" customWidth="1"/>
    <col min="7" max="7" width="10.57421875" style="0" customWidth="1"/>
    <col min="8" max="8" width="12.421875" style="0" customWidth="1"/>
  </cols>
  <sheetData>
    <row r="1" spans="1:9" ht="21" customHeight="1">
      <c r="A1" s="19">
        <f>IF(Zakázka!$A$1=0,"",Zakázka!$A$1)</f>
      </c>
      <c r="B1" s="20">
        <f>IF(Zakázka!$B$1=0,"",Zakázka!$B$1)</f>
      </c>
      <c r="C1" s="20">
        <f>IF(Zakázka!$C$1=0,"",Zakázka!$C$1)</f>
      </c>
      <c r="D1" s="20">
        <f>IF(Zakázka!$E$1=0,"",Zakázka!$E$1)</f>
      </c>
      <c r="E1" s="24">
        <f>IF(Zakázka!$K$1=0,"",Zakázka!$K$1)</f>
      </c>
      <c r="F1" s="22">
        <f>IF(Zakázka!$M$1=0,"",Zakázka!$M$1)</f>
      </c>
      <c r="G1" s="24">
        <f>IF(Zakázka!$Q$1=0,"",Zakázka!$Q$1)</f>
      </c>
      <c r="H1" s="24">
        <f>IF(Zakázka!$R$1=0,"",Zakázka!$R$1)</f>
      </c>
      <c r="I1" s="1"/>
    </row>
    <row r="2" spans="1:9" ht="21" customHeight="1">
      <c r="A2" s="19">
        <f>IF(Zakázka!$A$2=0,"",Zakázka!$A$2)</f>
      </c>
      <c r="B2" s="20">
        <f>IF(Zakázka!$B$2=0,"",Zakázka!$B$2)</f>
      </c>
      <c r="C2" s="20">
        <f>IF(Zakázka!$C$2=0,"",Zakázka!$C$2)</f>
      </c>
      <c r="D2" s="20">
        <f>IF(Zakázka!$E$2=0,"",Zakázka!$E$2)</f>
      </c>
      <c r="E2" s="24">
        <f>IF(Zakázka!$K$2=0,"",Zakázka!$K$2)</f>
      </c>
      <c r="F2" s="22">
        <f>IF(Zakázka!$M$2=0,"",Zakázka!$M$2)</f>
      </c>
      <c r="G2" s="24">
        <f>IF(Zakázka!$Q$2=0,"",Zakázka!$Q$2)</f>
      </c>
      <c r="H2" s="24">
        <f>IF(Zakázka!$R$2=0,"",Zakázka!$R$2)</f>
      </c>
      <c r="I2" s="1"/>
    </row>
    <row r="3" spans="1:9" ht="13.5" thickBot="1">
      <c r="A3" s="16" t="str">
        <f>IF(Zakázka!$A$3=0,"",Zakázka!$A$3)</f>
        <v>Poř.</v>
      </c>
      <c r="B3" s="17" t="str">
        <f>IF(Zakázka!$B$3=0,"",Zakázka!$B$3)</f>
        <v>Kód</v>
      </c>
      <c r="C3" s="17" t="str">
        <f>IF(Zakázka!$C$3=0,"",Zakázka!$C$3)</f>
        <v>Alter. kód</v>
      </c>
      <c r="D3" s="17" t="str">
        <f>IF(Zakázka!$E$3=0,"",Zakázka!$E$3)</f>
        <v>Popis</v>
      </c>
      <c r="E3" s="16" t="str">
        <f>IF(Zakázka!$K$3=0,"",Zakázka!$K$3)</f>
        <v>Cena</v>
      </c>
      <c r="F3" s="16" t="str">
        <f>IF(Zakázka!$M$3=0,"",Zakázka!$M$3)</f>
        <v>Hmotn.</v>
      </c>
      <c r="G3" s="16" t="str">
        <f>IF(Zakázka!$Q$3=0,"",Zakázka!$Q$3)</f>
        <v>Cena DPH</v>
      </c>
      <c r="H3" s="16" t="str">
        <f>IF(Zakázka!$R$3=0,"",Zakázka!$R$3)</f>
        <v>Cena s DPH</v>
      </c>
      <c r="I3" s="2"/>
    </row>
    <row r="4" spans="1:9" ht="12" customHeight="1">
      <c r="A4" s="4">
        <f>IF(Zakázka!$A$4=0,"",Zakázka!$A$4)</f>
      </c>
      <c r="B4" s="6">
        <f>IF(Zakázka!$B$4=0,"",Zakázka!$B$4)</f>
      </c>
      <c r="C4" s="6">
        <f>IF(Zakázka!$C$4=0,"",Zakázka!$C$4)</f>
      </c>
      <c r="D4" s="6">
        <f>IF(Zakázka!$E$4=0,"",Zakázka!$E$4)</f>
      </c>
      <c r="E4" s="4">
        <f>IF(Zakázka!$K$4=0,"",Zakázka!$K$4)</f>
      </c>
      <c r="F4" s="4">
        <f>IF(Zakázka!$M$4=0,"",Zakázka!$M$4)</f>
      </c>
      <c r="G4" s="4">
        <f>IF(Zakázka!$Q$4=0,"",Zakázka!$Q$4)</f>
      </c>
      <c r="H4" s="4">
        <f>IF(Zakázka!$R$4=0,"",Zakázka!$R$4)</f>
      </c>
      <c r="I4" s="2"/>
    </row>
    <row r="5" spans="1:9" ht="21" customHeight="1">
      <c r="A5" s="19">
        <f>IF(Zakázka!$A$5=0,"",Zakázka!$A$5)</f>
      </c>
      <c r="B5" s="20">
        <f>IF(Zakázka!$B$5=0,"",Zakázka!$B$5)</f>
      </c>
      <c r="C5" s="20">
        <f>IF(Zakázka!$C$5=0,"",Zakázka!$C$5)</f>
      </c>
      <c r="D5" s="20" t="str">
        <f>IF(Zakázka!$E$5=0,"",Zakázka!$E$5)</f>
        <v>SO_01: Rekonstrukce oplocení v Bolzanově ul.</v>
      </c>
      <c r="E5" s="24">
        <f>IF(Zakázka!$K$5=0,"",Zakázka!$K$5)</f>
      </c>
      <c r="F5" s="22">
        <f>IF(Zakázka!$M$5=0,"",Zakázka!$M$5)</f>
        <v>590.0647472633333</v>
      </c>
      <c r="G5" s="24">
        <f>IF(Zakázka!$Q$5=0,"",Zakázka!$Q$5)</f>
      </c>
      <c r="H5" s="24">
        <f>IF(Zakázka!$R$5=0,"",Zakázka!$R$5)</f>
      </c>
      <c r="I5" s="1"/>
    </row>
    <row r="6" spans="1:9" ht="20.25" customHeight="1" outlineLevel="1">
      <c r="A6" s="28">
        <f>IF(Zakázka!$A$6=0,"",Zakázka!$A$6)</f>
      </c>
      <c r="B6" s="29">
        <f>IF(Zakázka!$B$6=0,"",Zakázka!$B$6)</f>
      </c>
      <c r="C6" s="29">
        <f>IF(Zakázka!$C$6=0,"",Zakázka!$C$6)</f>
      </c>
      <c r="D6" s="29" t="str">
        <f>IF(Zakázka!$E$6=0,"",Zakázka!$E$6)</f>
        <v>001: Zemní práce</v>
      </c>
      <c r="E6" s="33">
        <f>IF(Zakázka!$K$6=0,"",Zakázka!$K$6)</f>
      </c>
      <c r="F6" s="31">
        <f>IF(Zakázka!$M$6=0,"",Zakázka!$M$6)</f>
        <v>0.795396</v>
      </c>
      <c r="G6" s="33">
        <f>IF(Zakázka!$Q$6=0,"",Zakázka!$Q$6)</f>
      </c>
      <c r="H6" s="33">
        <f>IF(Zakázka!$R$6=0,"",Zakázka!$R$6)</f>
      </c>
      <c r="I6" s="1"/>
    </row>
    <row r="7" spans="1:9" ht="20.25" customHeight="1" outlineLevel="1">
      <c r="A7" s="28">
        <f>IF(Zakázka!$A$69=0,"",Zakázka!$A$69)</f>
      </c>
      <c r="B7" s="29">
        <f>IF(Zakázka!$B$69=0,"",Zakázka!$B$69)</f>
      </c>
      <c r="C7" s="29">
        <f>IF(Zakázka!$C$69=0,"",Zakázka!$C$69)</f>
      </c>
      <c r="D7" s="29" t="str">
        <f>IF(Zakázka!$E$69=0,"",Zakázka!$E$69)</f>
        <v>002: Základy</v>
      </c>
      <c r="E7" s="33">
        <f>IF(Zakázka!$K$69=0,"",Zakázka!$K$69)</f>
      </c>
      <c r="F7" s="31">
        <f>IF(Zakázka!$M$69=0,"",Zakázka!$M$69)</f>
        <v>209.83558866453149</v>
      </c>
      <c r="G7" s="33">
        <f>IF(Zakázka!$Q$69=0,"",Zakázka!$Q$69)</f>
      </c>
      <c r="H7" s="33">
        <f>IF(Zakázka!$R$69=0,"",Zakázka!$R$69)</f>
      </c>
      <c r="I7" s="1"/>
    </row>
    <row r="8" spans="1:9" ht="20.25" customHeight="1" outlineLevel="1">
      <c r="A8" s="28">
        <f>IF(Zakázka!$A$95=0,"",Zakázka!$A$95)</f>
      </c>
      <c r="B8" s="29">
        <f>IF(Zakázka!$B$95=0,"",Zakázka!$B$95)</f>
      </c>
      <c r="C8" s="29">
        <f>IF(Zakázka!$C$95=0,"",Zakázka!$C$95)</f>
      </c>
      <c r="D8" s="29" t="str">
        <f>IF(Zakázka!$E$95=0,"",Zakázka!$E$95)</f>
        <v>003: Svislé konstrukce</v>
      </c>
      <c r="E8" s="33">
        <f>IF(Zakázka!$K$95=0,"",Zakázka!$K$95)</f>
      </c>
      <c r="F8" s="31">
        <f>IF(Zakázka!$M$95=0,"",Zakázka!$M$95)</f>
        <v>298.99623293245196</v>
      </c>
      <c r="G8" s="33">
        <f>IF(Zakázka!$Q$95=0,"",Zakázka!$Q$95)</f>
      </c>
      <c r="H8" s="33">
        <f>IF(Zakázka!$R$95=0,"",Zakázka!$R$95)</f>
      </c>
      <c r="I8" s="1"/>
    </row>
    <row r="9" spans="1:9" ht="20.25" customHeight="1" outlineLevel="1">
      <c r="A9" s="28">
        <f>IF(Zakázka!$A$132=0,"",Zakázka!$A$132)</f>
      </c>
      <c r="B9" s="29">
        <f>IF(Zakázka!$B$132=0,"",Zakázka!$B$132)</f>
      </c>
      <c r="C9" s="29">
        <f>IF(Zakázka!$C$132=0,"",Zakázka!$C$132)</f>
      </c>
      <c r="D9" s="29" t="str">
        <f>IF(Zakázka!$E$132=0,"",Zakázka!$E$132)</f>
        <v>004: Vodorovné konstrukce</v>
      </c>
      <c r="E9" s="33">
        <f>IF(Zakázka!$K$132=0,"",Zakázka!$K$132)</f>
      </c>
      <c r="F9" s="31">
        <f>IF(Zakázka!$M$132=0,"",Zakázka!$M$132)</f>
        <v>29.257349770000005</v>
      </c>
      <c r="G9" s="33">
        <f>IF(Zakázka!$Q$132=0,"",Zakázka!$Q$132)</f>
      </c>
      <c r="H9" s="33">
        <f>IF(Zakázka!$R$132=0,"",Zakázka!$R$132)</f>
      </c>
      <c r="I9" s="1"/>
    </row>
    <row r="10" spans="1:9" ht="20.25" customHeight="1" outlineLevel="1">
      <c r="A10" s="28">
        <f>IF(Zakázka!$A$145=0,"",Zakázka!$A$145)</f>
      </c>
      <c r="B10" s="29">
        <f>IF(Zakázka!$B$145=0,"",Zakázka!$B$145)</f>
      </c>
      <c r="C10" s="29">
        <f>IF(Zakázka!$C$145=0,"",Zakázka!$C$145)</f>
      </c>
      <c r="D10" s="29" t="str">
        <f>IF(Zakázka!$E$145=0,"",Zakázka!$E$145)</f>
        <v>005: Komunikace</v>
      </c>
      <c r="E10" s="33">
        <f>IF(Zakázka!$K$145=0,"",Zakázka!$K$145)</f>
      </c>
      <c r="F10" s="31">
        <f>IF(Zakázka!$M$145=0,"",Zakázka!$M$145)</f>
        <v>14.305650000000002</v>
      </c>
      <c r="G10" s="33">
        <f>IF(Zakázka!$Q$145=0,"",Zakázka!$Q$145)</f>
      </c>
      <c r="H10" s="33">
        <f>IF(Zakázka!$R$145=0,"",Zakázka!$R$145)</f>
      </c>
      <c r="I10" s="1"/>
    </row>
    <row r="11" spans="1:9" ht="20.25" customHeight="1" outlineLevel="1">
      <c r="A11" s="28">
        <f>IF(Zakázka!$A$152=0,"",Zakázka!$A$152)</f>
      </c>
      <c r="B11" s="29">
        <f>IF(Zakázka!$B$152=0,"",Zakázka!$B$152)</f>
      </c>
      <c r="C11" s="29">
        <f>IF(Zakázka!$C$152=0,"",Zakázka!$C$152)</f>
      </c>
      <c r="D11" s="29" t="str">
        <f>IF(Zakázka!$E$152=0,"",Zakázka!$E$152)</f>
        <v>006: Úpravy povrchu</v>
      </c>
      <c r="E11" s="33">
        <f>IF(Zakázka!$K$152=0,"",Zakázka!$K$152)</f>
      </c>
      <c r="F11" s="31">
        <f>IF(Zakázka!$M$152=0,"",Zakázka!$M$152)</f>
        <v>34.0174713977</v>
      </c>
      <c r="G11" s="33">
        <f>IF(Zakázka!$Q$152=0,"",Zakázka!$Q$152)</f>
      </c>
      <c r="H11" s="33">
        <f>IF(Zakázka!$R$152=0,"",Zakázka!$R$152)</f>
      </c>
      <c r="I11" s="1"/>
    </row>
    <row r="12" spans="1:9" ht="20.25" customHeight="1" outlineLevel="1">
      <c r="A12" s="28">
        <f>IF(Zakázka!$A$188=0,"",Zakázka!$A$188)</f>
      </c>
      <c r="B12" s="29">
        <f>IF(Zakázka!$B$188=0,"",Zakázka!$B$188)</f>
      </c>
      <c r="C12" s="29">
        <f>IF(Zakázka!$C$188=0,"",Zakázka!$C$188)</f>
      </c>
      <c r="D12" s="29" t="str">
        <f>IF(Zakázka!$E$188=0,"",Zakázka!$E$188)</f>
        <v>009: Ostatní konstrukce a práce</v>
      </c>
      <c r="E12" s="33">
        <f>IF(Zakázka!$K$188=0,"",Zakázka!$K$188)</f>
      </c>
      <c r="F12" s="31">
        <f>IF(Zakázka!$M$188=0,"",Zakázka!$M$188)</f>
        <v>2.18980411</v>
      </c>
      <c r="G12" s="33">
        <f>IF(Zakázka!$Q$188=0,"",Zakázka!$Q$188)</f>
      </c>
      <c r="H12" s="33">
        <f>IF(Zakázka!$R$188=0,"",Zakázka!$R$188)</f>
      </c>
      <c r="I12" s="1"/>
    </row>
    <row r="13" spans="1:9" ht="20.25" customHeight="1" outlineLevel="1">
      <c r="A13" s="28">
        <f>IF(Zakázka!$A$223=0,"",Zakázka!$A$223)</f>
      </c>
      <c r="B13" s="29">
        <f>IF(Zakázka!$B$223=0,"",Zakázka!$B$223)</f>
      </c>
      <c r="C13" s="29">
        <f>IF(Zakázka!$C$223=0,"",Zakázka!$C$223)</f>
      </c>
      <c r="D13" s="29" t="str">
        <f>IF(Zakázka!$E$223=0,"",Zakázka!$E$223)</f>
        <v>096: Bourání konstrukcí</v>
      </c>
      <c r="E13" s="33">
        <f>IF(Zakázka!$K$223=0,"",Zakázka!$K$223)</f>
      </c>
      <c r="F13" s="31">
        <f>IF(Zakázka!$M$223=0,"",Zakázka!$M$223)</f>
        <v>0.16969016364999998</v>
      </c>
      <c r="G13" s="33">
        <f>IF(Zakázka!$Q$223=0,"",Zakázka!$Q$223)</f>
      </c>
      <c r="H13" s="33">
        <f>IF(Zakázka!$R$223=0,"",Zakázka!$R$223)</f>
      </c>
      <c r="I13" s="1"/>
    </row>
    <row r="14" spans="1:9" ht="20.25" customHeight="1" outlineLevel="1">
      <c r="A14" s="28">
        <f>IF(Zakázka!$A$271=0,"",Zakázka!$A$271)</f>
      </c>
      <c r="B14" s="29">
        <f>IF(Zakázka!$B$271=0,"",Zakázka!$B$271)</f>
      </c>
      <c r="C14" s="29">
        <f>IF(Zakázka!$C$271=0,"",Zakázka!$C$271)</f>
      </c>
      <c r="D14" s="29" t="str">
        <f>IF(Zakázka!$E$271=0,"",Zakázka!$E$271)</f>
        <v>099: Přesun hmot HSV</v>
      </c>
      <c r="E14" s="33">
        <f>IF(Zakázka!$K$271=0,"",Zakázka!$K$271)</f>
      </c>
      <c r="F14" s="31">
        <f>IF(Zakázka!$M$271=0,"",Zakázka!$M$271)</f>
      </c>
      <c r="G14" s="33">
        <f>IF(Zakázka!$Q$271=0,"",Zakázka!$Q$271)</f>
      </c>
      <c r="H14" s="33">
        <f>IF(Zakázka!$R$271=0,"",Zakázka!$R$271)</f>
      </c>
      <c r="I14" s="1"/>
    </row>
    <row r="15" spans="1:9" ht="20.25" customHeight="1" outlineLevel="1">
      <c r="A15" s="28">
        <f>IF(Zakázka!$A$273=0,"",Zakázka!$A$273)</f>
      </c>
      <c r="B15" s="29">
        <f>IF(Zakázka!$B$273=0,"",Zakázka!$B$273)</f>
      </c>
      <c r="C15" s="29">
        <f>IF(Zakázka!$C$273=0,"",Zakázka!$C$273)</f>
      </c>
      <c r="D15" s="29" t="str">
        <f>IF(Zakázka!$E$273=0,"",Zakázka!$E$273)</f>
        <v>711: Izolace proti vodě</v>
      </c>
      <c r="E15" s="33">
        <f>IF(Zakázka!$K$273=0,"",Zakázka!$K$273)</f>
      </c>
      <c r="F15" s="31">
        <f>IF(Zakázka!$M$273=0,"",Zakázka!$M$273)</f>
      </c>
      <c r="G15" s="33">
        <f>IF(Zakázka!$Q$273=0,"",Zakázka!$Q$273)</f>
      </c>
      <c r="H15" s="33">
        <f>IF(Zakázka!$R$273=0,"",Zakázka!$R$273)</f>
      </c>
      <c r="I15" s="1"/>
    </row>
    <row r="16" spans="1:9" ht="20.25" customHeight="1" outlineLevel="1">
      <c r="A16" s="28">
        <f>IF(Zakázka!$A$285=0,"",Zakázka!$A$285)</f>
      </c>
      <c r="B16" s="29">
        <f>IF(Zakázka!$B$285=0,"",Zakázka!$B$285)</f>
      </c>
      <c r="C16" s="29">
        <f>IF(Zakázka!$C$285=0,"",Zakázka!$C$285)</f>
      </c>
      <c r="D16" s="29" t="str">
        <f>IF(Zakázka!$E$285=0,"",Zakázka!$E$285)</f>
        <v>764: Konstrukce klempířské</v>
      </c>
      <c r="E16" s="33">
        <f>IF(Zakázka!$K$285=0,"",Zakázka!$K$285)</f>
      </c>
      <c r="F16" s="31">
        <f>IF(Zakázka!$M$285=0,"",Zakázka!$M$285)</f>
        <v>0.497564225</v>
      </c>
      <c r="G16" s="33">
        <f>IF(Zakázka!$Q$285=0,"",Zakázka!$Q$285)</f>
      </c>
      <c r="H16" s="33">
        <f>IF(Zakázka!$R$285=0,"",Zakázka!$R$285)</f>
      </c>
      <c r="I16" s="1"/>
    </row>
    <row r="17" spans="1:9" ht="20.25" customHeight="1" outlineLevel="1">
      <c r="A17" s="28">
        <f>IF(Zakázka!$A$294=0,"",Zakázka!$A$294)</f>
      </c>
      <c r="B17" s="29">
        <f>IF(Zakázka!$B$294=0,"",Zakázka!$B$294)</f>
      </c>
      <c r="C17" s="29">
        <f>IF(Zakázka!$C$294=0,"",Zakázka!$C$294)</f>
      </c>
      <c r="D17" s="29" t="str">
        <f>IF(Zakázka!$E$294=0,"",Zakázka!$E$294)</f>
        <v>767: Konstrukce zámečnické</v>
      </c>
      <c r="E17" s="33">
        <f>IF(Zakázka!$K$294=0,"",Zakázka!$K$294)</f>
      </c>
      <c r="F17" s="31">
        <f>IF(Zakázka!$M$294=0,"",Zakázka!$M$294)</f>
      </c>
      <c r="G17" s="33">
        <f>IF(Zakázka!$Q$294=0,"",Zakázka!$Q$294)</f>
      </c>
      <c r="H17" s="33">
        <f>IF(Zakázka!$R$294=0,"",Zakázka!$R$294)</f>
      </c>
      <c r="I17" s="1"/>
    </row>
    <row r="18" spans="1:9" ht="20.25" customHeight="1" outlineLevel="1">
      <c r="A18" s="28">
        <f>IF(Zakázka!$A$317=0,"",Zakázka!$A$317)</f>
      </c>
      <c r="B18" s="29">
        <f>IF(Zakázka!$B$317=0,"",Zakázka!$B$317)</f>
      </c>
      <c r="C18" s="29">
        <f>IF(Zakázka!$C$317=0,"",Zakázka!$C$317)</f>
      </c>
      <c r="D18" s="29" t="str">
        <f>IF(Zakázka!$E$317=0,"",Zakázka!$E$317)</f>
        <v>VRN: Vedlejší rozpočtové náklady</v>
      </c>
      <c r="E18" s="33">
        <f>IF(Zakázka!$K$317=0,"",Zakázka!$K$317)</f>
      </c>
      <c r="F18" s="31">
        <f>IF(Zakázka!$M$317=0,"",Zakázka!$M$317)</f>
      </c>
      <c r="G18" s="33">
        <f>IF(Zakázka!$Q$317=0,"",Zakázka!$Q$317)</f>
      </c>
      <c r="H18" s="33">
        <f>IF(Zakázka!$R$317=0,"",Zakázka!$R$317)</f>
      </c>
      <c r="I18" s="1"/>
    </row>
    <row r="19" spans="1:9" ht="21" customHeight="1">
      <c r="A19" s="19">
        <f>IF(Zakázka!$A$319=0,"",Zakázka!$A$319)</f>
      </c>
      <c r="B19" s="20">
        <f>IF(Zakázka!$B$319=0,"",Zakázka!$B$319)</f>
      </c>
      <c r="C19" s="20">
        <f>IF(Zakázka!$C$319=0,"",Zakázka!$C$319)</f>
      </c>
      <c r="D19" s="20" t="str">
        <f>IF(Zakázka!$E$319=0,"",Zakázka!$E$319)</f>
        <v>SO_02: Rekonstrukce oplocení ve Foersterově ul.</v>
      </c>
      <c r="E19" s="24">
        <f>IF(Zakázka!$K$319=0,"",Zakázka!$K$319)</f>
      </c>
      <c r="F19" s="22">
        <f>IF(Zakázka!$M$319=0,"",Zakázka!$M$319)</f>
        <v>229.23966751037</v>
      </c>
      <c r="G19" s="24">
        <f>IF(Zakázka!$Q$319=0,"",Zakázka!$Q$319)</f>
      </c>
      <c r="H19" s="24">
        <f>IF(Zakázka!$R$319=0,"",Zakázka!$R$319)</f>
      </c>
      <c r="I19" s="1"/>
    </row>
    <row r="20" spans="1:9" ht="20.25" customHeight="1" outlineLevel="1">
      <c r="A20" s="28">
        <f>IF(Zakázka!$A$320=0,"",Zakázka!$A$320)</f>
      </c>
      <c r="B20" s="29">
        <f>IF(Zakázka!$B$320=0,"",Zakázka!$B$320)</f>
      </c>
      <c r="C20" s="29">
        <f>IF(Zakázka!$C$320=0,"",Zakázka!$C$320)</f>
      </c>
      <c r="D20" s="29" t="str">
        <f>IF(Zakázka!$E$320=0,"",Zakázka!$E$320)</f>
        <v>001: Zemní práce</v>
      </c>
      <c r="E20" s="33">
        <f>IF(Zakázka!$K$320=0,"",Zakázka!$K$320)</f>
      </c>
      <c r="F20" s="31">
        <f>IF(Zakázka!$M$320=0,"",Zakázka!$M$320)</f>
        <v>0.474528</v>
      </c>
      <c r="G20" s="33">
        <f>IF(Zakázka!$Q$320=0,"",Zakázka!$Q$320)</f>
      </c>
      <c r="H20" s="33">
        <f>IF(Zakázka!$R$320=0,"",Zakázka!$R$320)</f>
      </c>
      <c r="I20" s="1"/>
    </row>
    <row r="21" spans="1:9" ht="20.25" customHeight="1" outlineLevel="1">
      <c r="A21" s="28">
        <f>IF(Zakázka!$A$361=0,"",Zakázka!$A$361)</f>
      </c>
      <c r="B21" s="29">
        <f>IF(Zakázka!$B$361=0,"",Zakázka!$B$361)</f>
      </c>
      <c r="C21" s="29">
        <f>IF(Zakázka!$C$361=0,"",Zakázka!$C$361)</f>
      </c>
      <c r="D21" s="29" t="str">
        <f>IF(Zakázka!$E$361=0,"",Zakázka!$E$361)</f>
        <v>002: Základy</v>
      </c>
      <c r="E21" s="33">
        <f>IF(Zakázka!$K$361=0,"",Zakázka!$K$361)</f>
      </c>
      <c r="F21" s="31">
        <f>IF(Zakázka!$M$361=0,"",Zakázka!$M$361)</f>
        <v>26.004628735999997</v>
      </c>
      <c r="G21" s="33">
        <f>IF(Zakázka!$Q$361=0,"",Zakázka!$Q$361)</f>
      </c>
      <c r="H21" s="33">
        <f>IF(Zakázka!$R$361=0,"",Zakázka!$R$361)</f>
      </c>
      <c r="I21" s="1"/>
    </row>
    <row r="22" spans="1:9" ht="20.25" customHeight="1" outlineLevel="1">
      <c r="A22" s="28">
        <f>IF(Zakázka!$A$367=0,"",Zakázka!$A$367)</f>
      </c>
      <c r="B22" s="29">
        <f>IF(Zakázka!$B$367=0,"",Zakázka!$B$367)</f>
      </c>
      <c r="C22" s="29">
        <f>IF(Zakázka!$C$367=0,"",Zakázka!$C$367)</f>
      </c>
      <c r="D22" s="29" t="str">
        <f>IF(Zakázka!$E$367=0,"",Zakázka!$E$367)</f>
        <v>003: Svislé konstrukce</v>
      </c>
      <c r="E22" s="33">
        <f>IF(Zakázka!$K$367=0,"",Zakázka!$K$367)</f>
      </c>
      <c r="F22" s="31">
        <f>IF(Zakázka!$M$367=0,"",Zakázka!$M$367)</f>
        <v>171.38554975652002</v>
      </c>
      <c r="G22" s="33">
        <f>IF(Zakázka!$Q$367=0,"",Zakázka!$Q$367)</f>
      </c>
      <c r="H22" s="33">
        <f>IF(Zakázka!$R$367=0,"",Zakázka!$R$367)</f>
      </c>
      <c r="I22" s="1"/>
    </row>
    <row r="23" spans="1:9" ht="20.25" customHeight="1" outlineLevel="1">
      <c r="A23" s="28">
        <f>IF(Zakázka!$A$398=0,"",Zakázka!$A$398)</f>
      </c>
      <c r="B23" s="29">
        <f>IF(Zakázka!$B$398=0,"",Zakázka!$B$398)</f>
      </c>
      <c r="C23" s="29">
        <f>IF(Zakázka!$C$398=0,"",Zakázka!$C$398)</f>
      </c>
      <c r="D23" s="29" t="str">
        <f>IF(Zakázka!$E$398=0,"",Zakázka!$E$398)</f>
        <v>004: Vodorovné konstrukce</v>
      </c>
      <c r="E23" s="33">
        <f>IF(Zakázka!$K$398=0,"",Zakázka!$K$398)</f>
      </c>
      <c r="F23" s="31">
        <f>IF(Zakázka!$M$398=0,"",Zakázka!$M$398)</f>
        <v>0.01785536</v>
      </c>
      <c r="G23" s="33">
        <f>IF(Zakázka!$Q$398=0,"",Zakázka!$Q$398)</f>
      </c>
      <c r="H23" s="33">
        <f>IF(Zakázka!$R$398=0,"",Zakázka!$R$398)</f>
      </c>
      <c r="I23" s="1"/>
    </row>
    <row r="24" spans="1:9" ht="20.25" customHeight="1" outlineLevel="1">
      <c r="A24" s="28">
        <f>IF(Zakázka!$A$404=0,"",Zakázka!$A$404)</f>
      </c>
      <c r="B24" s="29">
        <f>IF(Zakázka!$B$404=0,"",Zakázka!$B$404)</f>
      </c>
      <c r="C24" s="29">
        <f>IF(Zakázka!$C$404=0,"",Zakázka!$C$404)</f>
      </c>
      <c r="D24" s="29" t="str">
        <f>IF(Zakázka!$E$404=0,"",Zakázka!$E$404)</f>
        <v>006: Úpravy povrchu</v>
      </c>
      <c r="E24" s="33">
        <f>IF(Zakázka!$K$404=0,"",Zakázka!$K$404)</f>
      </c>
      <c r="F24" s="31">
        <f>IF(Zakázka!$M$404=0,"",Zakázka!$M$404)</f>
        <v>29.904424357000003</v>
      </c>
      <c r="G24" s="33">
        <f>IF(Zakázka!$Q$404=0,"",Zakázka!$Q$404)</f>
      </c>
      <c r="H24" s="33">
        <f>IF(Zakázka!$R$404=0,"",Zakázka!$R$404)</f>
      </c>
      <c r="I24" s="1"/>
    </row>
    <row r="25" spans="1:9" ht="20.25" customHeight="1" outlineLevel="1">
      <c r="A25" s="28">
        <f>IF(Zakázka!$A$466=0,"",Zakázka!$A$466)</f>
      </c>
      <c r="B25" s="29">
        <f>IF(Zakázka!$B$466=0,"",Zakázka!$B$466)</f>
      </c>
      <c r="C25" s="29">
        <f>IF(Zakázka!$C$466=0,"",Zakázka!$C$466)</f>
      </c>
      <c r="D25" s="29" t="str">
        <f>IF(Zakázka!$E$466=0,"",Zakázka!$E$466)</f>
        <v>009: Ostatní konstrukce a práce</v>
      </c>
      <c r="E25" s="33">
        <f>IF(Zakázka!$K$466=0,"",Zakázka!$K$466)</f>
      </c>
      <c r="F25" s="31">
        <f>IF(Zakázka!$M$466=0,"",Zakázka!$M$466)</f>
        <v>0.28960491999999993</v>
      </c>
      <c r="G25" s="33">
        <f>IF(Zakázka!$Q$466=0,"",Zakázka!$Q$466)</f>
      </c>
      <c r="H25" s="33">
        <f>IF(Zakázka!$R$466=0,"",Zakázka!$R$466)</f>
      </c>
      <c r="I25" s="1"/>
    </row>
    <row r="26" spans="1:9" ht="20.25" customHeight="1" outlineLevel="1">
      <c r="A26" s="28">
        <f>IF(Zakázka!$A$495=0,"",Zakázka!$A$495)</f>
      </c>
      <c r="B26" s="29">
        <f>IF(Zakázka!$B$495=0,"",Zakázka!$B$495)</f>
      </c>
      <c r="C26" s="29">
        <f>IF(Zakázka!$C$495=0,"",Zakázka!$C$495)</f>
      </c>
      <c r="D26" s="29" t="str">
        <f>IF(Zakázka!$E$495=0,"",Zakázka!$E$495)</f>
        <v>096: Bourání konstrukcí</v>
      </c>
      <c r="E26" s="33">
        <f>IF(Zakázka!$K$495=0,"",Zakázka!$K$495)</f>
      </c>
      <c r="F26" s="31">
        <f>IF(Zakázka!$M$495=0,"",Zakázka!$M$495)</f>
        <v>0.14773908084999998</v>
      </c>
      <c r="G26" s="33">
        <f>IF(Zakázka!$Q$495=0,"",Zakázka!$Q$495)</f>
      </c>
      <c r="H26" s="33">
        <f>IF(Zakázka!$R$495=0,"",Zakázka!$R$495)</f>
      </c>
      <c r="I26" s="1"/>
    </row>
    <row r="27" spans="1:9" ht="20.25" customHeight="1" outlineLevel="1">
      <c r="A27" s="28">
        <f>IF(Zakázka!$A$560=0,"",Zakázka!$A$560)</f>
      </c>
      <c r="B27" s="29">
        <f>IF(Zakázka!$B$560=0,"",Zakázka!$B$560)</f>
      </c>
      <c r="C27" s="29">
        <f>IF(Zakázka!$C$560=0,"",Zakázka!$C$560)</f>
      </c>
      <c r="D27" s="29" t="str">
        <f>IF(Zakázka!$E$560=0,"",Zakázka!$E$560)</f>
        <v>099: Přesun hmot HSV</v>
      </c>
      <c r="E27" s="33">
        <f>IF(Zakázka!$K$560=0,"",Zakázka!$K$560)</f>
      </c>
      <c r="F27" s="31">
        <f>IF(Zakázka!$M$560=0,"",Zakázka!$M$560)</f>
      </c>
      <c r="G27" s="33">
        <f>IF(Zakázka!$Q$560=0,"",Zakázka!$Q$560)</f>
      </c>
      <c r="H27" s="33">
        <f>IF(Zakázka!$R$560=0,"",Zakázka!$R$560)</f>
      </c>
      <c r="I27" s="1"/>
    </row>
    <row r="28" spans="1:9" ht="20.25" customHeight="1" outlineLevel="1">
      <c r="A28" s="28">
        <f>IF(Zakázka!$A$562=0,"",Zakázka!$A$562)</f>
      </c>
      <c r="B28" s="29">
        <f>IF(Zakázka!$B$562=0,"",Zakázka!$B$562)</f>
      </c>
      <c r="C28" s="29">
        <f>IF(Zakázka!$C$562=0,"",Zakázka!$C$562)</f>
      </c>
      <c r="D28" s="29" t="str">
        <f>IF(Zakázka!$E$562=0,"",Zakázka!$E$562)</f>
        <v>711: Izolace proti vodě</v>
      </c>
      <c r="E28" s="33">
        <f>IF(Zakázka!$K$562=0,"",Zakázka!$K$562)</f>
      </c>
      <c r="F28" s="31">
        <f>IF(Zakázka!$M$562=0,"",Zakázka!$M$562)</f>
      </c>
      <c r="G28" s="33">
        <f>IF(Zakázka!$Q$562=0,"",Zakázka!$Q$562)</f>
      </c>
      <c r="H28" s="33">
        <f>IF(Zakázka!$R$562=0,"",Zakázka!$R$562)</f>
      </c>
      <c r="I28" s="1"/>
    </row>
    <row r="29" spans="1:9" ht="20.25" customHeight="1" outlineLevel="1">
      <c r="A29" s="28">
        <f>IF(Zakázka!$A$586=0,"",Zakázka!$A$586)</f>
      </c>
      <c r="B29" s="29">
        <f>IF(Zakázka!$B$586=0,"",Zakázka!$B$586)</f>
      </c>
      <c r="C29" s="29">
        <f>IF(Zakázka!$C$586=0,"",Zakázka!$C$586)</f>
      </c>
      <c r="D29" s="29" t="str">
        <f>IF(Zakázka!$E$586=0,"",Zakázka!$E$586)</f>
        <v>764: Konstrukce klempířské</v>
      </c>
      <c r="E29" s="33">
        <f>IF(Zakázka!$K$586=0,"",Zakázka!$K$586)</f>
      </c>
      <c r="F29" s="31">
        <f>IF(Zakázka!$M$586=0,"",Zakázka!$M$586)</f>
        <v>1.0153373</v>
      </c>
      <c r="G29" s="33">
        <f>IF(Zakázka!$Q$586=0,"",Zakázka!$Q$586)</f>
      </c>
      <c r="H29" s="33">
        <f>IF(Zakázka!$R$586=0,"",Zakázka!$R$586)</f>
      </c>
      <c r="I29" s="1"/>
    </row>
    <row r="30" spans="1:9" ht="20.25" customHeight="1" outlineLevel="1">
      <c r="A30" s="28">
        <f>IF(Zakázka!$A$598=0,"",Zakázka!$A$598)</f>
      </c>
      <c r="B30" s="29">
        <f>IF(Zakázka!$B$598=0,"",Zakázka!$B$598)</f>
      </c>
      <c r="C30" s="29">
        <f>IF(Zakázka!$C$598=0,"",Zakázka!$C$598)</f>
      </c>
      <c r="D30" s="29" t="str">
        <f>IF(Zakázka!$E$598=0,"",Zakázka!$E$598)</f>
        <v>767: Konstrukce zámečnické</v>
      </c>
      <c r="E30" s="33">
        <f>IF(Zakázka!$K$598=0,"",Zakázka!$K$598)</f>
      </c>
      <c r="F30" s="31">
        <f>IF(Zakázka!$M$598=0,"",Zakázka!$M$598)</f>
      </c>
      <c r="G30" s="33">
        <f>IF(Zakázka!$Q$598=0,"",Zakázka!$Q$598)</f>
      </c>
      <c r="H30" s="33">
        <f>IF(Zakázka!$R$598=0,"",Zakázka!$R$598)</f>
      </c>
      <c r="I30" s="1"/>
    </row>
    <row r="31" spans="1:9" ht="20.25" customHeight="1" outlineLevel="1">
      <c r="A31" s="28">
        <f>IF(Zakázka!$A$604=0,"",Zakázka!$A$604)</f>
      </c>
      <c r="B31" s="29">
        <f>IF(Zakázka!$B$604=0,"",Zakázka!$B$604)</f>
      </c>
      <c r="C31" s="29">
        <f>IF(Zakázka!$C$604=0,"",Zakázka!$C$604)</f>
      </c>
      <c r="D31" s="29" t="str">
        <f>IF(Zakázka!$E$604=0,"",Zakázka!$E$604)</f>
        <v>VRN: Vedlejší rozpočtové náklady</v>
      </c>
      <c r="E31" s="33">
        <f>IF(Zakázka!$K$604=0,"",Zakázka!$K$604)</f>
      </c>
      <c r="F31" s="31">
        <f>IF(Zakázka!$M$604=0,"",Zakázka!$M$604)</f>
      </c>
      <c r="G31" s="33">
        <f>IF(Zakázka!$Q$604=0,"",Zakázka!$Q$604)</f>
      </c>
      <c r="H31" s="33">
        <f>IF(Zakázka!$R$604=0,"",Zakázka!$R$604)</f>
      </c>
      <c r="I31" s="1"/>
    </row>
    <row r="32" spans="1:9" ht="21" customHeight="1">
      <c r="A32" s="19">
        <f>IF(Zakázka!$A$606=0,"",Zakázka!$A$606)</f>
      </c>
      <c r="B32" s="20">
        <f>IF(Zakázka!$B$606=0,"",Zakázka!$B$606)</f>
      </c>
      <c r="C32" s="20">
        <f>IF(Zakázka!$C$606=0,"",Zakázka!$C$606)</f>
      </c>
      <c r="D32" s="20" t="str">
        <f>IF(Zakázka!$E$606=0,"",Zakázka!$E$606)</f>
        <v>SO_03: Oprava rotundy</v>
      </c>
      <c r="E32" s="24">
        <f>IF(Zakázka!$K$606=0,"",Zakázka!$K$606)</f>
      </c>
      <c r="F32" s="22">
        <f>IF(Zakázka!$M$606=0,"",Zakázka!$M$606)</f>
        <v>68.91604225601483</v>
      </c>
      <c r="G32" s="24">
        <f>IF(Zakázka!$Q$606=0,"",Zakázka!$Q$606)</f>
      </c>
      <c r="H32" s="24">
        <f>IF(Zakázka!$R$606=0,"",Zakázka!$R$606)</f>
      </c>
      <c r="I32" s="1"/>
    </row>
    <row r="33" spans="1:9" ht="20.25" customHeight="1" outlineLevel="1">
      <c r="A33" s="28">
        <f>IF(Zakázka!$A$607=0,"",Zakázka!$A$607)</f>
      </c>
      <c r="B33" s="29">
        <f>IF(Zakázka!$B$607=0,"",Zakázka!$B$607)</f>
      </c>
      <c r="C33" s="29">
        <f>IF(Zakázka!$C$607=0,"",Zakázka!$C$607)</f>
      </c>
      <c r="D33" s="29" t="str">
        <f>IF(Zakázka!$E$607=0,"",Zakázka!$E$607)</f>
        <v>001: Zemní práce</v>
      </c>
      <c r="E33" s="33">
        <f>IF(Zakázka!$K$607=0,"",Zakázka!$K$607)</f>
      </c>
      <c r="F33" s="31">
        <f>IF(Zakázka!$M$607=0,"",Zakázka!$M$607)</f>
        <v>5.1</v>
      </c>
      <c r="G33" s="33">
        <f>IF(Zakázka!$Q$607=0,"",Zakázka!$Q$607)</f>
      </c>
      <c r="H33" s="33">
        <f>IF(Zakázka!$R$607=0,"",Zakázka!$R$607)</f>
      </c>
      <c r="I33" s="1"/>
    </row>
    <row r="34" spans="1:9" ht="20.25" customHeight="1" outlineLevel="1">
      <c r="A34" s="28">
        <f>IF(Zakázka!$A$643=0,"",Zakázka!$A$643)</f>
      </c>
      <c r="B34" s="29">
        <f>IF(Zakázka!$B$643=0,"",Zakázka!$B$643)</f>
      </c>
      <c r="C34" s="29">
        <f>IF(Zakázka!$C$643=0,"",Zakázka!$C$643)</f>
      </c>
      <c r="D34" s="29" t="str">
        <f>IF(Zakázka!$E$643=0,"",Zakázka!$E$643)</f>
        <v>002: Základy</v>
      </c>
      <c r="E34" s="33">
        <f>IF(Zakázka!$K$643=0,"",Zakázka!$K$643)</f>
      </c>
      <c r="F34" s="31">
        <f>IF(Zakázka!$M$643=0,"",Zakázka!$M$643)</f>
        <v>2.5416013472</v>
      </c>
      <c r="G34" s="33">
        <f>IF(Zakázka!$Q$643=0,"",Zakázka!$Q$643)</f>
      </c>
      <c r="H34" s="33">
        <f>IF(Zakázka!$R$643=0,"",Zakázka!$R$643)</f>
      </c>
      <c r="I34" s="1"/>
    </row>
    <row r="35" spans="1:9" ht="20.25" customHeight="1" outlineLevel="1">
      <c r="A35" s="28">
        <f>IF(Zakázka!$A$649=0,"",Zakázka!$A$649)</f>
      </c>
      <c r="B35" s="29">
        <f>IF(Zakázka!$B$649=0,"",Zakázka!$B$649)</f>
      </c>
      <c r="C35" s="29">
        <f>IF(Zakázka!$C$649=0,"",Zakázka!$C$649)</f>
      </c>
      <c r="D35" s="29" t="str">
        <f>IF(Zakázka!$E$649=0,"",Zakázka!$E$649)</f>
        <v>003: Svislé konstrukce</v>
      </c>
      <c r="E35" s="33">
        <f>IF(Zakázka!$K$649=0,"",Zakázka!$K$649)</f>
      </c>
      <c r="F35" s="31">
        <f>IF(Zakázka!$M$649=0,"",Zakázka!$M$649)</f>
        <v>13.3591583818</v>
      </c>
      <c r="G35" s="33">
        <f>IF(Zakázka!$Q$649=0,"",Zakázka!$Q$649)</f>
      </c>
      <c r="H35" s="33">
        <f>IF(Zakázka!$R$649=0,"",Zakázka!$R$649)</f>
      </c>
      <c r="I35" s="1"/>
    </row>
    <row r="36" spans="1:9" ht="20.25" customHeight="1" outlineLevel="1">
      <c r="A36" s="28">
        <f>IF(Zakázka!$A$671=0,"",Zakázka!$A$671)</f>
      </c>
      <c r="B36" s="29">
        <f>IF(Zakázka!$B$671=0,"",Zakázka!$B$671)</f>
      </c>
      <c r="C36" s="29">
        <f>IF(Zakázka!$C$671=0,"",Zakázka!$C$671)</f>
      </c>
      <c r="D36" s="29" t="str">
        <f>IF(Zakázka!$E$671=0,"",Zakázka!$E$671)</f>
        <v>004: Vodorovné konstrukce</v>
      </c>
      <c r="E36" s="33">
        <f>IF(Zakázka!$K$671=0,"",Zakázka!$K$671)</f>
      </c>
      <c r="F36" s="31">
        <f>IF(Zakázka!$M$671=0,"",Zakázka!$M$671)</f>
        <v>6.215285372344392</v>
      </c>
      <c r="G36" s="33">
        <f>IF(Zakázka!$Q$671=0,"",Zakázka!$Q$671)</f>
      </c>
      <c r="H36" s="33">
        <f>IF(Zakázka!$R$671=0,"",Zakázka!$R$671)</f>
      </c>
      <c r="I36" s="1"/>
    </row>
    <row r="37" spans="1:9" ht="20.25" customHeight="1" outlineLevel="1">
      <c r="A37" s="28">
        <f>IF(Zakázka!$A$691=0,"",Zakázka!$A$691)</f>
      </c>
      <c r="B37" s="29">
        <f>IF(Zakázka!$B$691=0,"",Zakázka!$B$691)</f>
      </c>
      <c r="C37" s="29">
        <f>IF(Zakázka!$C$691=0,"",Zakázka!$C$691)</f>
      </c>
      <c r="D37" s="29" t="str">
        <f>IF(Zakázka!$E$691=0,"",Zakázka!$E$691)</f>
        <v>005: Komunikace</v>
      </c>
      <c r="E37" s="33">
        <f>IF(Zakázka!$K$691=0,"",Zakázka!$K$691)</f>
      </c>
      <c r="F37" s="31">
        <f>IF(Zakázka!$M$691=0,"",Zakázka!$M$691)</f>
        <v>1.699386</v>
      </c>
      <c r="G37" s="33">
        <f>IF(Zakázka!$Q$691=0,"",Zakázka!$Q$691)</f>
      </c>
      <c r="H37" s="33">
        <f>IF(Zakázka!$R$691=0,"",Zakázka!$R$691)</f>
      </c>
      <c r="I37" s="1"/>
    </row>
    <row r="38" spans="1:9" ht="20.25" customHeight="1" outlineLevel="1">
      <c r="A38" s="28">
        <f>IF(Zakázka!$A$699=0,"",Zakázka!$A$699)</f>
      </c>
      <c r="B38" s="29">
        <f>IF(Zakázka!$B$699=0,"",Zakázka!$B$699)</f>
      </c>
      <c r="C38" s="29">
        <f>IF(Zakázka!$C$699=0,"",Zakázka!$C$699)</f>
      </c>
      <c r="D38" s="29" t="str">
        <f>IF(Zakázka!$E$699=0,"",Zakázka!$E$699)</f>
        <v>006: Úpravy povrchu</v>
      </c>
      <c r="E38" s="33">
        <f>IF(Zakázka!$K$699=0,"",Zakázka!$K$699)</f>
      </c>
      <c r="F38" s="31">
        <f>IF(Zakázka!$M$699=0,"",Zakázka!$M$699)</f>
        <v>29.965521042374615</v>
      </c>
      <c r="G38" s="33">
        <f>IF(Zakázka!$Q$699=0,"",Zakázka!$Q$699)</f>
      </c>
      <c r="H38" s="33">
        <f>IF(Zakázka!$R$699=0,"",Zakázka!$R$699)</f>
      </c>
      <c r="I38" s="1"/>
    </row>
    <row r="39" spans="1:9" ht="20.25" customHeight="1" outlineLevel="1">
      <c r="A39" s="28">
        <f>IF(Zakázka!$A$769=0,"",Zakázka!$A$769)</f>
      </c>
      <c r="B39" s="29">
        <f>IF(Zakázka!$B$769=0,"",Zakázka!$B$769)</f>
      </c>
      <c r="C39" s="29">
        <f>IF(Zakázka!$C$769=0,"",Zakázka!$C$769)</f>
      </c>
      <c r="D39" s="29" t="str">
        <f>IF(Zakázka!$E$769=0,"",Zakázka!$E$769)</f>
        <v>009: Ostatní konstrukce a práce</v>
      </c>
      <c r="E39" s="33">
        <f>IF(Zakázka!$K$769=0,"",Zakázka!$K$769)</f>
      </c>
      <c r="F39" s="31">
        <f>IF(Zakázka!$M$769=0,"",Zakázka!$M$769)</f>
        <v>1.4012772800000002</v>
      </c>
      <c r="G39" s="33">
        <f>IF(Zakázka!$Q$769=0,"",Zakázka!$Q$769)</f>
      </c>
      <c r="H39" s="33">
        <f>IF(Zakázka!$R$769=0,"",Zakázka!$R$769)</f>
      </c>
      <c r="I39" s="1"/>
    </row>
    <row r="40" spans="1:9" ht="20.25" customHeight="1" outlineLevel="1">
      <c r="A40" s="28">
        <f>IF(Zakázka!$A$801=0,"",Zakázka!$A$801)</f>
      </c>
      <c r="B40" s="29">
        <f>IF(Zakázka!$B$801=0,"",Zakázka!$B$801)</f>
      </c>
      <c r="C40" s="29">
        <f>IF(Zakázka!$C$801=0,"",Zakázka!$C$801)</f>
      </c>
      <c r="D40" s="29" t="str">
        <f>IF(Zakázka!$E$801=0,"",Zakázka!$E$801)</f>
        <v>096: Bourání konstrukcí</v>
      </c>
      <c r="E40" s="33">
        <f>IF(Zakázka!$K$801=0,"",Zakázka!$K$801)</f>
      </c>
      <c r="F40" s="31">
        <f>IF(Zakázka!$M$801=0,"",Zakázka!$M$801)</f>
        <v>0.10102130496250002</v>
      </c>
      <c r="G40" s="33">
        <f>IF(Zakázka!$Q$801=0,"",Zakázka!$Q$801)</f>
      </c>
      <c r="H40" s="33">
        <f>IF(Zakázka!$R$801=0,"",Zakázka!$R$801)</f>
      </c>
      <c r="I40" s="1"/>
    </row>
    <row r="41" spans="1:9" ht="20.25" customHeight="1" outlineLevel="1">
      <c r="A41" s="28">
        <f>IF(Zakázka!$A$872=0,"",Zakázka!$A$872)</f>
      </c>
      <c r="B41" s="29">
        <f>IF(Zakázka!$B$872=0,"",Zakázka!$B$872)</f>
      </c>
      <c r="C41" s="29">
        <f>IF(Zakázka!$C$872=0,"",Zakázka!$C$872)</f>
      </c>
      <c r="D41" s="29" t="str">
        <f>IF(Zakázka!$E$872=0,"",Zakázka!$E$872)</f>
        <v>711: Izolace proti vodě</v>
      </c>
      <c r="E41" s="33">
        <f>IF(Zakázka!$K$872=0,"",Zakázka!$K$872)</f>
      </c>
      <c r="F41" s="31">
        <f>IF(Zakázka!$M$872=0,"",Zakázka!$M$872)</f>
        <v>0.19504164599999999</v>
      </c>
      <c r="G41" s="33">
        <f>IF(Zakázka!$Q$872=0,"",Zakázka!$Q$872)</f>
      </c>
      <c r="H41" s="33">
        <f>IF(Zakázka!$R$872=0,"",Zakázka!$R$872)</f>
      </c>
      <c r="I41" s="1"/>
    </row>
    <row r="42" spans="1:9" ht="20.25" customHeight="1" outlineLevel="1">
      <c r="A42" s="28">
        <f>IF(Zakázka!$A$888=0,"",Zakázka!$A$888)</f>
      </c>
      <c r="B42" s="29">
        <f>IF(Zakázka!$B$888=0,"",Zakázka!$B$888)</f>
      </c>
      <c r="C42" s="29">
        <f>IF(Zakázka!$C$888=0,"",Zakázka!$C$888)</f>
      </c>
      <c r="D42" s="29" t="str">
        <f>IF(Zakázka!$E$888=0,"",Zakázka!$E$888)</f>
        <v>740: Silnoproud</v>
      </c>
      <c r="E42" s="33">
        <f>IF(Zakázka!$K$888=0,"",Zakázka!$K$888)</f>
      </c>
      <c r="F42" s="31">
        <f>IF(Zakázka!$M$888=0,"",Zakázka!$M$888)</f>
      </c>
      <c r="G42" s="33">
        <f>IF(Zakázka!$Q$888=0,"",Zakázka!$Q$888)</f>
      </c>
      <c r="H42" s="33">
        <f>IF(Zakázka!$R$888=0,"",Zakázka!$R$888)</f>
      </c>
      <c r="I42" s="1"/>
    </row>
    <row r="43" spans="1:9" ht="20.25" customHeight="1" outlineLevel="1">
      <c r="A43" s="28">
        <f>IF(Zakázka!$A$890=0,"",Zakázka!$A$890)</f>
      </c>
      <c r="B43" s="29">
        <f>IF(Zakázka!$B$890=0,"",Zakázka!$B$890)</f>
      </c>
      <c r="C43" s="29">
        <f>IF(Zakázka!$C$890=0,"",Zakázka!$C$890)</f>
      </c>
      <c r="D43" s="29" t="str">
        <f>IF(Zakázka!$E$890=0,"",Zakázka!$E$890)</f>
        <v>762: Konstrukce tesařské</v>
      </c>
      <c r="E43" s="33">
        <f>IF(Zakázka!$K$890=0,"",Zakázka!$K$890)</f>
      </c>
      <c r="F43" s="31">
        <f>IF(Zakázka!$M$890=0,"",Zakázka!$M$890)</f>
        <v>4.231636440000001</v>
      </c>
      <c r="G43" s="33">
        <f>IF(Zakázka!$Q$890=0,"",Zakázka!$Q$890)</f>
      </c>
      <c r="H43" s="33">
        <f>IF(Zakázka!$R$890=0,"",Zakázka!$R$890)</f>
      </c>
      <c r="I43" s="1"/>
    </row>
    <row r="44" spans="1:9" ht="20.25" customHeight="1" outlineLevel="1">
      <c r="A44" s="28">
        <f>IF(Zakázka!$A$919=0,"",Zakázka!$A$919)</f>
      </c>
      <c r="B44" s="29">
        <f>IF(Zakázka!$B$919=0,"",Zakázka!$B$919)</f>
      </c>
      <c r="C44" s="29">
        <f>IF(Zakázka!$C$919=0,"",Zakázka!$C$919)</f>
      </c>
      <c r="D44" s="29" t="str">
        <f>IF(Zakázka!$E$919=0,"",Zakázka!$E$919)</f>
        <v>764: Konstrukce klempířské</v>
      </c>
      <c r="E44" s="33">
        <f>IF(Zakázka!$K$919=0,"",Zakázka!$K$919)</f>
      </c>
      <c r="F44" s="31">
        <f>IF(Zakázka!$M$919=0,"",Zakázka!$M$919)</f>
        <v>0.383373</v>
      </c>
      <c r="G44" s="33">
        <f>IF(Zakázka!$Q$919=0,"",Zakázka!$Q$919)</f>
      </c>
      <c r="H44" s="33">
        <f>IF(Zakázka!$R$919=0,"",Zakázka!$R$919)</f>
      </c>
      <c r="I44" s="1"/>
    </row>
    <row r="45" spans="1:9" ht="20.25" customHeight="1" outlineLevel="1">
      <c r="A45" s="28">
        <f>IF(Zakázka!$A$935=0,"",Zakázka!$A$935)</f>
      </c>
      <c r="B45" s="29">
        <f>IF(Zakázka!$B$935=0,"",Zakázka!$B$935)</f>
      </c>
      <c r="C45" s="29">
        <f>IF(Zakázka!$C$935=0,"",Zakázka!$C$935)</f>
      </c>
      <c r="D45" s="29" t="str">
        <f>IF(Zakázka!$E$935=0,"",Zakázka!$E$935)</f>
        <v>765: Krytiny tvrdé</v>
      </c>
      <c r="E45" s="33">
        <f>IF(Zakázka!$K$935=0,"",Zakázka!$K$935)</f>
      </c>
      <c r="F45" s="31">
        <f>IF(Zakázka!$M$935=0,"",Zakázka!$M$935)</f>
        <v>3.6212680093333307</v>
      </c>
      <c r="G45" s="33">
        <f>IF(Zakázka!$Q$935=0,"",Zakázka!$Q$935)</f>
      </c>
      <c r="H45" s="33">
        <f>IF(Zakázka!$R$935=0,"",Zakázka!$R$935)</f>
      </c>
      <c r="I45" s="1"/>
    </row>
    <row r="46" spans="1:9" ht="20.25" customHeight="1" outlineLevel="1">
      <c r="A46" s="28">
        <f>IF(Zakázka!$A$943=0,"",Zakázka!$A$943)</f>
      </c>
      <c r="B46" s="29">
        <f>IF(Zakázka!$B$943=0,"",Zakázka!$B$943)</f>
      </c>
      <c r="C46" s="29">
        <f>IF(Zakázka!$C$943=0,"",Zakázka!$C$943)</f>
      </c>
      <c r="D46" s="29" t="str">
        <f>IF(Zakázka!$E$943=0,"",Zakázka!$E$943)</f>
        <v>768: Plastová okna a dveře</v>
      </c>
      <c r="E46" s="33">
        <f>IF(Zakázka!$K$943=0,"",Zakázka!$K$943)</f>
      </c>
      <c r="F46" s="31">
        <f>IF(Zakázka!$M$943=0,"",Zakázka!$M$943)</f>
      </c>
      <c r="G46" s="33">
        <f>IF(Zakázka!$Q$943=0,"",Zakázka!$Q$943)</f>
      </c>
      <c r="H46" s="33">
        <f>IF(Zakázka!$R$943=0,"",Zakázka!$R$943)</f>
      </c>
      <c r="I46" s="1"/>
    </row>
    <row r="47" spans="1:9" ht="20.25" customHeight="1" outlineLevel="1">
      <c r="A47" s="28">
        <f>IF(Zakázka!$A$947=0,"",Zakázka!$A$947)</f>
      </c>
      <c r="B47" s="29">
        <f>IF(Zakázka!$B$947=0,"",Zakázka!$B$947)</f>
      </c>
      <c r="C47" s="29">
        <f>IF(Zakázka!$C$947=0,"",Zakázka!$C$947)</f>
      </c>
      <c r="D47" s="29" t="str">
        <f>IF(Zakázka!$E$947=0,"",Zakázka!$E$947)</f>
        <v>783: Nátěry</v>
      </c>
      <c r="E47" s="33">
        <f>IF(Zakázka!$K$947=0,"",Zakázka!$K$947)</f>
      </c>
      <c r="F47" s="31">
        <f>IF(Zakázka!$M$947=0,"",Zakázka!$M$947)</f>
        <v>0.072186972</v>
      </c>
      <c r="G47" s="33">
        <f>IF(Zakázka!$Q$947=0,"",Zakázka!$Q$947)</f>
      </c>
      <c r="H47" s="33">
        <f>IF(Zakázka!$R$947=0,"",Zakázka!$R$947)</f>
      </c>
      <c r="I47" s="1"/>
    </row>
    <row r="48" spans="1:9" ht="20.25" customHeight="1" outlineLevel="1">
      <c r="A48" s="28">
        <f>IF(Zakázka!$A$952=0,"",Zakázka!$A$952)</f>
      </c>
      <c r="B48" s="29">
        <f>IF(Zakázka!$B$952=0,"",Zakázka!$B$952)</f>
      </c>
      <c r="C48" s="29">
        <f>IF(Zakázka!$C$952=0,"",Zakázka!$C$952)</f>
      </c>
      <c r="D48" s="29" t="str">
        <f>IF(Zakázka!$E$952=0,"",Zakázka!$E$952)</f>
        <v>784: Malby</v>
      </c>
      <c r="E48" s="33">
        <f>IF(Zakázka!$K$952=0,"",Zakázka!$K$952)</f>
      </c>
      <c r="F48" s="31">
        <f>IF(Zakázka!$M$952=0,"",Zakázka!$M$952)</f>
        <v>0.02928546</v>
      </c>
      <c r="G48" s="33">
        <f>IF(Zakázka!$Q$952=0,"",Zakázka!$Q$952)</f>
      </c>
      <c r="H48" s="33">
        <f>IF(Zakázka!$R$952=0,"",Zakázka!$R$952)</f>
      </c>
      <c r="I48" s="1"/>
    </row>
    <row r="49" spans="1:9" ht="20.25" customHeight="1" outlineLevel="1">
      <c r="A49" s="28">
        <f>IF(Zakázka!$A$955=0,"",Zakázka!$A$955)</f>
      </c>
      <c r="B49" s="29">
        <f>IF(Zakázka!$B$955=0,"",Zakázka!$B$955)</f>
      </c>
      <c r="C49" s="29">
        <f>IF(Zakázka!$C$955=0,"",Zakázka!$C$955)</f>
      </c>
      <c r="D49" s="29" t="str">
        <f>IF(Zakázka!$E$955=0,"",Zakázka!$E$955)</f>
        <v>VRN: Vedlejší rozpočtové náklady</v>
      </c>
      <c r="E49" s="33">
        <f>IF(Zakázka!$K$955=0,"",Zakázka!$K$955)</f>
      </c>
      <c r="F49" s="31">
        <f>IF(Zakázka!$M$955=0,"",Zakázka!$M$955)</f>
      </c>
      <c r="G49" s="33">
        <f>IF(Zakázka!$Q$955=0,"",Zakázka!$Q$955)</f>
      </c>
      <c r="H49" s="33">
        <f>IF(Zakázka!$R$955=0,"",Zakázka!$R$955)</f>
      </c>
      <c r="I49" s="1"/>
    </row>
    <row r="50" spans="1:9" ht="21" customHeight="1">
      <c r="A50" s="19">
        <f>IF(Zakázka!$A$957=0,"",Zakázka!$A$957)</f>
      </c>
      <c r="B50" s="20">
        <f>IF(Zakázka!$B$957=0,"",Zakázka!$B$957)</f>
      </c>
      <c r="C50" s="20">
        <f>IF(Zakázka!$C$957=0,"",Zakázka!$C$957)</f>
      </c>
      <c r="D50" s="20" t="str">
        <f>IF(Zakázka!$E$957=0,"",Zakázka!$E$957)</f>
        <v>SO_04: Oplocení, bezbariérový přístup, anglický dvorek-objekt plicní</v>
      </c>
      <c r="E50" s="24">
        <f>IF(Zakázka!$K$957=0,"",Zakázka!$K$957)</f>
      </c>
      <c r="F50" s="22">
        <f>IF(Zakázka!$M$957=0,"",Zakázka!$M$957)</f>
        <v>103.30278372651782</v>
      </c>
      <c r="G50" s="24">
        <f>IF(Zakázka!$Q$957=0,"",Zakázka!$Q$957)</f>
      </c>
      <c r="H50" s="24">
        <f>IF(Zakázka!$R$957=0,"",Zakázka!$R$957)</f>
      </c>
      <c r="I50" s="1"/>
    </row>
    <row r="51" spans="1:9" ht="20.25" customHeight="1" outlineLevel="1">
      <c r="A51" s="28">
        <f>IF(Zakázka!$A$958=0,"",Zakázka!$A$958)</f>
      </c>
      <c r="B51" s="29">
        <f>IF(Zakázka!$B$958=0,"",Zakázka!$B$958)</f>
      </c>
      <c r="C51" s="29">
        <f>IF(Zakázka!$C$958=0,"",Zakázka!$C$958)</f>
      </c>
      <c r="D51" s="29" t="str">
        <f>IF(Zakázka!$E$958=0,"",Zakázka!$E$958)</f>
        <v>001: Zemní práce</v>
      </c>
      <c r="E51" s="33">
        <f>IF(Zakázka!$K$958=0,"",Zakázka!$K$958)</f>
      </c>
      <c r="F51" s="31">
        <f>IF(Zakázka!$M$958=0,"",Zakázka!$M$958)</f>
        <v>0.72002</v>
      </c>
      <c r="G51" s="33">
        <f>IF(Zakázka!$Q$958=0,"",Zakázka!$Q$958)</f>
      </c>
      <c r="H51" s="33">
        <f>IF(Zakázka!$R$958=0,"",Zakázka!$R$958)</f>
      </c>
      <c r="I51" s="1"/>
    </row>
    <row r="52" spans="1:9" ht="20.25" customHeight="1" outlineLevel="1">
      <c r="A52" s="28">
        <f>IF(Zakázka!$A$1034=0,"",Zakázka!$A$1034)</f>
      </c>
      <c r="B52" s="29">
        <f>IF(Zakázka!$B$1034=0,"",Zakázka!$B$1034)</f>
      </c>
      <c r="C52" s="29">
        <f>IF(Zakázka!$C$1034=0,"",Zakázka!$C$1034)</f>
      </c>
      <c r="D52" s="29" t="str">
        <f>IF(Zakázka!$E$1034=0,"",Zakázka!$E$1034)</f>
        <v>002: Základy</v>
      </c>
      <c r="E52" s="33">
        <f>IF(Zakázka!$K$1034=0,"",Zakázka!$K$1034)</f>
      </c>
      <c r="F52" s="31">
        <f>IF(Zakázka!$M$1034=0,"",Zakázka!$M$1034)</f>
        <v>33.16354813656</v>
      </c>
      <c r="G52" s="33">
        <f>IF(Zakázka!$Q$1034=0,"",Zakázka!$Q$1034)</f>
      </c>
      <c r="H52" s="33">
        <f>IF(Zakázka!$R$1034=0,"",Zakázka!$R$1034)</f>
      </c>
      <c r="I52" s="1"/>
    </row>
    <row r="53" spans="1:9" ht="20.25" customHeight="1" outlineLevel="1">
      <c r="A53" s="28">
        <f>IF(Zakázka!$A$1055=0,"",Zakázka!$A$1055)</f>
      </c>
      <c r="B53" s="29">
        <f>IF(Zakázka!$B$1055=0,"",Zakázka!$B$1055)</f>
      </c>
      <c r="C53" s="29">
        <f>IF(Zakázka!$C$1055=0,"",Zakázka!$C$1055)</f>
      </c>
      <c r="D53" s="29" t="str">
        <f>IF(Zakázka!$E$1055=0,"",Zakázka!$E$1055)</f>
        <v>003: Svislé konstrukce</v>
      </c>
      <c r="E53" s="33">
        <f>IF(Zakázka!$K$1055=0,"",Zakázka!$K$1055)</f>
      </c>
      <c r="F53" s="31">
        <f>IF(Zakázka!$M$1055=0,"",Zakázka!$M$1055)</f>
        <v>50.3022146905046</v>
      </c>
      <c r="G53" s="33">
        <f>IF(Zakázka!$Q$1055=0,"",Zakázka!$Q$1055)</f>
      </c>
      <c r="H53" s="33">
        <f>IF(Zakázka!$R$1055=0,"",Zakázka!$R$1055)</f>
      </c>
      <c r="I53" s="1"/>
    </row>
    <row r="54" spans="1:9" ht="20.25" customHeight="1" outlineLevel="1">
      <c r="A54" s="28">
        <f>IF(Zakázka!$A$1118=0,"",Zakázka!$A$1118)</f>
      </c>
      <c r="B54" s="29">
        <f>IF(Zakázka!$B$1118=0,"",Zakázka!$B$1118)</f>
      </c>
      <c r="C54" s="29">
        <f>IF(Zakázka!$C$1118=0,"",Zakázka!$C$1118)</f>
      </c>
      <c r="D54" s="29" t="str">
        <f>IF(Zakázka!$E$1118=0,"",Zakázka!$E$1118)</f>
        <v>004: Vodorovné konstrukce</v>
      </c>
      <c r="E54" s="33">
        <f>IF(Zakázka!$K$1118=0,"",Zakázka!$K$1118)</f>
      </c>
      <c r="F54" s="31">
        <f>IF(Zakázka!$M$1118=0,"",Zakázka!$M$1118)</f>
        <v>6.3707460773072</v>
      </c>
      <c r="G54" s="33">
        <f>IF(Zakázka!$Q$1118=0,"",Zakázka!$Q$1118)</f>
      </c>
      <c r="H54" s="33">
        <f>IF(Zakázka!$R$1118=0,"",Zakázka!$R$1118)</f>
      </c>
      <c r="I54" s="1"/>
    </row>
    <row r="55" spans="1:9" ht="20.25" customHeight="1" outlineLevel="1">
      <c r="A55" s="28">
        <f>IF(Zakázka!$A$1143=0,"",Zakázka!$A$1143)</f>
      </c>
      <c r="B55" s="29">
        <f>IF(Zakázka!$B$1143=0,"",Zakázka!$B$1143)</f>
      </c>
      <c r="C55" s="29">
        <f>IF(Zakázka!$C$1143=0,"",Zakázka!$C$1143)</f>
      </c>
      <c r="D55" s="29" t="str">
        <f>IF(Zakázka!$E$1143=0,"",Zakázka!$E$1143)</f>
        <v>005: Komunikace</v>
      </c>
      <c r="E55" s="33">
        <f>IF(Zakázka!$K$1143=0,"",Zakázka!$K$1143)</f>
      </c>
      <c r="F55" s="31">
        <f>IF(Zakázka!$M$1143=0,"",Zakázka!$M$1143)</f>
        <v>3.14192012</v>
      </c>
      <c r="G55" s="33">
        <f>IF(Zakázka!$Q$1143=0,"",Zakázka!$Q$1143)</f>
      </c>
      <c r="H55" s="33">
        <f>IF(Zakázka!$R$1143=0,"",Zakázka!$R$1143)</f>
      </c>
      <c r="I55" s="1"/>
    </row>
    <row r="56" spans="1:9" ht="20.25" customHeight="1" outlineLevel="1">
      <c r="A56" s="28">
        <f>IF(Zakázka!$A$1155=0,"",Zakázka!$A$1155)</f>
      </c>
      <c r="B56" s="29">
        <f>IF(Zakázka!$B$1155=0,"",Zakázka!$B$1155)</f>
      </c>
      <c r="C56" s="29">
        <f>IF(Zakázka!$C$1155=0,"",Zakázka!$C$1155)</f>
      </c>
      <c r="D56" s="29" t="str">
        <f>IF(Zakázka!$E$1155=0,"",Zakázka!$E$1155)</f>
        <v>006: Úpravy povrchu</v>
      </c>
      <c r="E56" s="33">
        <f>IF(Zakázka!$K$1155=0,"",Zakázka!$K$1155)</f>
      </c>
      <c r="F56" s="31">
        <f>IF(Zakázka!$M$1155=0,"",Zakázka!$M$1155)</f>
        <v>8.973302342145999</v>
      </c>
      <c r="G56" s="33">
        <f>IF(Zakázka!$Q$1155=0,"",Zakázka!$Q$1155)</f>
      </c>
      <c r="H56" s="33">
        <f>IF(Zakázka!$R$1155=0,"",Zakázka!$R$1155)</f>
      </c>
      <c r="I56" s="1"/>
    </row>
    <row r="57" spans="1:9" ht="20.25" customHeight="1" outlineLevel="1">
      <c r="A57" s="28">
        <f>IF(Zakázka!$A$1202=0,"",Zakázka!$A$1202)</f>
      </c>
      <c r="B57" s="29">
        <f>IF(Zakázka!$B$1202=0,"",Zakázka!$B$1202)</f>
      </c>
      <c r="C57" s="29">
        <f>IF(Zakázka!$C$1202=0,"",Zakázka!$C$1202)</f>
      </c>
      <c r="D57" s="29" t="str">
        <f>IF(Zakázka!$E$1202=0,"",Zakázka!$E$1202)</f>
        <v>008: Trubní vedení</v>
      </c>
      <c r="E57" s="33">
        <f>IF(Zakázka!$K$1202=0,"",Zakázka!$K$1202)</f>
      </c>
      <c r="F57" s="31">
        <f>IF(Zakázka!$M$1202=0,"",Zakázka!$M$1202)</f>
        <v>0.006180000000000001</v>
      </c>
      <c r="G57" s="33">
        <f>IF(Zakázka!$Q$1202=0,"",Zakázka!$Q$1202)</f>
      </c>
      <c r="H57" s="33">
        <f>IF(Zakázka!$R$1202=0,"",Zakázka!$R$1202)</f>
      </c>
      <c r="I57" s="1"/>
    </row>
    <row r="58" spans="1:9" ht="20.25" customHeight="1" outlineLevel="1">
      <c r="A58" s="28">
        <f>IF(Zakázka!$A$1205=0,"",Zakázka!$A$1205)</f>
      </c>
      <c r="B58" s="29">
        <f>IF(Zakázka!$B$1205=0,"",Zakázka!$B$1205)</f>
      </c>
      <c r="C58" s="29">
        <f>IF(Zakázka!$C$1205=0,"",Zakázka!$C$1205)</f>
      </c>
      <c r="D58" s="29" t="str">
        <f>IF(Zakázka!$E$1205=0,"",Zakázka!$E$1205)</f>
        <v>009: Ostatní konstrukce a práce</v>
      </c>
      <c r="E58" s="33">
        <f>IF(Zakázka!$K$1205=0,"",Zakázka!$K$1205)</f>
      </c>
      <c r="F58" s="31">
        <f>IF(Zakázka!$M$1205=0,"",Zakázka!$M$1205)</f>
        <v>0.334315</v>
      </c>
      <c r="G58" s="33">
        <f>IF(Zakázka!$Q$1205=0,"",Zakázka!$Q$1205)</f>
      </c>
      <c r="H58" s="33">
        <f>IF(Zakázka!$R$1205=0,"",Zakázka!$R$1205)</f>
      </c>
      <c r="I58" s="1"/>
    </row>
    <row r="59" spans="1:9" ht="20.25" customHeight="1" outlineLevel="1">
      <c r="A59" s="28">
        <f>IF(Zakázka!$A$1240=0,"",Zakázka!$A$1240)</f>
      </c>
      <c r="B59" s="29">
        <f>IF(Zakázka!$B$1240=0,"",Zakázka!$B$1240)</f>
      </c>
      <c r="C59" s="29">
        <f>IF(Zakázka!$C$1240=0,"",Zakázka!$C$1240)</f>
      </c>
      <c r="D59" s="29" t="str">
        <f>IF(Zakázka!$E$1240=0,"",Zakázka!$E$1240)</f>
        <v>096: Bourání konstrukcí</v>
      </c>
      <c r="E59" s="33">
        <f>IF(Zakázka!$K$1240=0,"",Zakázka!$K$1240)</f>
      </c>
      <c r="F59" s="31">
        <f>IF(Zakázka!$M$1240=0,"",Zakázka!$M$1240)</f>
        <v>0.018586309999999998</v>
      </c>
      <c r="G59" s="33">
        <f>IF(Zakázka!$Q$1240=0,"",Zakázka!$Q$1240)</f>
      </c>
      <c r="H59" s="33">
        <f>IF(Zakázka!$R$1240=0,"",Zakázka!$R$1240)</f>
      </c>
      <c r="I59" s="1"/>
    </row>
    <row r="60" spans="1:9" ht="20.25" customHeight="1" outlineLevel="1">
      <c r="A60" s="28">
        <f>IF(Zakázka!$A$1296=0,"",Zakázka!$A$1296)</f>
      </c>
      <c r="B60" s="29">
        <f>IF(Zakázka!$B$1296=0,"",Zakázka!$B$1296)</f>
      </c>
      <c r="C60" s="29">
        <f>IF(Zakázka!$C$1296=0,"",Zakázka!$C$1296)</f>
      </c>
      <c r="D60" s="29" t="str">
        <f>IF(Zakázka!$E$1296=0,"",Zakázka!$E$1296)</f>
        <v>099: Přesun hmot HSV</v>
      </c>
      <c r="E60" s="33">
        <f>IF(Zakázka!$K$1296=0,"",Zakázka!$K$1296)</f>
      </c>
      <c r="F60" s="31">
        <f>IF(Zakázka!$M$1296=0,"",Zakázka!$M$1296)</f>
      </c>
      <c r="G60" s="33">
        <f>IF(Zakázka!$Q$1296=0,"",Zakázka!$Q$1296)</f>
      </c>
      <c r="H60" s="33">
        <f>IF(Zakázka!$R$1296=0,"",Zakázka!$R$1296)</f>
      </c>
      <c r="I60" s="1"/>
    </row>
    <row r="61" spans="1:9" ht="20.25" customHeight="1" outlineLevel="1">
      <c r="A61" s="28">
        <f>IF(Zakázka!$A$1298=0,"",Zakázka!$A$1298)</f>
      </c>
      <c r="B61" s="29">
        <f>IF(Zakázka!$B$1298=0,"",Zakázka!$B$1298)</f>
      </c>
      <c r="C61" s="29">
        <f>IF(Zakázka!$C$1298=0,"",Zakázka!$C$1298)</f>
      </c>
      <c r="D61" s="29" t="str">
        <f>IF(Zakázka!$E$1298=0,"",Zakázka!$E$1298)</f>
        <v>711: Izolace proti vodě</v>
      </c>
      <c r="E61" s="33">
        <f>IF(Zakázka!$K$1298=0,"",Zakázka!$K$1298)</f>
      </c>
      <c r="F61" s="31">
        <f>IF(Zakázka!$M$1298=0,"",Zakázka!$M$1298)</f>
        <v>0.26041715</v>
      </c>
      <c r="G61" s="33">
        <f>IF(Zakázka!$Q$1298=0,"",Zakázka!$Q$1298)</f>
      </c>
      <c r="H61" s="33">
        <f>IF(Zakázka!$R$1298=0,"",Zakázka!$R$1298)</f>
      </c>
      <c r="I61" s="1"/>
    </row>
    <row r="62" spans="1:9" ht="20.25" customHeight="1" outlineLevel="1">
      <c r="A62" s="28">
        <f>IF(Zakázka!$A$1327=0,"",Zakázka!$A$1327)</f>
      </c>
      <c r="B62" s="29">
        <f>IF(Zakázka!$B$1327=0,"",Zakázka!$B$1327)</f>
      </c>
      <c r="C62" s="29">
        <f>IF(Zakázka!$C$1327=0,"",Zakázka!$C$1327)</f>
      </c>
      <c r="D62" s="29" t="str">
        <f>IF(Zakázka!$E$1327=0,"",Zakázka!$E$1327)</f>
        <v>721: Vnitřní kanalizace</v>
      </c>
      <c r="E62" s="33">
        <f>IF(Zakázka!$K$1327=0,"",Zakázka!$K$1327)</f>
      </c>
      <c r="F62" s="31">
        <f>IF(Zakázka!$M$1327=0,"",Zakázka!$M$1327)</f>
        <v>0.00056</v>
      </c>
      <c r="G62" s="33">
        <f>IF(Zakázka!$Q$1327=0,"",Zakázka!$Q$1327)</f>
      </c>
      <c r="H62" s="33">
        <f>IF(Zakázka!$R$1327=0,"",Zakázka!$R$1327)</f>
      </c>
      <c r="I62" s="1"/>
    </row>
    <row r="63" spans="1:9" ht="20.25" customHeight="1" outlineLevel="1">
      <c r="A63" s="28">
        <f>IF(Zakázka!$A$1329=0,"",Zakázka!$A$1329)</f>
      </c>
      <c r="B63" s="29">
        <f>IF(Zakázka!$B$1329=0,"",Zakázka!$B$1329)</f>
      </c>
      <c r="C63" s="29">
        <f>IF(Zakázka!$C$1329=0,"",Zakázka!$C$1329)</f>
      </c>
      <c r="D63" s="29" t="str">
        <f>IF(Zakázka!$E$1329=0,"",Zakázka!$E$1329)</f>
        <v>767: Konstrukce zámečnické</v>
      </c>
      <c r="E63" s="33">
        <f>IF(Zakázka!$K$1329=0,"",Zakázka!$K$1329)</f>
      </c>
      <c r="F63" s="31">
        <f>IF(Zakázka!$M$1329=0,"",Zakázka!$M$1329)</f>
      </c>
      <c r="G63" s="33">
        <f>IF(Zakázka!$Q$1329=0,"",Zakázka!$Q$1329)</f>
      </c>
      <c r="H63" s="33">
        <f>IF(Zakázka!$R$1329=0,"",Zakázka!$R$1329)</f>
      </c>
      <c r="I63" s="1"/>
    </row>
    <row r="64" spans="1:9" ht="20.25" customHeight="1" outlineLevel="1">
      <c r="A64" s="28">
        <f>IF(Zakázka!$A$1350=0,"",Zakázka!$A$1350)</f>
      </c>
      <c r="B64" s="29">
        <f>IF(Zakázka!$B$1350=0,"",Zakázka!$B$1350)</f>
      </c>
      <c r="C64" s="29">
        <f>IF(Zakázka!$C$1350=0,"",Zakázka!$C$1350)</f>
      </c>
      <c r="D64" s="29" t="str">
        <f>IF(Zakázka!$E$1350=0,"",Zakázka!$E$1350)</f>
        <v>768: Plastová okna a dveře</v>
      </c>
      <c r="E64" s="33">
        <f>IF(Zakázka!$K$1350=0,"",Zakázka!$K$1350)</f>
      </c>
      <c r="F64" s="31">
        <f>IF(Zakázka!$M$1350=0,"",Zakázka!$M$1350)</f>
      </c>
      <c r="G64" s="33">
        <f>IF(Zakázka!$Q$1350=0,"",Zakázka!$Q$1350)</f>
      </c>
      <c r="H64" s="33">
        <f>IF(Zakázka!$R$1350=0,"",Zakázka!$R$1350)</f>
      </c>
      <c r="I64" s="1"/>
    </row>
    <row r="65" spans="1:9" ht="20.25" customHeight="1" outlineLevel="1">
      <c r="A65" s="28">
        <f>IF(Zakázka!$A$1352=0,"",Zakázka!$A$1352)</f>
      </c>
      <c r="B65" s="29">
        <f>IF(Zakázka!$B$1352=0,"",Zakázka!$B$1352)</f>
      </c>
      <c r="C65" s="29">
        <f>IF(Zakázka!$C$1352=0,"",Zakázka!$C$1352)</f>
      </c>
      <c r="D65" s="29" t="str">
        <f>IF(Zakázka!$E$1352=0,"",Zakázka!$E$1352)</f>
        <v>783: Nátěry</v>
      </c>
      <c r="E65" s="33">
        <f>IF(Zakázka!$K$1352=0,"",Zakázka!$K$1352)</f>
      </c>
      <c r="F65" s="31">
        <f>IF(Zakázka!$M$1352=0,"",Zakázka!$M$1352)</f>
        <v>0.010973899999999998</v>
      </c>
      <c r="G65" s="33">
        <f>IF(Zakázka!$Q$1352=0,"",Zakázka!$Q$1352)</f>
      </c>
      <c r="H65" s="33">
        <f>IF(Zakázka!$R$1352=0,"",Zakázka!$R$1352)</f>
      </c>
      <c r="I65" s="1"/>
    </row>
    <row r="66" spans="1:9" ht="20.25" customHeight="1" outlineLevel="1" thickBot="1">
      <c r="A66" s="28">
        <f>IF(Zakázka!$A$1363=0,"",Zakázka!$A$1363)</f>
      </c>
      <c r="B66" s="29">
        <f>IF(Zakázka!$B$1363=0,"",Zakázka!$B$1363)</f>
      </c>
      <c r="C66" s="29">
        <f>IF(Zakázka!$C$1363=0,"",Zakázka!$C$1363)</f>
      </c>
      <c r="D66" s="29" t="str">
        <f>IF(Zakázka!$E$1363=0,"",Zakázka!$E$1363)</f>
        <v>VRN: Vedlejší rozpočtové náklady</v>
      </c>
      <c r="E66" s="33">
        <f>IF(Zakázka!$K$1363=0,"",Zakázka!$K$1363)</f>
      </c>
      <c r="F66" s="31">
        <f>IF(Zakázka!$M$1363=0,"",Zakázka!$M$1363)</f>
      </c>
      <c r="G66" s="33">
        <f>IF(Zakázka!$Q$1363=0,"",Zakázka!$Q$1363)</f>
      </c>
      <c r="H66" s="33">
        <f>IF(Zakázka!$R$1363=0,"",Zakázka!$R$1363)</f>
      </c>
      <c r="I66" s="1"/>
    </row>
    <row r="67" spans="1:8" s="56" customFormat="1" ht="21" customHeight="1">
      <c r="A67" s="54"/>
      <c r="B67" s="54"/>
      <c r="C67" s="54"/>
      <c r="D67" s="54" t="s">
        <v>699</v>
      </c>
      <c r="E67" s="55">
        <f>SUM($E$5,$E$19,$E$32,$E$50)</f>
        <v>0</v>
      </c>
      <c r="F67" s="54"/>
      <c r="G67" s="54"/>
      <c r="H67" s="54"/>
    </row>
    <row r="68" spans="4:5" s="56" customFormat="1" ht="21" customHeight="1">
      <c r="D68" s="56" t="s">
        <v>1563</v>
      </c>
      <c r="E68" s="24">
        <f>SUBTOTAL(9,E69:E69)</f>
        <v>0</v>
      </c>
    </row>
    <row r="69" spans="1:5" s="57" customFormat="1" ht="20.25" customHeight="1" outlineLevel="1" thickBot="1">
      <c r="A69" s="57">
        <f>SUMIF(Zakázka!P1:P1364,20,Zakázka!K1:K1364)</f>
        <v>0</v>
      </c>
      <c r="D69" s="57" t="str">
        <f>"DPH 21 % ze základny: "&amp;TEXT($A$69,"# ##0,00")</f>
        <v>DPH 21 % ze základny: 0,00</v>
      </c>
      <c r="E69" s="33">
        <f>$A$69*20/100</f>
        <v>0</v>
      </c>
    </row>
    <row r="70" spans="1:8" s="56" customFormat="1" ht="21" customHeight="1">
      <c r="A70" s="54"/>
      <c r="B70" s="54"/>
      <c r="C70" s="54"/>
      <c r="D70" s="54" t="s">
        <v>700</v>
      </c>
      <c r="E70" s="55">
        <f>SUBTOTAL(9,E67:E69)</f>
        <v>0</v>
      </c>
      <c r="F70" s="54"/>
      <c r="G70" s="54"/>
      <c r="H70" s="54"/>
    </row>
    <row r="71" ht="12.75">
      <c r="E71" s="53"/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364"/>
  <sheetViews>
    <sheetView workbookViewId="0" topLeftCell="A1">
      <pane ySplit="3" topLeftCell="BM406" activePane="bottomLeft" state="frozen"/>
      <selection pane="topLeft" activeCell="A1" sqref="A1"/>
      <selection pane="bottomLeft" activeCell="G397" sqref="G397"/>
    </sheetView>
  </sheetViews>
  <sheetFormatPr defaultColWidth="9.140625" defaultRowHeight="12.75" outlineLevelRow="3"/>
  <cols>
    <col min="1" max="1" width="5.8515625" style="3" bestFit="1" customWidth="1"/>
    <col min="2" max="2" width="12.57421875" style="5" bestFit="1" customWidth="1"/>
    <col min="3" max="3" width="8.28125" style="5" bestFit="1" customWidth="1"/>
    <col min="4" max="4" width="3.7109375" style="7" bestFit="1" customWidth="1"/>
    <col min="5" max="5" width="80.7109375" style="8" customWidth="1"/>
    <col min="6" max="6" width="4.8515625" style="7" bestFit="1" customWidth="1"/>
    <col min="7" max="7" width="9.7109375" style="10" bestFit="1" customWidth="1"/>
    <col min="8" max="8" width="13.28125" style="11" bestFit="1" customWidth="1"/>
    <col min="9" max="9" width="12.421875" style="10" bestFit="1" customWidth="1"/>
    <col min="10" max="10" width="10.421875" style="12" bestFit="1" customWidth="1"/>
    <col min="11" max="11" width="12.421875" style="13" bestFit="1" customWidth="1"/>
    <col min="12" max="12" width="10.8515625" style="14" bestFit="1" customWidth="1"/>
    <col min="13" max="13" width="8.140625" style="11" bestFit="1" customWidth="1"/>
    <col min="14" max="14" width="8.8515625" style="14" customWidth="1"/>
    <col min="15" max="15" width="8.140625" style="11" bestFit="1" customWidth="1"/>
    <col min="16" max="16" width="5.28125" style="13" bestFit="1" customWidth="1"/>
    <col min="17" max="17" width="10.57421875" style="13" bestFit="1" customWidth="1"/>
    <col min="18" max="18" width="12.421875" style="13" bestFit="1" customWidth="1"/>
    <col min="19" max="19" width="40.7109375" style="8" customWidth="1"/>
    <col min="20" max="20" width="42.8515625" style="15" hidden="1" customWidth="1"/>
    <col min="21" max="21" width="6.57421875" style="5" bestFit="1" customWidth="1"/>
    <col min="22" max="22" width="5.00390625" style="5" bestFit="1" customWidth="1"/>
  </cols>
  <sheetData>
    <row r="1" spans="1:22" ht="21" customHeight="1">
      <c r="A1" s="19"/>
      <c r="B1" s="20"/>
      <c r="C1" s="20"/>
      <c r="D1" s="20"/>
      <c r="E1" s="20"/>
      <c r="F1" s="20"/>
      <c r="G1" s="21"/>
      <c r="H1" s="22"/>
      <c r="I1" s="21"/>
      <c r="J1" s="23"/>
      <c r="K1" s="24"/>
      <c r="L1" s="25"/>
      <c r="M1" s="22"/>
      <c r="N1" s="25"/>
      <c r="O1" s="22"/>
      <c r="P1" s="24"/>
      <c r="Q1" s="24"/>
      <c r="R1" s="24"/>
      <c r="S1" s="20"/>
      <c r="T1" s="26"/>
      <c r="U1" s="20"/>
      <c r="V1" s="20"/>
    </row>
    <row r="2" spans="1:22" ht="21" customHeight="1">
      <c r="A2" s="19"/>
      <c r="B2" s="20"/>
      <c r="C2" s="20"/>
      <c r="D2" s="20"/>
      <c r="E2" s="20"/>
      <c r="F2" s="20"/>
      <c r="G2" s="21"/>
      <c r="H2" s="22"/>
      <c r="I2" s="21"/>
      <c r="J2" s="23"/>
      <c r="K2" s="24"/>
      <c r="L2" s="25"/>
      <c r="M2" s="22"/>
      <c r="N2" s="25"/>
      <c r="O2" s="22"/>
      <c r="P2" s="24"/>
      <c r="Q2" s="24"/>
      <c r="R2" s="24"/>
      <c r="S2" s="20"/>
      <c r="T2" s="26"/>
      <c r="U2" s="20"/>
      <c r="V2" s="20"/>
    </row>
    <row r="3" spans="1:22" ht="13.5" thickBot="1">
      <c r="A3" s="16" t="s">
        <v>1548</v>
      </c>
      <c r="B3" s="17" t="s">
        <v>1549</v>
      </c>
      <c r="C3" s="17" t="s">
        <v>1550</v>
      </c>
      <c r="D3" s="17" t="s">
        <v>1551</v>
      </c>
      <c r="E3" s="17" t="s">
        <v>1552</v>
      </c>
      <c r="F3" s="18" t="s">
        <v>1553</v>
      </c>
      <c r="G3" s="16" t="s">
        <v>1554</v>
      </c>
      <c r="H3" s="16" t="s">
        <v>1555</v>
      </c>
      <c r="I3" s="16" t="s">
        <v>1556</v>
      </c>
      <c r="J3" s="16" t="s">
        <v>1557</v>
      </c>
      <c r="K3" s="16" t="s">
        <v>1558</v>
      </c>
      <c r="L3" s="16" t="s">
        <v>1559</v>
      </c>
      <c r="M3" s="16" t="s">
        <v>1560</v>
      </c>
      <c r="N3" s="16" t="s">
        <v>1561</v>
      </c>
      <c r="O3" s="16" t="s">
        <v>1562</v>
      </c>
      <c r="P3" s="16" t="s">
        <v>1563</v>
      </c>
      <c r="Q3" s="16" t="s">
        <v>1564</v>
      </c>
      <c r="R3" s="16" t="s">
        <v>1565</v>
      </c>
      <c r="S3" s="17" t="s">
        <v>1566</v>
      </c>
      <c r="T3" s="17" t="s">
        <v>1567</v>
      </c>
      <c r="U3" s="17" t="s">
        <v>1568</v>
      </c>
      <c r="V3" s="17" t="s">
        <v>1569</v>
      </c>
    </row>
    <row r="4" spans="1:22" ht="12" customHeight="1">
      <c r="A4" s="4"/>
      <c r="B4" s="6"/>
      <c r="C4" s="6"/>
      <c r="D4" s="6"/>
      <c r="E4" s="6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</row>
    <row r="5" spans="1:22" ht="21" customHeight="1">
      <c r="A5" s="19"/>
      <c r="B5" s="20"/>
      <c r="C5" s="20"/>
      <c r="D5" s="20"/>
      <c r="E5" s="20" t="s">
        <v>1570</v>
      </c>
      <c r="F5" s="20"/>
      <c r="G5" s="21"/>
      <c r="H5" s="22"/>
      <c r="I5" s="21"/>
      <c r="J5" s="23"/>
      <c r="K5" s="24">
        <f>SUBTOTAL(9,K6:K318)</f>
        <v>0</v>
      </c>
      <c r="L5" s="25"/>
      <c r="M5" s="22">
        <f>SUBTOTAL(9,M6:M318)</f>
        <v>590.0647472633333</v>
      </c>
      <c r="N5" s="25"/>
      <c r="O5" s="22">
        <f>SUBTOTAL(9,O6:O318)</f>
        <v>409.0191802</v>
      </c>
      <c r="P5" s="24"/>
      <c r="Q5" s="24">
        <f>SUBTOTAL(9,Q6:Q318)</f>
        <v>0</v>
      </c>
      <c r="R5" s="24">
        <f>SUBTOTAL(9,R6:R318)</f>
        <v>0</v>
      </c>
      <c r="S5" s="20"/>
      <c r="T5" s="27"/>
      <c r="U5" s="20"/>
      <c r="V5" s="20"/>
    </row>
    <row r="6" spans="1:22" ht="20.25" customHeight="1" outlineLevel="1">
      <c r="A6" s="28"/>
      <c r="B6" s="29"/>
      <c r="C6" s="29"/>
      <c r="D6" s="29"/>
      <c r="E6" s="29" t="s">
        <v>1571</v>
      </c>
      <c r="F6" s="29"/>
      <c r="G6" s="30"/>
      <c r="H6" s="31"/>
      <c r="I6" s="30"/>
      <c r="J6" s="32"/>
      <c r="K6" s="33">
        <f>SUBTOTAL(9,K7:K68)</f>
        <v>0</v>
      </c>
      <c r="L6" s="34"/>
      <c r="M6" s="31">
        <f>SUBTOTAL(9,M7:M68)</f>
        <v>0.795396</v>
      </c>
      <c r="N6" s="34"/>
      <c r="O6" s="31">
        <f>SUBTOTAL(9,O7:O68)</f>
        <v>75.113</v>
      </c>
      <c r="P6" s="33"/>
      <c r="Q6" s="33">
        <f>SUBTOTAL(9,Q7:Q68)</f>
        <v>0</v>
      </c>
      <c r="R6" s="33">
        <f>SUBTOTAL(9,R7:R68)</f>
        <v>0</v>
      </c>
      <c r="S6" s="29"/>
      <c r="T6" s="35"/>
      <c r="U6" s="29"/>
      <c r="V6" s="29"/>
    </row>
    <row r="7" spans="1:22" ht="12.75" outlineLevel="2">
      <c r="A7" s="36">
        <v>1</v>
      </c>
      <c r="B7" s="37" t="s">
        <v>1572</v>
      </c>
      <c r="C7" s="37"/>
      <c r="D7" s="38" t="s">
        <v>1573</v>
      </c>
      <c r="E7" s="39" t="s">
        <v>1574</v>
      </c>
      <c r="F7" s="38" t="s">
        <v>1575</v>
      </c>
      <c r="G7" s="40">
        <v>168</v>
      </c>
      <c r="H7" s="41">
        <v>0</v>
      </c>
      <c r="I7" s="40">
        <f>G7*(1+H7/100)</f>
        <v>168</v>
      </c>
      <c r="J7" s="42"/>
      <c r="K7" s="43">
        <f>I7*J7</f>
        <v>0</v>
      </c>
      <c r="L7" s="44"/>
      <c r="M7" s="41">
        <f>I7*L7</f>
        <v>0</v>
      </c>
      <c r="N7" s="44"/>
      <c r="O7" s="41">
        <f>I7*N7</f>
        <v>0</v>
      </c>
      <c r="P7" s="43">
        <v>21</v>
      </c>
      <c r="Q7" s="43">
        <f>K7*(P7/100)</f>
        <v>0</v>
      </c>
      <c r="R7" s="43">
        <f>K7+Q7</f>
        <v>0</v>
      </c>
      <c r="S7" s="39"/>
      <c r="T7" s="15" t="s">
        <v>1576</v>
      </c>
      <c r="U7" s="37" t="s">
        <v>1577</v>
      </c>
      <c r="V7" s="37" t="s">
        <v>1578</v>
      </c>
    </row>
    <row r="8" spans="1:22" ht="12.75" outlineLevel="3">
      <c r="A8" s="45"/>
      <c r="B8" s="46"/>
      <c r="C8" s="46"/>
      <c r="D8" s="46"/>
      <c r="E8" s="46" t="s">
        <v>1579</v>
      </c>
      <c r="F8" s="46"/>
      <c r="G8" s="47">
        <v>168</v>
      </c>
      <c r="H8" s="48"/>
      <c r="I8" s="47"/>
      <c r="J8" s="49"/>
      <c r="K8" s="50"/>
      <c r="L8" s="51"/>
      <c r="M8" s="48"/>
      <c r="N8" s="51"/>
      <c r="O8" s="48"/>
      <c r="P8" s="50"/>
      <c r="Q8" s="50"/>
      <c r="R8" s="50"/>
      <c r="S8" s="46"/>
      <c r="T8" s="52"/>
      <c r="U8" s="46"/>
      <c r="V8" s="46"/>
    </row>
    <row r="9" spans="1:22" ht="12.75" outlineLevel="2">
      <c r="A9" s="36">
        <v>2</v>
      </c>
      <c r="B9" s="37" t="s">
        <v>1580</v>
      </c>
      <c r="C9" s="37"/>
      <c r="D9" s="38" t="s">
        <v>1573</v>
      </c>
      <c r="E9" s="39" t="s">
        <v>1581</v>
      </c>
      <c r="F9" s="38" t="s">
        <v>1582</v>
      </c>
      <c r="G9" s="40">
        <v>5</v>
      </c>
      <c r="H9" s="41">
        <v>0</v>
      </c>
      <c r="I9" s="40">
        <f>G9*(1+H9/100)</f>
        <v>5</v>
      </c>
      <c r="J9" s="42"/>
      <c r="K9" s="43">
        <f>I9*J9</f>
        <v>0</v>
      </c>
      <c r="L9" s="44">
        <v>1E-05</v>
      </c>
      <c r="M9" s="41">
        <f>I9*L9</f>
        <v>5E-05</v>
      </c>
      <c r="N9" s="44"/>
      <c r="O9" s="41">
        <f>I9*N9</f>
        <v>0</v>
      </c>
      <c r="P9" s="43">
        <v>21</v>
      </c>
      <c r="Q9" s="43">
        <f>K9*(P9/100)</f>
        <v>0</v>
      </c>
      <c r="R9" s="43">
        <f>K9+Q9</f>
        <v>0</v>
      </c>
      <c r="S9" s="39"/>
      <c r="T9" s="15" t="s">
        <v>1583</v>
      </c>
      <c r="U9" s="37" t="s">
        <v>1577</v>
      </c>
      <c r="V9" s="37" t="s">
        <v>1578</v>
      </c>
    </row>
    <row r="10" spans="1:22" ht="12.75" outlineLevel="2">
      <c r="A10" s="36">
        <v>3</v>
      </c>
      <c r="B10" s="37" t="s">
        <v>1584</v>
      </c>
      <c r="C10" s="37"/>
      <c r="D10" s="38" t="s">
        <v>1573</v>
      </c>
      <c r="E10" s="39" t="s">
        <v>1585</v>
      </c>
      <c r="F10" s="38" t="s">
        <v>1582</v>
      </c>
      <c r="G10" s="40">
        <v>7</v>
      </c>
      <c r="H10" s="41">
        <v>0</v>
      </c>
      <c r="I10" s="40">
        <f>G10*(1+H10/100)</f>
        <v>7</v>
      </c>
      <c r="J10" s="42"/>
      <c r="K10" s="43">
        <f>I10*J10</f>
        <v>0</v>
      </c>
      <c r="L10" s="44">
        <v>1E-05</v>
      </c>
      <c r="M10" s="41">
        <f>I10*L10</f>
        <v>7.000000000000001E-05</v>
      </c>
      <c r="N10" s="44"/>
      <c r="O10" s="41">
        <f>I10*N10</f>
        <v>0</v>
      </c>
      <c r="P10" s="43">
        <v>21</v>
      </c>
      <c r="Q10" s="43">
        <f>K10*(P10/100)</f>
        <v>0</v>
      </c>
      <c r="R10" s="43">
        <f>K10+Q10</f>
        <v>0</v>
      </c>
      <c r="S10" s="39"/>
      <c r="T10" s="15" t="s">
        <v>1586</v>
      </c>
      <c r="U10" s="37" t="s">
        <v>1577</v>
      </c>
      <c r="V10" s="37" t="s">
        <v>1578</v>
      </c>
    </row>
    <row r="11" spans="1:22" ht="12.75" outlineLevel="2">
      <c r="A11" s="36">
        <v>4</v>
      </c>
      <c r="B11" s="37" t="s">
        <v>1587</v>
      </c>
      <c r="C11" s="37"/>
      <c r="D11" s="38" t="s">
        <v>1573</v>
      </c>
      <c r="E11" s="39" t="s">
        <v>1588</v>
      </c>
      <c r="F11" s="38" t="s">
        <v>1582</v>
      </c>
      <c r="G11" s="40">
        <v>3</v>
      </c>
      <c r="H11" s="41">
        <v>0</v>
      </c>
      <c r="I11" s="40">
        <f>G11*(1+H11/100)</f>
        <v>3</v>
      </c>
      <c r="J11" s="42"/>
      <c r="K11" s="43">
        <f>I11*J11</f>
        <v>0</v>
      </c>
      <c r="L11" s="44">
        <v>3E-05</v>
      </c>
      <c r="M11" s="41">
        <f>I11*L11</f>
        <v>9E-05</v>
      </c>
      <c r="N11" s="44"/>
      <c r="O11" s="41">
        <f>I11*N11</f>
        <v>0</v>
      </c>
      <c r="P11" s="43">
        <v>21</v>
      </c>
      <c r="Q11" s="43">
        <f>K11*(P11/100)</f>
        <v>0</v>
      </c>
      <c r="R11" s="43">
        <f>K11+Q11</f>
        <v>0</v>
      </c>
      <c r="S11" s="39"/>
      <c r="T11" s="15" t="s">
        <v>1589</v>
      </c>
      <c r="U11" s="37" t="s">
        <v>1577</v>
      </c>
      <c r="V11" s="37" t="s">
        <v>1578</v>
      </c>
    </row>
    <row r="12" spans="1:22" ht="12.75" outlineLevel="2">
      <c r="A12" s="36">
        <v>5</v>
      </c>
      <c r="B12" s="37" t="s">
        <v>1590</v>
      </c>
      <c r="C12" s="37"/>
      <c r="D12" s="38" t="s">
        <v>1573</v>
      </c>
      <c r="E12" s="39" t="s">
        <v>1591</v>
      </c>
      <c r="F12" s="38" t="s">
        <v>1582</v>
      </c>
      <c r="G12" s="40">
        <v>3</v>
      </c>
      <c r="H12" s="41">
        <v>0</v>
      </c>
      <c r="I12" s="40">
        <f>G12*(1+H12/100)</f>
        <v>3</v>
      </c>
      <c r="J12" s="42"/>
      <c r="K12" s="43">
        <f>I12*J12</f>
        <v>0</v>
      </c>
      <c r="L12" s="44">
        <v>3E-05</v>
      </c>
      <c r="M12" s="41">
        <f>I12*L12</f>
        <v>9E-05</v>
      </c>
      <c r="N12" s="44"/>
      <c r="O12" s="41">
        <f>I12*N12</f>
        <v>0</v>
      </c>
      <c r="P12" s="43">
        <v>21</v>
      </c>
      <c r="Q12" s="43">
        <f>K12*(P12/100)</f>
        <v>0</v>
      </c>
      <c r="R12" s="43">
        <f>K12+Q12</f>
        <v>0</v>
      </c>
      <c r="S12" s="39"/>
      <c r="T12" s="15" t="s">
        <v>1592</v>
      </c>
      <c r="U12" s="37" t="s">
        <v>1577</v>
      </c>
      <c r="V12" s="37" t="s">
        <v>1578</v>
      </c>
    </row>
    <row r="13" spans="1:22" ht="12.75" outlineLevel="2">
      <c r="A13" s="36">
        <v>6</v>
      </c>
      <c r="B13" s="37" t="s">
        <v>1593</v>
      </c>
      <c r="C13" s="37"/>
      <c r="D13" s="38" t="s">
        <v>1573</v>
      </c>
      <c r="E13" s="39" t="s">
        <v>1594</v>
      </c>
      <c r="F13" s="38" t="s">
        <v>1575</v>
      </c>
      <c r="G13" s="40">
        <v>169.8</v>
      </c>
      <c r="H13" s="41">
        <v>0</v>
      </c>
      <c r="I13" s="40">
        <f>G13*(1+H13/100)</f>
        <v>169.8</v>
      </c>
      <c r="J13" s="42"/>
      <c r="K13" s="43">
        <f>I13*J13</f>
        <v>0</v>
      </c>
      <c r="L13" s="44"/>
      <c r="M13" s="41">
        <f>I13*L13</f>
        <v>0</v>
      </c>
      <c r="N13" s="44">
        <v>0.26</v>
      </c>
      <c r="O13" s="41">
        <f>I13*N13</f>
        <v>44.148</v>
      </c>
      <c r="P13" s="43">
        <v>21</v>
      </c>
      <c r="Q13" s="43">
        <f>K13*(P13/100)</f>
        <v>0</v>
      </c>
      <c r="R13" s="43">
        <f>K13+Q13</f>
        <v>0</v>
      </c>
      <c r="S13" s="39"/>
      <c r="T13" s="15" t="s">
        <v>1595</v>
      </c>
      <c r="U13" s="37" t="s">
        <v>1577</v>
      </c>
      <c r="V13" s="37" t="s">
        <v>1578</v>
      </c>
    </row>
    <row r="14" spans="1:22" ht="12.75" outlineLevel="3">
      <c r="A14" s="45"/>
      <c r="B14" s="46"/>
      <c r="C14" s="46"/>
      <c r="D14" s="46"/>
      <c r="E14" s="46" t="s">
        <v>1596</v>
      </c>
      <c r="F14" s="46"/>
      <c r="G14" s="47">
        <v>169.8</v>
      </c>
      <c r="H14" s="48"/>
      <c r="I14" s="47"/>
      <c r="J14" s="49"/>
      <c r="K14" s="50"/>
      <c r="L14" s="51"/>
      <c r="M14" s="48"/>
      <c r="N14" s="51"/>
      <c r="O14" s="48"/>
      <c r="P14" s="50"/>
      <c r="Q14" s="50"/>
      <c r="R14" s="50"/>
      <c r="S14" s="46"/>
      <c r="T14" s="52"/>
      <c r="U14" s="46"/>
      <c r="V14" s="46"/>
    </row>
    <row r="15" spans="1:22" ht="12.75" outlineLevel="2">
      <c r="A15" s="36">
        <v>7</v>
      </c>
      <c r="B15" s="37" t="s">
        <v>1597</v>
      </c>
      <c r="C15" s="37"/>
      <c r="D15" s="38" t="s">
        <v>1573</v>
      </c>
      <c r="E15" s="39" t="s">
        <v>1598</v>
      </c>
      <c r="F15" s="38" t="s">
        <v>1575</v>
      </c>
      <c r="G15" s="40">
        <v>75.6</v>
      </c>
      <c r="H15" s="41">
        <v>0</v>
      </c>
      <c r="I15" s="40">
        <f>G15*(1+H15/100)</f>
        <v>75.6</v>
      </c>
      <c r="J15" s="42"/>
      <c r="K15" s="43">
        <f>I15*J15</f>
        <v>0</v>
      </c>
      <c r="L15" s="44"/>
      <c r="M15" s="41">
        <f>I15*L15</f>
        <v>0</v>
      </c>
      <c r="N15" s="44">
        <v>0.4</v>
      </c>
      <c r="O15" s="41">
        <f>I15*N15</f>
        <v>30.24</v>
      </c>
      <c r="P15" s="43">
        <v>21</v>
      </c>
      <c r="Q15" s="43">
        <f>K15*(P15/100)</f>
        <v>0</v>
      </c>
      <c r="R15" s="43">
        <f>K15+Q15</f>
        <v>0</v>
      </c>
      <c r="S15" s="39"/>
      <c r="T15" s="15" t="s">
        <v>1599</v>
      </c>
      <c r="U15" s="37" t="s">
        <v>1577</v>
      </c>
      <c r="V15" s="37" t="s">
        <v>1578</v>
      </c>
    </row>
    <row r="16" spans="1:22" ht="12.75" outlineLevel="3">
      <c r="A16" s="45"/>
      <c r="B16" s="46"/>
      <c r="C16" s="46"/>
      <c r="D16" s="46"/>
      <c r="E16" s="46" t="s">
        <v>1600</v>
      </c>
      <c r="F16" s="46"/>
      <c r="G16" s="47">
        <v>75.6</v>
      </c>
      <c r="H16" s="48"/>
      <c r="I16" s="47"/>
      <c r="J16" s="49"/>
      <c r="K16" s="50"/>
      <c r="L16" s="51"/>
      <c r="M16" s="48"/>
      <c r="N16" s="51"/>
      <c r="O16" s="48"/>
      <c r="P16" s="50"/>
      <c r="Q16" s="50"/>
      <c r="R16" s="50"/>
      <c r="S16" s="46"/>
      <c r="T16" s="52"/>
      <c r="U16" s="46"/>
      <c r="V16" s="46"/>
    </row>
    <row r="17" spans="1:22" ht="12.75" outlineLevel="2">
      <c r="A17" s="36">
        <v>8</v>
      </c>
      <c r="B17" s="37" t="s">
        <v>1601</v>
      </c>
      <c r="C17" s="37"/>
      <c r="D17" s="38" t="s">
        <v>1573</v>
      </c>
      <c r="E17" s="39" t="s">
        <v>1602</v>
      </c>
      <c r="F17" s="38" t="s">
        <v>1603</v>
      </c>
      <c r="G17" s="40">
        <v>5</v>
      </c>
      <c r="H17" s="41">
        <v>0</v>
      </c>
      <c r="I17" s="40">
        <f>G17*(1+H17/100)</f>
        <v>5</v>
      </c>
      <c r="J17" s="42"/>
      <c r="K17" s="43">
        <f>I17*J17</f>
        <v>0</v>
      </c>
      <c r="L17" s="44"/>
      <c r="M17" s="41">
        <f>I17*L17</f>
        <v>0</v>
      </c>
      <c r="N17" s="44">
        <v>0.145</v>
      </c>
      <c r="O17" s="41">
        <f>I17*N17</f>
        <v>0.725</v>
      </c>
      <c r="P17" s="43">
        <v>21</v>
      </c>
      <c r="Q17" s="43">
        <f>K17*(P17/100)</f>
        <v>0</v>
      </c>
      <c r="R17" s="43">
        <f>K17+Q17</f>
        <v>0</v>
      </c>
      <c r="S17" s="39"/>
      <c r="T17" s="15" t="s">
        <v>1604</v>
      </c>
      <c r="U17" s="37" t="s">
        <v>1577</v>
      </c>
      <c r="V17" s="37" t="s">
        <v>1578</v>
      </c>
    </row>
    <row r="18" spans="1:22" ht="12.75" outlineLevel="2">
      <c r="A18" s="36">
        <v>9</v>
      </c>
      <c r="B18" s="37" t="s">
        <v>1605</v>
      </c>
      <c r="C18" s="37"/>
      <c r="D18" s="38" t="s">
        <v>1573</v>
      </c>
      <c r="E18" s="39" t="s">
        <v>1606</v>
      </c>
      <c r="F18" s="38" t="s">
        <v>1607</v>
      </c>
      <c r="G18" s="40">
        <v>240</v>
      </c>
      <c r="H18" s="41">
        <v>0</v>
      </c>
      <c r="I18" s="40">
        <f>G18*(1+H18/100)</f>
        <v>240</v>
      </c>
      <c r="J18" s="42"/>
      <c r="K18" s="43">
        <f>I18*J18</f>
        <v>0</v>
      </c>
      <c r="L18" s="44">
        <v>4E-05</v>
      </c>
      <c r="M18" s="41">
        <f>I18*L18</f>
        <v>0.009600000000000001</v>
      </c>
      <c r="N18" s="44"/>
      <c r="O18" s="41">
        <f>I18*N18</f>
        <v>0</v>
      </c>
      <c r="P18" s="43">
        <v>21</v>
      </c>
      <c r="Q18" s="43">
        <f>K18*(P18/100)</f>
        <v>0</v>
      </c>
      <c r="R18" s="43">
        <f>K18+Q18</f>
        <v>0</v>
      </c>
      <c r="S18" s="39"/>
      <c r="T18" s="15" t="s">
        <v>1608</v>
      </c>
      <c r="U18" s="37" t="s">
        <v>1577</v>
      </c>
      <c r="V18" s="37" t="s">
        <v>1578</v>
      </c>
    </row>
    <row r="19" spans="1:22" ht="12.75" outlineLevel="3">
      <c r="A19" s="45"/>
      <c r="B19" s="46"/>
      <c r="C19" s="46"/>
      <c r="D19" s="46"/>
      <c r="E19" s="46" t="s">
        <v>1609</v>
      </c>
      <c r="F19" s="46"/>
      <c r="G19" s="47">
        <v>240</v>
      </c>
      <c r="H19" s="48"/>
      <c r="I19" s="47"/>
      <c r="J19" s="49"/>
      <c r="K19" s="50"/>
      <c r="L19" s="51"/>
      <c r="M19" s="48"/>
      <c r="N19" s="51"/>
      <c r="O19" s="48"/>
      <c r="P19" s="50"/>
      <c r="Q19" s="50"/>
      <c r="R19" s="50"/>
      <c r="S19" s="46"/>
      <c r="T19" s="52"/>
      <c r="U19" s="46"/>
      <c r="V19" s="46"/>
    </row>
    <row r="20" spans="1:22" ht="12.75" outlineLevel="2">
      <c r="A20" s="36">
        <v>10</v>
      </c>
      <c r="B20" s="37" t="s">
        <v>1610</v>
      </c>
      <c r="C20" s="37"/>
      <c r="D20" s="38" t="s">
        <v>1573</v>
      </c>
      <c r="E20" s="39" t="s">
        <v>1611</v>
      </c>
      <c r="F20" s="38" t="s">
        <v>1612</v>
      </c>
      <c r="G20" s="40">
        <v>30</v>
      </c>
      <c r="H20" s="41">
        <v>0</v>
      </c>
      <c r="I20" s="40">
        <f>G20*(1+H20/100)</f>
        <v>30</v>
      </c>
      <c r="J20" s="42"/>
      <c r="K20" s="43">
        <f>I20*J20</f>
        <v>0</v>
      </c>
      <c r="L20" s="44"/>
      <c r="M20" s="41">
        <f>I20*L20</f>
        <v>0</v>
      </c>
      <c r="N20" s="44"/>
      <c r="O20" s="41">
        <f>I20*N20</f>
        <v>0</v>
      </c>
      <c r="P20" s="43">
        <v>21</v>
      </c>
      <c r="Q20" s="43">
        <f>K20*(P20/100)</f>
        <v>0</v>
      </c>
      <c r="R20" s="43">
        <f>K20+Q20</f>
        <v>0</v>
      </c>
      <c r="S20" s="39"/>
      <c r="T20" s="15" t="s">
        <v>1613</v>
      </c>
      <c r="U20" s="37" t="s">
        <v>1577</v>
      </c>
      <c r="V20" s="37" t="s">
        <v>1578</v>
      </c>
    </row>
    <row r="21" spans="1:22" ht="12.75" outlineLevel="2">
      <c r="A21" s="36">
        <v>11</v>
      </c>
      <c r="B21" s="37" t="s">
        <v>1614</v>
      </c>
      <c r="C21" s="37"/>
      <c r="D21" s="38" t="s">
        <v>1573</v>
      </c>
      <c r="E21" s="39" t="s">
        <v>1615</v>
      </c>
      <c r="F21" s="38" t="s">
        <v>1603</v>
      </c>
      <c r="G21" s="40">
        <v>4</v>
      </c>
      <c r="H21" s="41">
        <v>0</v>
      </c>
      <c r="I21" s="40">
        <f>G21*(1+H21/100)</f>
        <v>4</v>
      </c>
      <c r="J21" s="42"/>
      <c r="K21" s="43">
        <f>I21*J21</f>
        <v>0</v>
      </c>
      <c r="L21" s="44">
        <v>0.0369</v>
      </c>
      <c r="M21" s="41">
        <f>I21*L21</f>
        <v>0.1476</v>
      </c>
      <c r="N21" s="44"/>
      <c r="O21" s="41">
        <f>I21*N21</f>
        <v>0</v>
      </c>
      <c r="P21" s="43">
        <v>21</v>
      </c>
      <c r="Q21" s="43">
        <f>K21*(P21/100)</f>
        <v>0</v>
      </c>
      <c r="R21" s="43">
        <f>K21+Q21</f>
        <v>0</v>
      </c>
      <c r="S21" s="39"/>
      <c r="T21" s="15" t="s">
        <v>1616</v>
      </c>
      <c r="U21" s="37" t="s">
        <v>1577</v>
      </c>
      <c r="V21" s="37" t="s">
        <v>1578</v>
      </c>
    </row>
    <row r="22" spans="1:22" ht="12.75" outlineLevel="2">
      <c r="A22" s="36">
        <v>12</v>
      </c>
      <c r="B22" s="37" t="s">
        <v>1617</v>
      </c>
      <c r="C22" s="37"/>
      <c r="D22" s="38" t="s">
        <v>1573</v>
      </c>
      <c r="E22" s="39" t="s">
        <v>1618</v>
      </c>
      <c r="F22" s="38" t="s">
        <v>1619</v>
      </c>
      <c r="G22" s="40">
        <v>59.518</v>
      </c>
      <c r="H22" s="41">
        <v>0</v>
      </c>
      <c r="I22" s="40">
        <f>G22*(1+H22/100)</f>
        <v>59.518</v>
      </c>
      <c r="J22" s="42"/>
      <c r="K22" s="43">
        <f>I22*J22</f>
        <v>0</v>
      </c>
      <c r="L22" s="44"/>
      <c r="M22" s="41">
        <f>I22*L22</f>
        <v>0</v>
      </c>
      <c r="N22" s="44"/>
      <c r="O22" s="41">
        <f>I22*N22</f>
        <v>0</v>
      </c>
      <c r="P22" s="43">
        <v>21</v>
      </c>
      <c r="Q22" s="43">
        <f>K22*(P22/100)</f>
        <v>0</v>
      </c>
      <c r="R22" s="43">
        <f>K22+Q22</f>
        <v>0</v>
      </c>
      <c r="S22" s="39"/>
      <c r="T22" s="15" t="s">
        <v>1620</v>
      </c>
      <c r="U22" s="37" t="s">
        <v>1577</v>
      </c>
      <c r="V22" s="37" t="s">
        <v>1578</v>
      </c>
    </row>
    <row r="23" spans="1:22" ht="12.75" outlineLevel="2">
      <c r="A23" s="36">
        <v>13</v>
      </c>
      <c r="B23" s="37" t="s">
        <v>1621</v>
      </c>
      <c r="C23" s="37"/>
      <c r="D23" s="38" t="s">
        <v>1573</v>
      </c>
      <c r="E23" s="39" t="s">
        <v>1622</v>
      </c>
      <c r="F23" s="38" t="s">
        <v>1619</v>
      </c>
      <c r="G23" s="40">
        <v>29.94375</v>
      </c>
      <c r="H23" s="41">
        <v>0</v>
      </c>
      <c r="I23" s="40">
        <f>G23*(1+H23/100)</f>
        <v>29.94375</v>
      </c>
      <c r="J23" s="42"/>
      <c r="K23" s="43">
        <f>I23*J23</f>
        <v>0</v>
      </c>
      <c r="L23" s="44"/>
      <c r="M23" s="41">
        <f>I23*L23</f>
        <v>0</v>
      </c>
      <c r="N23" s="44"/>
      <c r="O23" s="41">
        <f>I23*N23</f>
        <v>0</v>
      </c>
      <c r="P23" s="43">
        <v>21</v>
      </c>
      <c r="Q23" s="43">
        <f>K23*(P23/100)</f>
        <v>0</v>
      </c>
      <c r="R23" s="43">
        <f>K23+Q23</f>
        <v>0</v>
      </c>
      <c r="S23" s="39"/>
      <c r="T23" s="15" t="s">
        <v>1623</v>
      </c>
      <c r="U23" s="37" t="s">
        <v>1577</v>
      </c>
      <c r="V23" s="37" t="s">
        <v>1578</v>
      </c>
    </row>
    <row r="24" spans="1:22" ht="12.75" outlineLevel="3">
      <c r="A24" s="45"/>
      <c r="B24" s="46"/>
      <c r="C24" s="46"/>
      <c r="D24" s="46"/>
      <c r="E24" s="46" t="s">
        <v>1624</v>
      </c>
      <c r="F24" s="46"/>
      <c r="G24" s="47">
        <v>29.94375</v>
      </c>
      <c r="H24" s="48"/>
      <c r="I24" s="47"/>
      <c r="J24" s="49"/>
      <c r="K24" s="50"/>
      <c r="L24" s="51"/>
      <c r="M24" s="48"/>
      <c r="N24" s="51"/>
      <c r="O24" s="48"/>
      <c r="P24" s="50"/>
      <c r="Q24" s="50"/>
      <c r="R24" s="50"/>
      <c r="S24" s="46"/>
      <c r="T24" s="52"/>
      <c r="U24" s="46"/>
      <c r="V24" s="46"/>
    </row>
    <row r="25" spans="1:22" ht="12.75" outlineLevel="2">
      <c r="A25" s="36">
        <v>14</v>
      </c>
      <c r="B25" s="37" t="s">
        <v>1625</v>
      </c>
      <c r="C25" s="37"/>
      <c r="D25" s="38" t="s">
        <v>1573</v>
      </c>
      <c r="E25" s="39" t="s">
        <v>1626</v>
      </c>
      <c r="F25" s="38" t="s">
        <v>1619</v>
      </c>
      <c r="G25" s="40">
        <v>163.92025</v>
      </c>
      <c r="H25" s="41">
        <v>0</v>
      </c>
      <c r="I25" s="40">
        <f>G25*(1+H25/100)</f>
        <v>163.92025</v>
      </c>
      <c r="J25" s="42"/>
      <c r="K25" s="43">
        <f>I25*J25</f>
        <v>0</v>
      </c>
      <c r="L25" s="44"/>
      <c r="M25" s="41">
        <f>I25*L25</f>
        <v>0</v>
      </c>
      <c r="N25" s="44"/>
      <c r="O25" s="41">
        <f>I25*N25</f>
        <v>0</v>
      </c>
      <c r="P25" s="43">
        <v>21</v>
      </c>
      <c r="Q25" s="43">
        <f>K25*(P25/100)</f>
        <v>0</v>
      </c>
      <c r="R25" s="43">
        <f>K25+Q25</f>
        <v>0</v>
      </c>
      <c r="S25" s="39"/>
      <c r="T25" s="15" t="s">
        <v>1627</v>
      </c>
      <c r="U25" s="37" t="s">
        <v>1577</v>
      </c>
      <c r="V25" s="37" t="s">
        <v>1578</v>
      </c>
    </row>
    <row r="26" spans="1:22" ht="12.75" outlineLevel="3">
      <c r="A26" s="45"/>
      <c r="B26" s="46"/>
      <c r="C26" s="46"/>
      <c r="D26" s="46"/>
      <c r="E26" s="46" t="s">
        <v>1628</v>
      </c>
      <c r="F26" s="46"/>
      <c r="G26" s="47">
        <v>163.92025</v>
      </c>
      <c r="H26" s="48"/>
      <c r="I26" s="47"/>
      <c r="J26" s="49"/>
      <c r="K26" s="50"/>
      <c r="L26" s="51"/>
      <c r="M26" s="48"/>
      <c r="N26" s="51"/>
      <c r="O26" s="48"/>
      <c r="P26" s="50"/>
      <c r="Q26" s="50"/>
      <c r="R26" s="50"/>
      <c r="S26" s="46"/>
      <c r="T26" s="52"/>
      <c r="U26" s="46"/>
      <c r="V26" s="46"/>
    </row>
    <row r="27" spans="1:22" ht="12.75" outlineLevel="2">
      <c r="A27" s="36">
        <v>15</v>
      </c>
      <c r="B27" s="37" t="s">
        <v>1629</v>
      </c>
      <c r="C27" s="37"/>
      <c r="D27" s="38" t="s">
        <v>1573</v>
      </c>
      <c r="E27" s="39" t="s">
        <v>1630</v>
      </c>
      <c r="F27" s="38" t="s">
        <v>1619</v>
      </c>
      <c r="G27" s="40">
        <v>81.96</v>
      </c>
      <c r="H27" s="41">
        <v>0</v>
      </c>
      <c r="I27" s="40">
        <f>G27*(1+H27/100)</f>
        <v>81.96</v>
      </c>
      <c r="J27" s="42"/>
      <c r="K27" s="43">
        <f>I27*J27</f>
        <v>0</v>
      </c>
      <c r="L27" s="44"/>
      <c r="M27" s="41">
        <f>I27*L27</f>
        <v>0</v>
      </c>
      <c r="N27" s="44"/>
      <c r="O27" s="41">
        <f>I27*N27</f>
        <v>0</v>
      </c>
      <c r="P27" s="43">
        <v>21</v>
      </c>
      <c r="Q27" s="43">
        <f>K27*(P27/100)</f>
        <v>0</v>
      </c>
      <c r="R27" s="43">
        <f>K27+Q27</f>
        <v>0</v>
      </c>
      <c r="S27" s="39"/>
      <c r="T27" s="15" t="s">
        <v>1631</v>
      </c>
      <c r="U27" s="37" t="s">
        <v>1577</v>
      </c>
      <c r="V27" s="37" t="s">
        <v>1578</v>
      </c>
    </row>
    <row r="28" spans="1:22" ht="12.75" outlineLevel="3">
      <c r="A28" s="45"/>
      <c r="B28" s="46"/>
      <c r="C28" s="46"/>
      <c r="D28" s="46"/>
      <c r="E28" s="46" t="s">
        <v>1632</v>
      </c>
      <c r="F28" s="46"/>
      <c r="G28" s="47">
        <v>81.96</v>
      </c>
      <c r="H28" s="48"/>
      <c r="I28" s="47"/>
      <c r="J28" s="49"/>
      <c r="K28" s="50"/>
      <c r="L28" s="51"/>
      <c r="M28" s="48"/>
      <c r="N28" s="51"/>
      <c r="O28" s="48"/>
      <c r="P28" s="50"/>
      <c r="Q28" s="50"/>
      <c r="R28" s="50"/>
      <c r="S28" s="46"/>
      <c r="T28" s="52"/>
      <c r="U28" s="46"/>
      <c r="V28" s="46"/>
    </row>
    <row r="29" spans="1:22" ht="12.75" outlineLevel="2">
      <c r="A29" s="36">
        <v>16</v>
      </c>
      <c r="B29" s="37" t="s">
        <v>1633</v>
      </c>
      <c r="C29" s="37"/>
      <c r="D29" s="38" t="s">
        <v>1573</v>
      </c>
      <c r="E29" s="39" t="s">
        <v>1634</v>
      </c>
      <c r="F29" s="38" t="s">
        <v>1619</v>
      </c>
      <c r="G29" s="40">
        <v>2.24</v>
      </c>
      <c r="H29" s="41">
        <v>0</v>
      </c>
      <c r="I29" s="40">
        <f>G29*(1+H29/100)</f>
        <v>2.24</v>
      </c>
      <c r="J29" s="42"/>
      <c r="K29" s="43">
        <f>I29*J29</f>
        <v>0</v>
      </c>
      <c r="L29" s="44"/>
      <c r="M29" s="41">
        <f>I29*L29</f>
        <v>0</v>
      </c>
      <c r="N29" s="44"/>
      <c r="O29" s="41">
        <f>I29*N29</f>
        <v>0</v>
      </c>
      <c r="P29" s="43">
        <v>21</v>
      </c>
      <c r="Q29" s="43">
        <f>K29*(P29/100)</f>
        <v>0</v>
      </c>
      <c r="R29" s="43">
        <f>K29+Q29</f>
        <v>0</v>
      </c>
      <c r="S29" s="39"/>
      <c r="T29" s="15" t="s">
        <v>1635</v>
      </c>
      <c r="U29" s="37" t="s">
        <v>1577</v>
      </c>
      <c r="V29" s="37" t="s">
        <v>1578</v>
      </c>
    </row>
    <row r="30" spans="1:22" ht="12.75" outlineLevel="3">
      <c r="A30" s="45"/>
      <c r="B30" s="46"/>
      <c r="C30" s="46"/>
      <c r="D30" s="46"/>
      <c r="E30" s="46" t="s">
        <v>1636</v>
      </c>
      <c r="F30" s="46"/>
      <c r="G30" s="47">
        <v>0</v>
      </c>
      <c r="H30" s="48"/>
      <c r="I30" s="47"/>
      <c r="J30" s="49"/>
      <c r="K30" s="50"/>
      <c r="L30" s="51"/>
      <c r="M30" s="48"/>
      <c r="N30" s="51"/>
      <c r="O30" s="48"/>
      <c r="P30" s="50"/>
      <c r="Q30" s="50"/>
      <c r="R30" s="50"/>
      <c r="S30" s="46"/>
      <c r="T30" s="52"/>
      <c r="U30" s="46"/>
      <c r="V30" s="46"/>
    </row>
    <row r="31" spans="1:22" ht="12.75" outlineLevel="3">
      <c r="A31" s="45"/>
      <c r="B31" s="46"/>
      <c r="C31" s="46"/>
      <c r="D31" s="46"/>
      <c r="E31" s="46" t="s">
        <v>1637</v>
      </c>
      <c r="F31" s="46"/>
      <c r="G31" s="47">
        <v>2.24</v>
      </c>
      <c r="H31" s="48"/>
      <c r="I31" s="47"/>
      <c r="J31" s="49"/>
      <c r="K31" s="50"/>
      <c r="L31" s="51"/>
      <c r="M31" s="48"/>
      <c r="N31" s="51"/>
      <c r="O31" s="48"/>
      <c r="P31" s="50"/>
      <c r="Q31" s="50"/>
      <c r="R31" s="50"/>
      <c r="S31" s="46"/>
      <c r="T31" s="52"/>
      <c r="U31" s="46"/>
      <c r="V31" s="46"/>
    </row>
    <row r="32" spans="1:22" ht="12.75" outlineLevel="2">
      <c r="A32" s="36">
        <v>17</v>
      </c>
      <c r="B32" s="37" t="s">
        <v>1638</v>
      </c>
      <c r="C32" s="37"/>
      <c r="D32" s="38" t="s">
        <v>1573</v>
      </c>
      <c r="E32" s="39" t="s">
        <v>1639</v>
      </c>
      <c r="F32" s="38" t="s">
        <v>1619</v>
      </c>
      <c r="G32" s="40">
        <v>1.12</v>
      </c>
      <c r="H32" s="41">
        <v>0</v>
      </c>
      <c r="I32" s="40">
        <f>G32*(1+H32/100)</f>
        <v>1.12</v>
      </c>
      <c r="J32" s="42"/>
      <c r="K32" s="43">
        <f>I32*J32</f>
        <v>0</v>
      </c>
      <c r="L32" s="44"/>
      <c r="M32" s="41">
        <f>I32*L32</f>
        <v>0</v>
      </c>
      <c r="N32" s="44"/>
      <c r="O32" s="41">
        <f>I32*N32</f>
        <v>0</v>
      </c>
      <c r="P32" s="43">
        <v>21</v>
      </c>
      <c r="Q32" s="43">
        <f>K32*(P32/100)</f>
        <v>0</v>
      </c>
      <c r="R32" s="43">
        <f>K32+Q32</f>
        <v>0</v>
      </c>
      <c r="S32" s="39"/>
      <c r="T32" s="15" t="s">
        <v>1640</v>
      </c>
      <c r="U32" s="37" t="s">
        <v>1577</v>
      </c>
      <c r="V32" s="37" t="s">
        <v>1578</v>
      </c>
    </row>
    <row r="33" spans="1:22" ht="12.75" outlineLevel="3">
      <c r="A33" s="45"/>
      <c r="B33" s="46"/>
      <c r="C33" s="46"/>
      <c r="D33" s="46"/>
      <c r="E33" s="46" t="s">
        <v>1641</v>
      </c>
      <c r="F33" s="46"/>
      <c r="G33" s="47">
        <v>1.12</v>
      </c>
      <c r="H33" s="48"/>
      <c r="I33" s="47"/>
      <c r="J33" s="49"/>
      <c r="K33" s="50"/>
      <c r="L33" s="51"/>
      <c r="M33" s="48"/>
      <c r="N33" s="51"/>
      <c r="O33" s="48"/>
      <c r="P33" s="50"/>
      <c r="Q33" s="50"/>
      <c r="R33" s="50"/>
      <c r="S33" s="46"/>
      <c r="T33" s="52"/>
      <c r="U33" s="46"/>
      <c r="V33" s="46"/>
    </row>
    <row r="34" spans="1:22" ht="12.75" outlineLevel="2">
      <c r="A34" s="36">
        <v>18</v>
      </c>
      <c r="B34" s="37" t="s">
        <v>1642</v>
      </c>
      <c r="C34" s="37"/>
      <c r="D34" s="38" t="s">
        <v>1573</v>
      </c>
      <c r="E34" s="39" t="s">
        <v>1643</v>
      </c>
      <c r="F34" s="38" t="s">
        <v>1619</v>
      </c>
      <c r="G34" s="40">
        <v>59.51844</v>
      </c>
      <c r="H34" s="41">
        <v>0</v>
      </c>
      <c r="I34" s="40">
        <f>G34*(1+H34/100)</f>
        <v>59.51844</v>
      </c>
      <c r="J34" s="42"/>
      <c r="K34" s="43">
        <f>I34*J34</f>
        <v>0</v>
      </c>
      <c r="L34" s="44"/>
      <c r="M34" s="41">
        <f>I34*L34</f>
        <v>0</v>
      </c>
      <c r="N34" s="44"/>
      <c r="O34" s="41">
        <f>I34*N34</f>
        <v>0</v>
      </c>
      <c r="P34" s="43">
        <v>21</v>
      </c>
      <c r="Q34" s="43">
        <f>K34*(P34/100)</f>
        <v>0</v>
      </c>
      <c r="R34" s="43">
        <f>K34+Q34</f>
        <v>0</v>
      </c>
      <c r="S34" s="39"/>
      <c r="T34" s="15" t="s">
        <v>1644</v>
      </c>
      <c r="U34" s="37" t="s">
        <v>1577</v>
      </c>
      <c r="V34" s="37" t="s">
        <v>1578</v>
      </c>
    </row>
    <row r="35" spans="1:22" ht="12.75" outlineLevel="3">
      <c r="A35" s="45"/>
      <c r="B35" s="46"/>
      <c r="C35" s="46"/>
      <c r="D35" s="46"/>
      <c r="E35" s="46" t="s">
        <v>1645</v>
      </c>
      <c r="F35" s="46"/>
      <c r="G35" s="47">
        <v>59.51844</v>
      </c>
      <c r="H35" s="48"/>
      <c r="I35" s="47"/>
      <c r="J35" s="49"/>
      <c r="K35" s="50"/>
      <c r="L35" s="51"/>
      <c r="M35" s="48"/>
      <c r="N35" s="51"/>
      <c r="O35" s="48"/>
      <c r="P35" s="50"/>
      <c r="Q35" s="50"/>
      <c r="R35" s="50"/>
      <c r="S35" s="46"/>
      <c r="T35" s="52"/>
      <c r="U35" s="46"/>
      <c r="V35" s="46"/>
    </row>
    <row r="36" spans="1:22" ht="12.75" outlineLevel="2">
      <c r="A36" s="36">
        <v>19</v>
      </c>
      <c r="B36" s="37" t="s">
        <v>1646</v>
      </c>
      <c r="C36" s="37"/>
      <c r="D36" s="38" t="s">
        <v>1573</v>
      </c>
      <c r="E36" s="39" t="s">
        <v>1647</v>
      </c>
      <c r="F36" s="38" t="s">
        <v>1619</v>
      </c>
      <c r="G36" s="40">
        <v>29.759</v>
      </c>
      <c r="H36" s="41">
        <v>0</v>
      </c>
      <c r="I36" s="40">
        <f>G36*(1+H36/100)</f>
        <v>29.759</v>
      </c>
      <c r="J36" s="42"/>
      <c r="K36" s="43">
        <f>I36*J36</f>
        <v>0</v>
      </c>
      <c r="L36" s="44"/>
      <c r="M36" s="41">
        <f>I36*L36</f>
        <v>0</v>
      </c>
      <c r="N36" s="44"/>
      <c r="O36" s="41">
        <f>I36*N36</f>
        <v>0</v>
      </c>
      <c r="P36" s="43">
        <v>21</v>
      </c>
      <c r="Q36" s="43">
        <f>K36*(P36/100)</f>
        <v>0</v>
      </c>
      <c r="R36" s="43">
        <f>K36+Q36</f>
        <v>0</v>
      </c>
      <c r="S36" s="39"/>
      <c r="T36" s="15" t="s">
        <v>1648</v>
      </c>
      <c r="U36" s="37" t="s">
        <v>1577</v>
      </c>
      <c r="V36" s="37" t="s">
        <v>1578</v>
      </c>
    </row>
    <row r="37" spans="1:22" ht="12.75" outlineLevel="3">
      <c r="A37" s="45"/>
      <c r="B37" s="46"/>
      <c r="C37" s="46"/>
      <c r="D37" s="46"/>
      <c r="E37" s="46" t="s">
        <v>1649</v>
      </c>
      <c r="F37" s="46"/>
      <c r="G37" s="47">
        <v>29.759</v>
      </c>
      <c r="H37" s="48"/>
      <c r="I37" s="47"/>
      <c r="J37" s="49"/>
      <c r="K37" s="50"/>
      <c r="L37" s="51"/>
      <c r="M37" s="48"/>
      <c r="N37" s="51"/>
      <c r="O37" s="48"/>
      <c r="P37" s="50"/>
      <c r="Q37" s="50"/>
      <c r="R37" s="50"/>
      <c r="S37" s="46"/>
      <c r="T37" s="52"/>
      <c r="U37" s="46"/>
      <c r="V37" s="46"/>
    </row>
    <row r="38" spans="1:22" ht="12.75" outlineLevel="2">
      <c r="A38" s="36">
        <v>20</v>
      </c>
      <c r="B38" s="37" t="s">
        <v>1650</v>
      </c>
      <c r="C38" s="37"/>
      <c r="D38" s="38" t="s">
        <v>1573</v>
      </c>
      <c r="E38" s="39" t="s">
        <v>1651</v>
      </c>
      <c r="F38" s="38" t="s">
        <v>1619</v>
      </c>
      <c r="G38" s="40">
        <v>225.678</v>
      </c>
      <c r="H38" s="41">
        <v>0</v>
      </c>
      <c r="I38" s="40">
        <f>G38*(1+H38/100)</f>
        <v>225.678</v>
      </c>
      <c r="J38" s="42"/>
      <c r="K38" s="43">
        <f>I38*J38</f>
        <v>0</v>
      </c>
      <c r="L38" s="44"/>
      <c r="M38" s="41">
        <f>I38*L38</f>
        <v>0</v>
      </c>
      <c r="N38" s="44"/>
      <c r="O38" s="41">
        <f>I38*N38</f>
        <v>0</v>
      </c>
      <c r="P38" s="43">
        <v>21</v>
      </c>
      <c r="Q38" s="43">
        <f>K38*(P38/100)</f>
        <v>0</v>
      </c>
      <c r="R38" s="43">
        <f>K38+Q38</f>
        <v>0</v>
      </c>
      <c r="S38" s="39"/>
      <c r="T38" s="15" t="s">
        <v>1652</v>
      </c>
      <c r="U38" s="37" t="s">
        <v>1577</v>
      </c>
      <c r="V38" s="37" t="s">
        <v>1578</v>
      </c>
    </row>
    <row r="39" spans="1:22" ht="12.75" outlineLevel="3">
      <c r="A39" s="45"/>
      <c r="B39" s="46"/>
      <c r="C39" s="46"/>
      <c r="D39" s="46"/>
      <c r="E39" s="46" t="s">
        <v>1653</v>
      </c>
      <c r="F39" s="46"/>
      <c r="G39" s="47">
        <v>225.678</v>
      </c>
      <c r="H39" s="48"/>
      <c r="I39" s="47"/>
      <c r="J39" s="49"/>
      <c r="K39" s="50"/>
      <c r="L39" s="51"/>
      <c r="M39" s="48"/>
      <c r="N39" s="51"/>
      <c r="O39" s="48"/>
      <c r="P39" s="50"/>
      <c r="Q39" s="50"/>
      <c r="R39" s="50"/>
      <c r="S39" s="46"/>
      <c r="T39" s="52"/>
      <c r="U39" s="46"/>
      <c r="V39" s="46"/>
    </row>
    <row r="40" spans="1:22" ht="12.75" outlineLevel="2">
      <c r="A40" s="36">
        <v>21</v>
      </c>
      <c r="B40" s="37" t="s">
        <v>1654</v>
      </c>
      <c r="C40" s="37"/>
      <c r="D40" s="38" t="s">
        <v>1573</v>
      </c>
      <c r="E40" s="39" t="s">
        <v>1655</v>
      </c>
      <c r="F40" s="38" t="s">
        <v>1582</v>
      </c>
      <c r="G40" s="40">
        <v>5</v>
      </c>
      <c r="H40" s="41">
        <v>0</v>
      </c>
      <c r="I40" s="40">
        <f aca="true" t="shared" si="0" ref="I40:I49">G40*(1+H40/100)</f>
        <v>5</v>
      </c>
      <c r="J40" s="42"/>
      <c r="K40" s="43">
        <f aca="true" t="shared" si="1" ref="K40:K49">I40*J40</f>
        <v>0</v>
      </c>
      <c r="L40" s="44"/>
      <c r="M40" s="41">
        <f aca="true" t="shared" si="2" ref="M40:M49">I40*L40</f>
        <v>0</v>
      </c>
      <c r="N40" s="44"/>
      <c r="O40" s="41">
        <f aca="true" t="shared" si="3" ref="O40:O49">I40*N40</f>
        <v>0</v>
      </c>
      <c r="P40" s="43">
        <v>21</v>
      </c>
      <c r="Q40" s="43">
        <f aca="true" t="shared" si="4" ref="Q40:Q49">K40*(P40/100)</f>
        <v>0</v>
      </c>
      <c r="R40" s="43">
        <f aca="true" t="shared" si="5" ref="R40:R49">K40+Q40</f>
        <v>0</v>
      </c>
      <c r="S40" s="39"/>
      <c r="T40" s="15" t="s">
        <v>1656</v>
      </c>
      <c r="U40" s="37" t="s">
        <v>1577</v>
      </c>
      <c r="V40" s="37" t="s">
        <v>1578</v>
      </c>
    </row>
    <row r="41" spans="1:22" ht="12.75" outlineLevel="2">
      <c r="A41" s="36">
        <v>22</v>
      </c>
      <c r="B41" s="37" t="s">
        <v>1657</v>
      </c>
      <c r="C41" s="37"/>
      <c r="D41" s="38" t="s">
        <v>1573</v>
      </c>
      <c r="E41" s="39" t="s">
        <v>1658</v>
      </c>
      <c r="F41" s="38" t="s">
        <v>1582</v>
      </c>
      <c r="G41" s="40">
        <v>7</v>
      </c>
      <c r="H41" s="41">
        <v>0</v>
      </c>
      <c r="I41" s="40">
        <f t="shared" si="0"/>
        <v>7</v>
      </c>
      <c r="J41" s="42"/>
      <c r="K41" s="43">
        <f t="shared" si="1"/>
        <v>0</v>
      </c>
      <c r="L41" s="44"/>
      <c r="M41" s="41">
        <f t="shared" si="2"/>
        <v>0</v>
      </c>
      <c r="N41" s="44"/>
      <c r="O41" s="41">
        <f t="shared" si="3"/>
        <v>0</v>
      </c>
      <c r="P41" s="43">
        <v>21</v>
      </c>
      <c r="Q41" s="43">
        <f t="shared" si="4"/>
        <v>0</v>
      </c>
      <c r="R41" s="43">
        <f t="shared" si="5"/>
        <v>0</v>
      </c>
      <c r="S41" s="39"/>
      <c r="T41" s="15" t="s">
        <v>1659</v>
      </c>
      <c r="U41" s="37" t="s">
        <v>1577</v>
      </c>
      <c r="V41" s="37" t="s">
        <v>1578</v>
      </c>
    </row>
    <row r="42" spans="1:22" ht="12.75" outlineLevel="2">
      <c r="A42" s="36">
        <v>23</v>
      </c>
      <c r="B42" s="37" t="s">
        <v>1660</v>
      </c>
      <c r="C42" s="37"/>
      <c r="D42" s="38" t="s">
        <v>1573</v>
      </c>
      <c r="E42" s="39" t="s">
        <v>1661</v>
      </c>
      <c r="F42" s="38" t="s">
        <v>1582</v>
      </c>
      <c r="G42" s="40">
        <v>3</v>
      </c>
      <c r="H42" s="41">
        <v>0</v>
      </c>
      <c r="I42" s="40">
        <f t="shared" si="0"/>
        <v>3</v>
      </c>
      <c r="J42" s="42"/>
      <c r="K42" s="43">
        <f t="shared" si="1"/>
        <v>0</v>
      </c>
      <c r="L42" s="44"/>
      <c r="M42" s="41">
        <f t="shared" si="2"/>
        <v>0</v>
      </c>
      <c r="N42" s="44"/>
      <c r="O42" s="41">
        <f t="shared" si="3"/>
        <v>0</v>
      </c>
      <c r="P42" s="43">
        <v>21</v>
      </c>
      <c r="Q42" s="43">
        <f t="shared" si="4"/>
        <v>0</v>
      </c>
      <c r="R42" s="43">
        <f t="shared" si="5"/>
        <v>0</v>
      </c>
      <c r="S42" s="39"/>
      <c r="T42" s="15" t="s">
        <v>1662</v>
      </c>
      <c r="U42" s="37" t="s">
        <v>1577</v>
      </c>
      <c r="V42" s="37" t="s">
        <v>1578</v>
      </c>
    </row>
    <row r="43" spans="1:22" ht="12.75" outlineLevel="2">
      <c r="A43" s="36">
        <v>24</v>
      </c>
      <c r="B43" s="37" t="s">
        <v>1663</v>
      </c>
      <c r="C43" s="37"/>
      <c r="D43" s="38" t="s">
        <v>1573</v>
      </c>
      <c r="E43" s="39" t="s">
        <v>1664</v>
      </c>
      <c r="F43" s="38" t="s">
        <v>1582</v>
      </c>
      <c r="G43" s="40">
        <v>3</v>
      </c>
      <c r="H43" s="41">
        <v>0</v>
      </c>
      <c r="I43" s="40">
        <f t="shared" si="0"/>
        <v>3</v>
      </c>
      <c r="J43" s="42"/>
      <c r="K43" s="43">
        <f t="shared" si="1"/>
        <v>0</v>
      </c>
      <c r="L43" s="44"/>
      <c r="M43" s="41">
        <f t="shared" si="2"/>
        <v>0</v>
      </c>
      <c r="N43" s="44"/>
      <c r="O43" s="41">
        <f t="shared" si="3"/>
        <v>0</v>
      </c>
      <c r="P43" s="43">
        <v>21</v>
      </c>
      <c r="Q43" s="43">
        <f t="shared" si="4"/>
        <v>0</v>
      </c>
      <c r="R43" s="43">
        <f t="shared" si="5"/>
        <v>0</v>
      </c>
      <c r="S43" s="39"/>
      <c r="T43" s="15" t="s">
        <v>1665</v>
      </c>
      <c r="U43" s="37" t="s">
        <v>1577</v>
      </c>
      <c r="V43" s="37" t="s">
        <v>1578</v>
      </c>
    </row>
    <row r="44" spans="1:22" ht="12.75" outlineLevel="2">
      <c r="A44" s="36">
        <v>25</v>
      </c>
      <c r="B44" s="37" t="s">
        <v>1666</v>
      </c>
      <c r="C44" s="37"/>
      <c r="D44" s="38" t="s">
        <v>1573</v>
      </c>
      <c r="E44" s="39" t="s">
        <v>1667</v>
      </c>
      <c r="F44" s="38" t="s">
        <v>1575</v>
      </c>
      <c r="G44" s="40">
        <v>168</v>
      </c>
      <c r="H44" s="41">
        <v>0</v>
      </c>
      <c r="I44" s="40">
        <f t="shared" si="0"/>
        <v>168</v>
      </c>
      <c r="J44" s="42"/>
      <c r="K44" s="43">
        <f t="shared" si="1"/>
        <v>0</v>
      </c>
      <c r="L44" s="44"/>
      <c r="M44" s="41">
        <f t="shared" si="2"/>
        <v>0</v>
      </c>
      <c r="N44" s="44"/>
      <c r="O44" s="41">
        <f t="shared" si="3"/>
        <v>0</v>
      </c>
      <c r="P44" s="43">
        <v>21</v>
      </c>
      <c r="Q44" s="43">
        <f t="shared" si="4"/>
        <v>0</v>
      </c>
      <c r="R44" s="43">
        <f t="shared" si="5"/>
        <v>0</v>
      </c>
      <c r="S44" s="39"/>
      <c r="T44" s="15" t="s">
        <v>1668</v>
      </c>
      <c r="U44" s="37" t="s">
        <v>1577</v>
      </c>
      <c r="V44" s="37" t="s">
        <v>1578</v>
      </c>
    </row>
    <row r="45" spans="1:22" ht="12.75" outlineLevel="2">
      <c r="A45" s="36">
        <v>26</v>
      </c>
      <c r="B45" s="37" t="s">
        <v>1669</v>
      </c>
      <c r="C45" s="37"/>
      <c r="D45" s="38" t="s">
        <v>1573</v>
      </c>
      <c r="E45" s="39" t="s">
        <v>1670</v>
      </c>
      <c r="F45" s="38" t="s">
        <v>1582</v>
      </c>
      <c r="G45" s="40">
        <v>5</v>
      </c>
      <c r="H45" s="41">
        <v>0</v>
      </c>
      <c r="I45" s="40">
        <f t="shared" si="0"/>
        <v>5</v>
      </c>
      <c r="J45" s="42"/>
      <c r="K45" s="43">
        <f t="shared" si="1"/>
        <v>0</v>
      </c>
      <c r="L45" s="44"/>
      <c r="M45" s="41">
        <f t="shared" si="2"/>
        <v>0</v>
      </c>
      <c r="N45" s="44"/>
      <c r="O45" s="41">
        <f t="shared" si="3"/>
        <v>0</v>
      </c>
      <c r="P45" s="43">
        <v>21</v>
      </c>
      <c r="Q45" s="43">
        <f t="shared" si="4"/>
        <v>0</v>
      </c>
      <c r="R45" s="43">
        <f t="shared" si="5"/>
        <v>0</v>
      </c>
      <c r="S45" s="39"/>
      <c r="T45" s="15" t="s">
        <v>1671</v>
      </c>
      <c r="U45" s="37" t="s">
        <v>1577</v>
      </c>
      <c r="V45" s="37" t="s">
        <v>1578</v>
      </c>
    </row>
    <row r="46" spans="1:22" ht="12.75" outlineLevel="2">
      <c r="A46" s="36">
        <v>27</v>
      </c>
      <c r="B46" s="37" t="s">
        <v>1672</v>
      </c>
      <c r="C46" s="37"/>
      <c r="D46" s="38" t="s">
        <v>1573</v>
      </c>
      <c r="E46" s="39" t="s">
        <v>1673</v>
      </c>
      <c r="F46" s="38" t="s">
        <v>1582</v>
      </c>
      <c r="G46" s="40">
        <v>7</v>
      </c>
      <c r="H46" s="41">
        <v>0</v>
      </c>
      <c r="I46" s="40">
        <f t="shared" si="0"/>
        <v>7</v>
      </c>
      <c r="J46" s="42"/>
      <c r="K46" s="43">
        <f t="shared" si="1"/>
        <v>0</v>
      </c>
      <c r="L46" s="44"/>
      <c r="M46" s="41">
        <f t="shared" si="2"/>
        <v>0</v>
      </c>
      <c r="N46" s="44"/>
      <c r="O46" s="41">
        <f t="shared" si="3"/>
        <v>0</v>
      </c>
      <c r="P46" s="43">
        <v>21</v>
      </c>
      <c r="Q46" s="43">
        <f t="shared" si="4"/>
        <v>0</v>
      </c>
      <c r="R46" s="43">
        <f t="shared" si="5"/>
        <v>0</v>
      </c>
      <c r="S46" s="39"/>
      <c r="T46" s="15" t="s">
        <v>1674</v>
      </c>
      <c r="U46" s="37" t="s">
        <v>1577</v>
      </c>
      <c r="V46" s="37" t="s">
        <v>1578</v>
      </c>
    </row>
    <row r="47" spans="1:22" ht="12.75" outlineLevel="2">
      <c r="A47" s="36">
        <v>28</v>
      </c>
      <c r="B47" s="37" t="s">
        <v>1675</v>
      </c>
      <c r="C47" s="37"/>
      <c r="D47" s="38" t="s">
        <v>1573</v>
      </c>
      <c r="E47" s="39" t="s">
        <v>1676</v>
      </c>
      <c r="F47" s="38" t="s">
        <v>1582</v>
      </c>
      <c r="G47" s="40">
        <v>3</v>
      </c>
      <c r="H47" s="41">
        <v>0</v>
      </c>
      <c r="I47" s="40">
        <f t="shared" si="0"/>
        <v>3</v>
      </c>
      <c r="J47" s="42"/>
      <c r="K47" s="43">
        <f t="shared" si="1"/>
        <v>0</v>
      </c>
      <c r="L47" s="44"/>
      <c r="M47" s="41">
        <f t="shared" si="2"/>
        <v>0</v>
      </c>
      <c r="N47" s="44"/>
      <c r="O47" s="41">
        <f t="shared" si="3"/>
        <v>0</v>
      </c>
      <c r="P47" s="43">
        <v>21</v>
      </c>
      <c r="Q47" s="43">
        <f t="shared" si="4"/>
        <v>0</v>
      </c>
      <c r="R47" s="43">
        <f t="shared" si="5"/>
        <v>0</v>
      </c>
      <c r="S47" s="39"/>
      <c r="T47" s="15" t="s">
        <v>1677</v>
      </c>
      <c r="U47" s="37" t="s">
        <v>1577</v>
      </c>
      <c r="V47" s="37" t="s">
        <v>1578</v>
      </c>
    </row>
    <row r="48" spans="1:22" ht="12.75" outlineLevel="2">
      <c r="A48" s="36">
        <v>29</v>
      </c>
      <c r="B48" s="37" t="s">
        <v>1678</v>
      </c>
      <c r="C48" s="37"/>
      <c r="D48" s="38" t="s">
        <v>1573</v>
      </c>
      <c r="E48" s="39" t="s">
        <v>1679</v>
      </c>
      <c r="F48" s="38" t="s">
        <v>1582</v>
      </c>
      <c r="G48" s="40">
        <v>3</v>
      </c>
      <c r="H48" s="41">
        <v>0</v>
      </c>
      <c r="I48" s="40">
        <f t="shared" si="0"/>
        <v>3</v>
      </c>
      <c r="J48" s="42"/>
      <c r="K48" s="43">
        <f t="shared" si="1"/>
        <v>0</v>
      </c>
      <c r="L48" s="44"/>
      <c r="M48" s="41">
        <f t="shared" si="2"/>
        <v>0</v>
      </c>
      <c r="N48" s="44"/>
      <c r="O48" s="41">
        <f t="shared" si="3"/>
        <v>0</v>
      </c>
      <c r="P48" s="43">
        <v>21</v>
      </c>
      <c r="Q48" s="43">
        <f t="shared" si="4"/>
        <v>0</v>
      </c>
      <c r="R48" s="43">
        <f t="shared" si="5"/>
        <v>0</v>
      </c>
      <c r="S48" s="39"/>
      <c r="T48" s="15" t="s">
        <v>1680</v>
      </c>
      <c r="U48" s="37" t="s">
        <v>1577</v>
      </c>
      <c r="V48" s="37" t="s">
        <v>1578</v>
      </c>
    </row>
    <row r="49" spans="1:22" ht="12.75" outlineLevel="2">
      <c r="A49" s="36">
        <v>30</v>
      </c>
      <c r="B49" s="37" t="s">
        <v>1681</v>
      </c>
      <c r="C49" s="37"/>
      <c r="D49" s="38" t="s">
        <v>1573</v>
      </c>
      <c r="E49" s="39" t="s">
        <v>1682</v>
      </c>
      <c r="F49" s="38" t="s">
        <v>1619</v>
      </c>
      <c r="G49" s="40">
        <v>222.9</v>
      </c>
      <c r="H49" s="41">
        <v>0</v>
      </c>
      <c r="I49" s="40">
        <f t="shared" si="0"/>
        <v>222.9</v>
      </c>
      <c r="J49" s="42"/>
      <c r="K49" s="43">
        <f t="shared" si="1"/>
        <v>0</v>
      </c>
      <c r="L49" s="44"/>
      <c r="M49" s="41">
        <f t="shared" si="2"/>
        <v>0</v>
      </c>
      <c r="N49" s="44"/>
      <c r="O49" s="41">
        <f t="shared" si="3"/>
        <v>0</v>
      </c>
      <c r="P49" s="43">
        <v>21</v>
      </c>
      <c r="Q49" s="43">
        <f t="shared" si="4"/>
        <v>0</v>
      </c>
      <c r="R49" s="43">
        <f t="shared" si="5"/>
        <v>0</v>
      </c>
      <c r="S49" s="39"/>
      <c r="T49" s="15" t="s">
        <v>1683</v>
      </c>
      <c r="U49" s="37" t="s">
        <v>1577</v>
      </c>
      <c r="V49" s="37" t="s">
        <v>1578</v>
      </c>
    </row>
    <row r="50" spans="1:22" ht="12.75" outlineLevel="3">
      <c r="A50" s="45"/>
      <c r="B50" s="46"/>
      <c r="C50" s="46"/>
      <c r="D50" s="46"/>
      <c r="E50" s="46" t="s">
        <v>1684</v>
      </c>
      <c r="F50" s="46"/>
      <c r="G50" s="47">
        <v>222.9</v>
      </c>
      <c r="H50" s="48"/>
      <c r="I50" s="47"/>
      <c r="J50" s="49"/>
      <c r="K50" s="50"/>
      <c r="L50" s="51"/>
      <c r="M50" s="48"/>
      <c r="N50" s="51"/>
      <c r="O50" s="48"/>
      <c r="P50" s="50"/>
      <c r="Q50" s="50"/>
      <c r="R50" s="50"/>
      <c r="S50" s="46"/>
      <c r="T50" s="52"/>
      <c r="U50" s="46"/>
      <c r="V50" s="46"/>
    </row>
    <row r="51" spans="1:22" ht="12.75" outlineLevel="2">
      <c r="A51" s="36">
        <v>31</v>
      </c>
      <c r="B51" s="37" t="s">
        <v>1685</v>
      </c>
      <c r="C51" s="37"/>
      <c r="D51" s="38" t="s">
        <v>1573</v>
      </c>
      <c r="E51" s="39" t="s">
        <v>1686</v>
      </c>
      <c r="F51" s="38" t="s">
        <v>1619</v>
      </c>
      <c r="G51" s="40">
        <v>114.228</v>
      </c>
      <c r="H51" s="41">
        <v>0</v>
      </c>
      <c r="I51" s="40">
        <f>G51*(1+H51/100)</f>
        <v>114.228</v>
      </c>
      <c r="J51" s="42"/>
      <c r="K51" s="43">
        <f>I51*J51</f>
        <v>0</v>
      </c>
      <c r="L51" s="44"/>
      <c r="M51" s="41">
        <f>I51*L51</f>
        <v>0</v>
      </c>
      <c r="N51" s="44"/>
      <c r="O51" s="41">
        <f>I51*N51</f>
        <v>0</v>
      </c>
      <c r="P51" s="43">
        <v>21</v>
      </c>
      <c r="Q51" s="43">
        <f>K51*(P51/100)</f>
        <v>0</v>
      </c>
      <c r="R51" s="43">
        <f>K51+Q51</f>
        <v>0</v>
      </c>
      <c r="S51" s="39"/>
      <c r="T51" s="15" t="s">
        <v>1687</v>
      </c>
      <c r="U51" s="37" t="s">
        <v>1577</v>
      </c>
      <c r="V51" s="37" t="s">
        <v>1578</v>
      </c>
    </row>
    <row r="52" spans="1:22" ht="12.75" outlineLevel="3">
      <c r="A52" s="45"/>
      <c r="B52" s="46"/>
      <c r="C52" s="46"/>
      <c r="D52" s="46"/>
      <c r="E52" s="46" t="s">
        <v>1688</v>
      </c>
      <c r="F52" s="46"/>
      <c r="G52" s="47">
        <v>114.228</v>
      </c>
      <c r="H52" s="48"/>
      <c r="I52" s="47"/>
      <c r="J52" s="49"/>
      <c r="K52" s="50"/>
      <c r="L52" s="51"/>
      <c r="M52" s="48"/>
      <c r="N52" s="51"/>
      <c r="O52" s="48"/>
      <c r="P52" s="50"/>
      <c r="Q52" s="50"/>
      <c r="R52" s="50"/>
      <c r="S52" s="46"/>
      <c r="T52" s="52"/>
      <c r="U52" s="46"/>
      <c r="V52" s="46"/>
    </row>
    <row r="53" spans="1:22" ht="12.75" outlineLevel="2">
      <c r="A53" s="36">
        <v>32</v>
      </c>
      <c r="B53" s="37" t="s">
        <v>1689</v>
      </c>
      <c r="C53" s="37"/>
      <c r="D53" s="38" t="s">
        <v>1573</v>
      </c>
      <c r="E53" s="39" t="s">
        <v>1690</v>
      </c>
      <c r="F53" s="38" t="s">
        <v>1619</v>
      </c>
      <c r="G53" s="40">
        <v>113.69</v>
      </c>
      <c r="H53" s="41">
        <v>0</v>
      </c>
      <c r="I53" s="40">
        <f>G53*(1+H53/100)</f>
        <v>113.69</v>
      </c>
      <c r="J53" s="42"/>
      <c r="K53" s="43">
        <f>I53*J53</f>
        <v>0</v>
      </c>
      <c r="L53" s="44"/>
      <c r="M53" s="41">
        <f>I53*L53</f>
        <v>0</v>
      </c>
      <c r="N53" s="44"/>
      <c r="O53" s="41">
        <f>I53*N53</f>
        <v>0</v>
      </c>
      <c r="P53" s="43">
        <v>21</v>
      </c>
      <c r="Q53" s="43">
        <f>K53*(P53/100)</f>
        <v>0</v>
      </c>
      <c r="R53" s="43">
        <f>K53+Q53</f>
        <v>0</v>
      </c>
      <c r="S53" s="39"/>
      <c r="T53" s="15" t="s">
        <v>1691</v>
      </c>
      <c r="U53" s="37" t="s">
        <v>1577</v>
      </c>
      <c r="V53" s="37" t="s">
        <v>1578</v>
      </c>
    </row>
    <row r="54" spans="1:22" ht="12.75" outlineLevel="3">
      <c r="A54" s="45"/>
      <c r="B54" s="46"/>
      <c r="C54" s="46"/>
      <c r="D54" s="46"/>
      <c r="E54" s="46" t="s">
        <v>1692</v>
      </c>
      <c r="F54" s="46"/>
      <c r="G54" s="47">
        <v>113.69</v>
      </c>
      <c r="H54" s="48"/>
      <c r="I54" s="47"/>
      <c r="J54" s="49"/>
      <c r="K54" s="50"/>
      <c r="L54" s="51"/>
      <c r="M54" s="48"/>
      <c r="N54" s="51"/>
      <c r="O54" s="48"/>
      <c r="P54" s="50"/>
      <c r="Q54" s="50"/>
      <c r="R54" s="50"/>
      <c r="S54" s="46"/>
      <c r="T54" s="52"/>
      <c r="U54" s="46"/>
      <c r="V54" s="46"/>
    </row>
    <row r="55" spans="1:22" ht="12.75" outlineLevel="2">
      <c r="A55" s="36">
        <v>33</v>
      </c>
      <c r="B55" s="37" t="s">
        <v>1693</v>
      </c>
      <c r="C55" s="37"/>
      <c r="D55" s="38" t="s">
        <v>1573</v>
      </c>
      <c r="E55" s="39" t="s">
        <v>1694</v>
      </c>
      <c r="F55" s="38" t="s">
        <v>1619</v>
      </c>
      <c r="G55" s="40">
        <v>225.678</v>
      </c>
      <c r="H55" s="41">
        <v>0</v>
      </c>
      <c r="I55" s="40">
        <f>G55*(1+H55/100)</f>
        <v>225.678</v>
      </c>
      <c r="J55" s="42"/>
      <c r="K55" s="43">
        <f>I55*J55</f>
        <v>0</v>
      </c>
      <c r="L55" s="44"/>
      <c r="M55" s="41">
        <f>I55*L55</f>
        <v>0</v>
      </c>
      <c r="N55" s="44"/>
      <c r="O55" s="41">
        <f>I55*N55</f>
        <v>0</v>
      </c>
      <c r="P55" s="43">
        <v>21</v>
      </c>
      <c r="Q55" s="43">
        <f>K55*(P55/100)</f>
        <v>0</v>
      </c>
      <c r="R55" s="43">
        <f>K55+Q55</f>
        <v>0</v>
      </c>
      <c r="S55" s="39"/>
      <c r="T55" s="15" t="s">
        <v>1695</v>
      </c>
      <c r="U55" s="37" t="s">
        <v>1577</v>
      </c>
      <c r="V55" s="37" t="s">
        <v>1578</v>
      </c>
    </row>
    <row r="56" spans="1:22" ht="12.75" outlineLevel="3">
      <c r="A56" s="45"/>
      <c r="B56" s="46"/>
      <c r="C56" s="46"/>
      <c r="D56" s="46"/>
      <c r="E56" s="46" t="s">
        <v>1653</v>
      </c>
      <c r="F56" s="46"/>
      <c r="G56" s="47">
        <v>225.678</v>
      </c>
      <c r="H56" s="48"/>
      <c r="I56" s="47"/>
      <c r="J56" s="49"/>
      <c r="K56" s="50"/>
      <c r="L56" s="51"/>
      <c r="M56" s="48"/>
      <c r="N56" s="51"/>
      <c r="O56" s="48"/>
      <c r="P56" s="50"/>
      <c r="Q56" s="50"/>
      <c r="R56" s="50"/>
      <c r="S56" s="46"/>
      <c r="T56" s="52"/>
      <c r="U56" s="46"/>
      <c r="V56" s="46"/>
    </row>
    <row r="57" spans="1:22" ht="12.75" outlineLevel="2">
      <c r="A57" s="36">
        <v>34</v>
      </c>
      <c r="B57" s="37" t="s">
        <v>1696</v>
      </c>
      <c r="C57" s="37"/>
      <c r="D57" s="38" t="s">
        <v>1573</v>
      </c>
      <c r="E57" s="39" t="s">
        <v>1697</v>
      </c>
      <c r="F57" s="38" t="s">
        <v>1698</v>
      </c>
      <c r="G57" s="40">
        <v>228.456</v>
      </c>
      <c r="H57" s="41">
        <v>0</v>
      </c>
      <c r="I57" s="40">
        <f>G57*(1+H57/100)</f>
        <v>228.456</v>
      </c>
      <c r="J57" s="42"/>
      <c r="K57" s="43">
        <f>I57*J57</f>
        <v>0</v>
      </c>
      <c r="L57" s="44"/>
      <c r="M57" s="41">
        <f>I57*L57</f>
        <v>0</v>
      </c>
      <c r="N57" s="44"/>
      <c r="O57" s="41">
        <f>I57*N57</f>
        <v>0</v>
      </c>
      <c r="P57" s="43">
        <v>21</v>
      </c>
      <c r="Q57" s="43">
        <f>K57*(P57/100)</f>
        <v>0</v>
      </c>
      <c r="R57" s="43">
        <f>K57+Q57</f>
        <v>0</v>
      </c>
      <c r="S57" s="39"/>
      <c r="T57" s="15" t="s">
        <v>1699</v>
      </c>
      <c r="U57" s="37" t="s">
        <v>1577</v>
      </c>
      <c r="V57" s="37" t="s">
        <v>1578</v>
      </c>
    </row>
    <row r="58" spans="1:22" ht="12.75" outlineLevel="3">
      <c r="A58" s="45"/>
      <c r="B58" s="46"/>
      <c r="C58" s="46"/>
      <c r="D58" s="46"/>
      <c r="E58" s="46" t="s">
        <v>1700</v>
      </c>
      <c r="F58" s="46"/>
      <c r="G58" s="47">
        <v>228.456</v>
      </c>
      <c r="H58" s="48"/>
      <c r="I58" s="47"/>
      <c r="J58" s="49"/>
      <c r="K58" s="50"/>
      <c r="L58" s="51"/>
      <c r="M58" s="48"/>
      <c r="N58" s="51"/>
      <c r="O58" s="48"/>
      <c r="P58" s="50"/>
      <c r="Q58" s="50"/>
      <c r="R58" s="50"/>
      <c r="S58" s="46"/>
      <c r="T58" s="52"/>
      <c r="U58" s="46"/>
      <c r="V58" s="46"/>
    </row>
    <row r="59" spans="1:22" ht="12.75" outlineLevel="2">
      <c r="A59" s="36">
        <v>35</v>
      </c>
      <c r="B59" s="37" t="s">
        <v>1701</v>
      </c>
      <c r="C59" s="37"/>
      <c r="D59" s="38" t="s">
        <v>1573</v>
      </c>
      <c r="E59" s="39" t="s">
        <v>1702</v>
      </c>
      <c r="F59" s="38" t="s">
        <v>1619</v>
      </c>
      <c r="G59" s="40">
        <v>111.45</v>
      </c>
      <c r="H59" s="41">
        <v>0</v>
      </c>
      <c r="I59" s="40">
        <f>G59*(1+H59/100)</f>
        <v>111.45</v>
      </c>
      <c r="J59" s="42"/>
      <c r="K59" s="43">
        <f>I59*J59</f>
        <v>0</v>
      </c>
      <c r="L59" s="44"/>
      <c r="M59" s="41">
        <f>I59*L59</f>
        <v>0</v>
      </c>
      <c r="N59" s="44"/>
      <c r="O59" s="41">
        <f>I59*N59</f>
        <v>0</v>
      </c>
      <c r="P59" s="43">
        <v>21</v>
      </c>
      <c r="Q59" s="43">
        <f>K59*(P59/100)</f>
        <v>0</v>
      </c>
      <c r="R59" s="43">
        <f>K59+Q59</f>
        <v>0</v>
      </c>
      <c r="S59" s="39"/>
      <c r="T59" s="15" t="s">
        <v>1703</v>
      </c>
      <c r="U59" s="37" t="s">
        <v>1577</v>
      </c>
      <c r="V59" s="37" t="s">
        <v>1578</v>
      </c>
    </row>
    <row r="60" spans="1:22" ht="12.75" outlineLevel="3">
      <c r="A60" s="45"/>
      <c r="B60" s="46"/>
      <c r="C60" s="46"/>
      <c r="D60" s="46"/>
      <c r="E60" s="46" t="s">
        <v>1704</v>
      </c>
      <c r="F60" s="46"/>
      <c r="G60" s="47">
        <v>111.45</v>
      </c>
      <c r="H60" s="48"/>
      <c r="I60" s="47"/>
      <c r="J60" s="49"/>
      <c r="K60" s="50"/>
      <c r="L60" s="51"/>
      <c r="M60" s="48"/>
      <c r="N60" s="51"/>
      <c r="O60" s="48"/>
      <c r="P60" s="50"/>
      <c r="Q60" s="50"/>
      <c r="R60" s="50"/>
      <c r="S60" s="46"/>
      <c r="T60" s="52"/>
      <c r="U60" s="46"/>
      <c r="V60" s="46"/>
    </row>
    <row r="61" spans="1:22" ht="12.75" outlineLevel="2">
      <c r="A61" s="36">
        <v>36</v>
      </c>
      <c r="B61" s="37" t="s">
        <v>1705</v>
      </c>
      <c r="C61" s="37"/>
      <c r="D61" s="38" t="s">
        <v>1573</v>
      </c>
      <c r="E61" s="39" t="s">
        <v>1706</v>
      </c>
      <c r="F61" s="38" t="s">
        <v>1582</v>
      </c>
      <c r="G61" s="40">
        <v>5</v>
      </c>
      <c r="H61" s="41">
        <v>0</v>
      </c>
      <c r="I61" s="40">
        <f>G61*(1+H61/100)</f>
        <v>5</v>
      </c>
      <c r="J61" s="42"/>
      <c r="K61" s="43">
        <f>I61*J61</f>
        <v>0</v>
      </c>
      <c r="L61" s="44"/>
      <c r="M61" s="41">
        <f>I61*L61</f>
        <v>0</v>
      </c>
      <c r="N61" s="44"/>
      <c r="O61" s="41">
        <f>I61*N61</f>
        <v>0</v>
      </c>
      <c r="P61" s="43">
        <v>21</v>
      </c>
      <c r="Q61" s="43">
        <f>K61*(P61/100)</f>
        <v>0</v>
      </c>
      <c r="R61" s="43">
        <f>K61+Q61</f>
        <v>0</v>
      </c>
      <c r="S61" s="39"/>
      <c r="T61" s="15" t="s">
        <v>1707</v>
      </c>
      <c r="U61" s="37" t="s">
        <v>1577</v>
      </c>
      <c r="V61" s="37" t="s">
        <v>1578</v>
      </c>
    </row>
    <row r="62" spans="1:22" ht="12.75" outlineLevel="2">
      <c r="A62" s="36">
        <v>37</v>
      </c>
      <c r="B62" s="37" t="s">
        <v>1708</v>
      </c>
      <c r="C62" s="37"/>
      <c r="D62" s="38" t="s">
        <v>1573</v>
      </c>
      <c r="E62" s="39" t="s">
        <v>1709</v>
      </c>
      <c r="F62" s="38" t="s">
        <v>1582</v>
      </c>
      <c r="G62" s="40">
        <v>7</v>
      </c>
      <c r="H62" s="41">
        <v>0</v>
      </c>
      <c r="I62" s="40">
        <f>G62*(1+H62/100)</f>
        <v>7</v>
      </c>
      <c r="J62" s="42"/>
      <c r="K62" s="43">
        <f>I62*J62</f>
        <v>0</v>
      </c>
      <c r="L62" s="44"/>
      <c r="M62" s="41">
        <f>I62*L62</f>
        <v>0</v>
      </c>
      <c r="N62" s="44"/>
      <c r="O62" s="41">
        <f>I62*N62</f>
        <v>0</v>
      </c>
      <c r="P62" s="43">
        <v>21</v>
      </c>
      <c r="Q62" s="43">
        <f>K62*(P62/100)</f>
        <v>0</v>
      </c>
      <c r="R62" s="43">
        <f>K62+Q62</f>
        <v>0</v>
      </c>
      <c r="S62" s="39"/>
      <c r="T62" s="15" t="s">
        <v>1710</v>
      </c>
      <c r="U62" s="37" t="s">
        <v>1577</v>
      </c>
      <c r="V62" s="37" t="s">
        <v>1578</v>
      </c>
    </row>
    <row r="63" spans="1:22" ht="12.75" outlineLevel="2">
      <c r="A63" s="36">
        <v>38</v>
      </c>
      <c r="B63" s="37" t="s">
        <v>1711</v>
      </c>
      <c r="C63" s="37"/>
      <c r="D63" s="38" t="s">
        <v>1573</v>
      </c>
      <c r="E63" s="39" t="s">
        <v>1712</v>
      </c>
      <c r="F63" s="38" t="s">
        <v>1582</v>
      </c>
      <c r="G63" s="40">
        <v>3</v>
      </c>
      <c r="H63" s="41">
        <v>0</v>
      </c>
      <c r="I63" s="40">
        <f>G63*(1+H63/100)</f>
        <v>3</v>
      </c>
      <c r="J63" s="42"/>
      <c r="K63" s="43">
        <f>I63*J63</f>
        <v>0</v>
      </c>
      <c r="L63" s="44"/>
      <c r="M63" s="41">
        <f>I63*L63</f>
        <v>0</v>
      </c>
      <c r="N63" s="44"/>
      <c r="O63" s="41">
        <f>I63*N63</f>
        <v>0</v>
      </c>
      <c r="P63" s="43">
        <v>21</v>
      </c>
      <c r="Q63" s="43">
        <f>K63*(P63/100)</f>
        <v>0</v>
      </c>
      <c r="R63" s="43">
        <f>K63+Q63</f>
        <v>0</v>
      </c>
      <c r="S63" s="39"/>
      <c r="T63" s="15" t="s">
        <v>1713</v>
      </c>
      <c r="U63" s="37" t="s">
        <v>1577</v>
      </c>
      <c r="V63" s="37" t="s">
        <v>1578</v>
      </c>
    </row>
    <row r="64" spans="1:22" ht="12.75" outlineLevel="2">
      <c r="A64" s="36">
        <v>39</v>
      </c>
      <c r="B64" s="37" t="s">
        <v>1714</v>
      </c>
      <c r="C64" s="37"/>
      <c r="D64" s="38" t="s">
        <v>1573</v>
      </c>
      <c r="E64" s="39" t="s">
        <v>1715</v>
      </c>
      <c r="F64" s="38" t="s">
        <v>1582</v>
      </c>
      <c r="G64" s="40">
        <v>3</v>
      </c>
      <c r="H64" s="41">
        <v>0</v>
      </c>
      <c r="I64" s="40">
        <f>G64*(1+H64/100)</f>
        <v>3</v>
      </c>
      <c r="J64" s="42"/>
      <c r="K64" s="43">
        <f>I64*J64</f>
        <v>0</v>
      </c>
      <c r="L64" s="44"/>
      <c r="M64" s="41">
        <f>I64*L64</f>
        <v>0</v>
      </c>
      <c r="N64" s="44"/>
      <c r="O64" s="41">
        <f>I64*N64</f>
        <v>0</v>
      </c>
      <c r="P64" s="43">
        <v>21</v>
      </c>
      <c r="Q64" s="43">
        <f>K64*(P64/100)</f>
        <v>0</v>
      </c>
      <c r="R64" s="43">
        <f>K64+Q64</f>
        <v>0</v>
      </c>
      <c r="S64" s="39"/>
      <c r="T64" s="15" t="s">
        <v>1716</v>
      </c>
      <c r="U64" s="37" t="s">
        <v>1577</v>
      </c>
      <c r="V64" s="37" t="s">
        <v>1578</v>
      </c>
    </row>
    <row r="65" spans="1:22" ht="12.75" outlineLevel="2">
      <c r="A65" s="36">
        <v>40</v>
      </c>
      <c r="B65" s="37" t="s">
        <v>1717</v>
      </c>
      <c r="C65" s="37"/>
      <c r="D65" s="38" t="s">
        <v>1573</v>
      </c>
      <c r="E65" s="39" t="s">
        <v>1718</v>
      </c>
      <c r="F65" s="38" t="s">
        <v>1575</v>
      </c>
      <c r="G65" s="40">
        <v>199.625</v>
      </c>
      <c r="H65" s="41">
        <v>0</v>
      </c>
      <c r="I65" s="40">
        <f>G65*(1+H65/100)</f>
        <v>199.625</v>
      </c>
      <c r="J65" s="42"/>
      <c r="K65" s="43">
        <f>I65*J65</f>
        <v>0</v>
      </c>
      <c r="L65" s="44"/>
      <c r="M65" s="41">
        <f>I65*L65</f>
        <v>0</v>
      </c>
      <c r="N65" s="44"/>
      <c r="O65" s="41">
        <f>I65*N65</f>
        <v>0</v>
      </c>
      <c r="P65" s="43">
        <v>21</v>
      </c>
      <c r="Q65" s="43">
        <f>K65*(P65/100)</f>
        <v>0</v>
      </c>
      <c r="R65" s="43">
        <f>K65+Q65</f>
        <v>0</v>
      </c>
      <c r="S65" s="39"/>
      <c r="T65" s="15" t="s">
        <v>1719</v>
      </c>
      <c r="U65" s="37" t="s">
        <v>1577</v>
      </c>
      <c r="V65" s="37" t="s">
        <v>1578</v>
      </c>
    </row>
    <row r="66" spans="1:22" ht="12.75" outlineLevel="3">
      <c r="A66" s="45"/>
      <c r="B66" s="46"/>
      <c r="C66" s="46"/>
      <c r="D66" s="46"/>
      <c r="E66" s="46" t="s">
        <v>1720</v>
      </c>
      <c r="F66" s="46"/>
      <c r="G66" s="47">
        <v>199.625</v>
      </c>
      <c r="H66" s="48"/>
      <c r="I66" s="47"/>
      <c r="J66" s="49"/>
      <c r="K66" s="50"/>
      <c r="L66" s="51"/>
      <c r="M66" s="48"/>
      <c r="N66" s="51"/>
      <c r="O66" s="48"/>
      <c r="P66" s="50"/>
      <c r="Q66" s="50"/>
      <c r="R66" s="50"/>
      <c r="S66" s="46"/>
      <c r="T66" s="52"/>
      <c r="U66" s="46"/>
      <c r="V66" s="46"/>
    </row>
    <row r="67" spans="1:22" ht="12.75" outlineLevel="2">
      <c r="A67" s="36">
        <v>41</v>
      </c>
      <c r="B67" s="37" t="s">
        <v>1721</v>
      </c>
      <c r="C67" s="37"/>
      <c r="D67" s="38" t="s">
        <v>1573</v>
      </c>
      <c r="E67" s="39" t="s">
        <v>1722</v>
      </c>
      <c r="F67" s="38" t="s">
        <v>1575</v>
      </c>
      <c r="G67" s="40">
        <v>16.8</v>
      </c>
      <c r="H67" s="41">
        <v>0</v>
      </c>
      <c r="I67" s="40">
        <f>G67*(1+H67/100)</f>
        <v>16.8</v>
      </c>
      <c r="J67" s="42"/>
      <c r="K67" s="43">
        <f>I67*J67</f>
        <v>0</v>
      </c>
      <c r="L67" s="44">
        <v>0.03797</v>
      </c>
      <c r="M67" s="41">
        <f>I67*L67</f>
        <v>0.637896</v>
      </c>
      <c r="N67" s="44"/>
      <c r="O67" s="41">
        <f>I67*N67</f>
        <v>0</v>
      </c>
      <c r="P67" s="43">
        <v>21</v>
      </c>
      <c r="Q67" s="43">
        <f>K67*(P67/100)</f>
        <v>0</v>
      </c>
      <c r="R67" s="43">
        <f>K67+Q67</f>
        <v>0</v>
      </c>
      <c r="S67" s="39"/>
      <c r="T67" s="15" t="s">
        <v>1723</v>
      </c>
      <c r="U67" s="37" t="s">
        <v>1577</v>
      </c>
      <c r="V67" s="37" t="s">
        <v>1578</v>
      </c>
    </row>
    <row r="68" spans="1:22" ht="12.75" outlineLevel="3">
      <c r="A68" s="45"/>
      <c r="B68" s="46"/>
      <c r="C68" s="46"/>
      <c r="D68" s="46"/>
      <c r="E68" s="46" t="s">
        <v>1724</v>
      </c>
      <c r="F68" s="46"/>
      <c r="G68" s="47">
        <v>16.8</v>
      </c>
      <c r="H68" s="48"/>
      <c r="I68" s="47"/>
      <c r="J68" s="49"/>
      <c r="K68" s="50"/>
      <c r="L68" s="51"/>
      <c r="M68" s="48"/>
      <c r="N68" s="51"/>
      <c r="O68" s="48"/>
      <c r="P68" s="50"/>
      <c r="Q68" s="50"/>
      <c r="R68" s="50"/>
      <c r="S68" s="46"/>
      <c r="T68" s="52"/>
      <c r="U68" s="46"/>
      <c r="V68" s="46"/>
    </row>
    <row r="69" spans="1:22" ht="20.25" customHeight="1" outlineLevel="1">
      <c r="A69" s="28"/>
      <c r="B69" s="29"/>
      <c r="C69" s="29"/>
      <c r="D69" s="29"/>
      <c r="E69" s="29" t="s">
        <v>1725</v>
      </c>
      <c r="F69" s="29"/>
      <c r="G69" s="30"/>
      <c r="H69" s="31"/>
      <c r="I69" s="30"/>
      <c r="J69" s="32"/>
      <c r="K69" s="33">
        <f>SUBTOTAL(9,K70:K94)</f>
        <v>0</v>
      </c>
      <c r="L69" s="34"/>
      <c r="M69" s="31">
        <f>SUBTOTAL(9,M70:M94)</f>
        <v>209.83558866453149</v>
      </c>
      <c r="N69" s="34"/>
      <c r="O69" s="31">
        <f>SUBTOTAL(9,O70:O94)</f>
        <v>0</v>
      </c>
      <c r="P69" s="33"/>
      <c r="Q69" s="33">
        <f>SUBTOTAL(9,Q70:Q94)</f>
        <v>0</v>
      </c>
      <c r="R69" s="33">
        <f>SUBTOTAL(9,R70:R94)</f>
        <v>0</v>
      </c>
      <c r="S69" s="29"/>
      <c r="T69" s="35"/>
      <c r="U69" s="29"/>
      <c r="V69" s="29"/>
    </row>
    <row r="70" spans="1:22" ht="12.75" outlineLevel="2">
      <c r="A70" s="36">
        <v>42</v>
      </c>
      <c r="B70" s="37" t="s">
        <v>1726</v>
      </c>
      <c r="C70" s="37"/>
      <c r="D70" s="38" t="s">
        <v>1573</v>
      </c>
      <c r="E70" s="39" t="s">
        <v>1727</v>
      </c>
      <c r="F70" s="38" t="s">
        <v>1619</v>
      </c>
      <c r="G70" s="40">
        <v>14.643</v>
      </c>
      <c r="H70" s="41">
        <v>0</v>
      </c>
      <c r="I70" s="40">
        <f>G70*(1+H70/100)</f>
        <v>14.643</v>
      </c>
      <c r="J70" s="42"/>
      <c r="K70" s="43">
        <f>I70*J70</f>
        <v>0</v>
      </c>
      <c r="L70" s="44">
        <v>1.665</v>
      </c>
      <c r="M70" s="41">
        <f>I70*L70</f>
        <v>24.380595000000003</v>
      </c>
      <c r="N70" s="44"/>
      <c r="O70" s="41">
        <f>I70*N70</f>
        <v>0</v>
      </c>
      <c r="P70" s="43">
        <v>21</v>
      </c>
      <c r="Q70" s="43">
        <f>K70*(P70/100)</f>
        <v>0</v>
      </c>
      <c r="R70" s="43">
        <f>K70+Q70</f>
        <v>0</v>
      </c>
      <c r="S70" s="39"/>
      <c r="T70" s="15" t="s">
        <v>1728</v>
      </c>
      <c r="U70" s="37" t="s">
        <v>1577</v>
      </c>
      <c r="V70" s="37" t="s">
        <v>1729</v>
      </c>
    </row>
    <row r="71" spans="1:22" ht="12.75" outlineLevel="3">
      <c r="A71" s="45"/>
      <c r="B71" s="46"/>
      <c r="C71" s="46"/>
      <c r="D71" s="46"/>
      <c r="E71" s="46" t="s">
        <v>1730</v>
      </c>
      <c r="F71" s="46"/>
      <c r="G71" s="47">
        <v>14.643</v>
      </c>
      <c r="H71" s="48"/>
      <c r="I71" s="47"/>
      <c r="J71" s="49"/>
      <c r="K71" s="50"/>
      <c r="L71" s="51"/>
      <c r="M71" s="48"/>
      <c r="N71" s="51"/>
      <c r="O71" s="48"/>
      <c r="P71" s="50"/>
      <c r="Q71" s="50"/>
      <c r="R71" s="50"/>
      <c r="S71" s="46"/>
      <c r="T71" s="52"/>
      <c r="U71" s="46"/>
      <c r="V71" s="46"/>
    </row>
    <row r="72" spans="1:22" ht="12.75" outlineLevel="2">
      <c r="A72" s="36">
        <v>43</v>
      </c>
      <c r="B72" s="37" t="s">
        <v>1731</v>
      </c>
      <c r="C72" s="37"/>
      <c r="D72" s="38" t="s">
        <v>1573</v>
      </c>
      <c r="E72" s="39" t="s">
        <v>1732</v>
      </c>
      <c r="F72" s="38" t="s">
        <v>1619</v>
      </c>
      <c r="G72" s="40">
        <v>6.10125</v>
      </c>
      <c r="H72" s="41">
        <v>0</v>
      </c>
      <c r="I72" s="40">
        <f>G72*(1+H72/100)</f>
        <v>6.10125</v>
      </c>
      <c r="J72" s="42"/>
      <c r="K72" s="43">
        <f>I72*J72</f>
        <v>0</v>
      </c>
      <c r="L72" s="44">
        <v>1.9205</v>
      </c>
      <c r="M72" s="41">
        <f>I72*L72</f>
        <v>11.717450625000001</v>
      </c>
      <c r="N72" s="44"/>
      <c r="O72" s="41">
        <f>I72*N72</f>
        <v>0</v>
      </c>
      <c r="P72" s="43">
        <v>21</v>
      </c>
      <c r="Q72" s="43">
        <f>K72*(P72/100)</f>
        <v>0</v>
      </c>
      <c r="R72" s="43">
        <f>K72+Q72</f>
        <v>0</v>
      </c>
      <c r="S72" s="39"/>
      <c r="T72" s="15" t="s">
        <v>1733</v>
      </c>
      <c r="U72" s="37" t="s">
        <v>1577</v>
      </c>
      <c r="V72" s="37" t="s">
        <v>1729</v>
      </c>
    </row>
    <row r="73" spans="1:22" ht="12.75" outlineLevel="3">
      <c r="A73" s="45"/>
      <c r="B73" s="46"/>
      <c r="C73" s="46"/>
      <c r="D73" s="46"/>
      <c r="E73" s="46" t="s">
        <v>1734</v>
      </c>
      <c r="F73" s="46"/>
      <c r="G73" s="47">
        <v>6.10125</v>
      </c>
      <c r="H73" s="48"/>
      <c r="I73" s="47"/>
      <c r="J73" s="49"/>
      <c r="K73" s="50"/>
      <c r="L73" s="51"/>
      <c r="M73" s="48"/>
      <c r="N73" s="51"/>
      <c r="O73" s="48"/>
      <c r="P73" s="50"/>
      <c r="Q73" s="50"/>
      <c r="R73" s="50"/>
      <c r="S73" s="46"/>
      <c r="T73" s="52"/>
      <c r="U73" s="46"/>
      <c r="V73" s="46"/>
    </row>
    <row r="74" spans="1:22" ht="12.75" outlineLevel="2">
      <c r="A74" s="36">
        <v>44</v>
      </c>
      <c r="B74" s="37" t="s">
        <v>1735</v>
      </c>
      <c r="C74" s="37"/>
      <c r="D74" s="38" t="s">
        <v>1573</v>
      </c>
      <c r="E74" s="39" t="s">
        <v>1736</v>
      </c>
      <c r="F74" s="38" t="s">
        <v>1603</v>
      </c>
      <c r="G74" s="40">
        <v>82</v>
      </c>
      <c r="H74" s="41">
        <v>0</v>
      </c>
      <c r="I74" s="40">
        <f>G74*(1+H74/100)</f>
        <v>82</v>
      </c>
      <c r="J74" s="42"/>
      <c r="K74" s="43">
        <f>I74*J74</f>
        <v>0</v>
      </c>
      <c r="L74" s="44">
        <v>0.22657</v>
      </c>
      <c r="M74" s="41">
        <f>I74*L74</f>
        <v>18.57874</v>
      </c>
      <c r="N74" s="44"/>
      <c r="O74" s="41">
        <f>I74*N74</f>
        <v>0</v>
      </c>
      <c r="P74" s="43">
        <v>21</v>
      </c>
      <c r="Q74" s="43">
        <f>K74*(P74/100)</f>
        <v>0</v>
      </c>
      <c r="R74" s="43">
        <f>K74+Q74</f>
        <v>0</v>
      </c>
      <c r="S74" s="39"/>
      <c r="T74" s="15" t="s">
        <v>1737</v>
      </c>
      <c r="U74" s="37" t="s">
        <v>1577</v>
      </c>
      <c r="V74" s="37" t="s">
        <v>1729</v>
      </c>
    </row>
    <row r="75" spans="1:22" ht="12.75" outlineLevel="3">
      <c r="A75" s="45"/>
      <c r="B75" s="46"/>
      <c r="C75" s="46"/>
      <c r="D75" s="46"/>
      <c r="E75" s="46" t="s">
        <v>1738</v>
      </c>
      <c r="F75" s="46"/>
      <c r="G75" s="47">
        <v>82</v>
      </c>
      <c r="H75" s="48"/>
      <c r="I75" s="47"/>
      <c r="J75" s="49"/>
      <c r="K75" s="50"/>
      <c r="L75" s="51"/>
      <c r="M75" s="48"/>
      <c r="N75" s="51"/>
      <c r="O75" s="48"/>
      <c r="P75" s="50"/>
      <c r="Q75" s="50"/>
      <c r="R75" s="50"/>
      <c r="S75" s="46"/>
      <c r="T75" s="52"/>
      <c r="U75" s="46"/>
      <c r="V75" s="46"/>
    </row>
    <row r="76" spans="1:22" ht="12.75" outlineLevel="2">
      <c r="A76" s="36">
        <v>45</v>
      </c>
      <c r="B76" s="37" t="s">
        <v>1739</v>
      </c>
      <c r="C76" s="37"/>
      <c r="D76" s="38" t="s">
        <v>1573</v>
      </c>
      <c r="E76" s="39" t="s">
        <v>1740</v>
      </c>
      <c r="F76" s="38" t="s">
        <v>1603</v>
      </c>
      <c r="G76" s="40">
        <v>82</v>
      </c>
      <c r="H76" s="41">
        <v>0</v>
      </c>
      <c r="I76" s="40">
        <f>G76*(1+H76/100)</f>
        <v>82</v>
      </c>
      <c r="J76" s="42"/>
      <c r="K76" s="43">
        <f>I76*J76</f>
        <v>0</v>
      </c>
      <c r="L76" s="44">
        <v>0.0001</v>
      </c>
      <c r="M76" s="41">
        <f>I76*L76</f>
        <v>0.0082</v>
      </c>
      <c r="N76" s="44"/>
      <c r="O76" s="41">
        <f>I76*N76</f>
        <v>0</v>
      </c>
      <c r="P76" s="43">
        <v>21</v>
      </c>
      <c r="Q76" s="43">
        <f>K76*(P76/100)</f>
        <v>0</v>
      </c>
      <c r="R76" s="43">
        <f>K76+Q76</f>
        <v>0</v>
      </c>
      <c r="S76" s="39"/>
      <c r="T76" s="15" t="s">
        <v>1741</v>
      </c>
      <c r="U76" s="37" t="s">
        <v>1577</v>
      </c>
      <c r="V76" s="37" t="s">
        <v>1729</v>
      </c>
    </row>
    <row r="77" spans="1:22" ht="12.75" outlineLevel="2">
      <c r="A77" s="36">
        <v>46</v>
      </c>
      <c r="B77" s="37" t="s">
        <v>1742</v>
      </c>
      <c r="C77" s="37"/>
      <c r="D77" s="38" t="s">
        <v>1573</v>
      </c>
      <c r="E77" s="39" t="s">
        <v>1743</v>
      </c>
      <c r="F77" s="38" t="s">
        <v>1619</v>
      </c>
      <c r="G77" s="40">
        <v>1.4</v>
      </c>
      <c r="H77" s="41">
        <v>0</v>
      </c>
      <c r="I77" s="40">
        <f>G77*(1+H77/100)</f>
        <v>1.4</v>
      </c>
      <c r="J77" s="42"/>
      <c r="K77" s="43">
        <f>I77*J77</f>
        <v>0</v>
      </c>
      <c r="L77" s="44">
        <v>2.16</v>
      </c>
      <c r="M77" s="41">
        <f>I77*L77</f>
        <v>3.024</v>
      </c>
      <c r="N77" s="44"/>
      <c r="O77" s="41">
        <f>I77*N77</f>
        <v>0</v>
      </c>
      <c r="P77" s="43">
        <v>21</v>
      </c>
      <c r="Q77" s="43">
        <f>K77*(P77/100)</f>
        <v>0</v>
      </c>
      <c r="R77" s="43">
        <f>K77+Q77</f>
        <v>0</v>
      </c>
      <c r="S77" s="39"/>
      <c r="T77" s="15" t="s">
        <v>1744</v>
      </c>
      <c r="U77" s="37" t="s">
        <v>1577</v>
      </c>
      <c r="V77" s="37" t="s">
        <v>1729</v>
      </c>
    </row>
    <row r="78" spans="1:22" ht="12.75" outlineLevel="3">
      <c r="A78" s="45"/>
      <c r="B78" s="46"/>
      <c r="C78" s="46"/>
      <c r="D78" s="46"/>
      <c r="E78" s="46" t="s">
        <v>1745</v>
      </c>
      <c r="F78" s="46"/>
      <c r="G78" s="47">
        <v>0</v>
      </c>
      <c r="H78" s="48"/>
      <c r="I78" s="47"/>
      <c r="J78" s="49"/>
      <c r="K78" s="50"/>
      <c r="L78" s="51"/>
      <c r="M78" s="48"/>
      <c r="N78" s="51"/>
      <c r="O78" s="48"/>
      <c r="P78" s="50"/>
      <c r="Q78" s="50"/>
      <c r="R78" s="50"/>
      <c r="S78" s="46"/>
      <c r="T78" s="52"/>
      <c r="U78" s="46"/>
      <c r="V78" s="46"/>
    </row>
    <row r="79" spans="1:22" ht="12.75" outlineLevel="3">
      <c r="A79" s="45"/>
      <c r="B79" s="46"/>
      <c r="C79" s="46"/>
      <c r="D79" s="46"/>
      <c r="E79" s="46" t="s">
        <v>1746</v>
      </c>
      <c r="F79" s="46"/>
      <c r="G79" s="47">
        <v>1.4</v>
      </c>
      <c r="H79" s="48"/>
      <c r="I79" s="47"/>
      <c r="J79" s="49"/>
      <c r="K79" s="50"/>
      <c r="L79" s="51"/>
      <c r="M79" s="48"/>
      <c r="N79" s="51"/>
      <c r="O79" s="48"/>
      <c r="P79" s="50"/>
      <c r="Q79" s="50"/>
      <c r="R79" s="50"/>
      <c r="S79" s="46"/>
      <c r="T79" s="52"/>
      <c r="U79" s="46"/>
      <c r="V79" s="46"/>
    </row>
    <row r="80" spans="1:22" ht="12.75" outlineLevel="2">
      <c r="A80" s="36">
        <v>47</v>
      </c>
      <c r="B80" s="37" t="s">
        <v>1747</v>
      </c>
      <c r="C80" s="37"/>
      <c r="D80" s="38" t="s">
        <v>1573</v>
      </c>
      <c r="E80" s="39" t="s">
        <v>1748</v>
      </c>
      <c r="F80" s="38" t="s">
        <v>1619</v>
      </c>
      <c r="G80" s="40">
        <v>0.84</v>
      </c>
      <c r="H80" s="41">
        <v>0</v>
      </c>
      <c r="I80" s="40">
        <f>G80*(1+H80/100)</f>
        <v>0.84</v>
      </c>
      <c r="J80" s="42"/>
      <c r="K80" s="43">
        <f>I80*J80</f>
        <v>0</v>
      </c>
      <c r="L80" s="44"/>
      <c r="M80" s="41">
        <f>I80*L80</f>
        <v>0</v>
      </c>
      <c r="N80" s="44"/>
      <c r="O80" s="41">
        <f>I80*N80</f>
        <v>0</v>
      </c>
      <c r="P80" s="43">
        <v>21</v>
      </c>
      <c r="Q80" s="43">
        <f>K80*(P80/100)</f>
        <v>0</v>
      </c>
      <c r="R80" s="43">
        <f>K80+Q80</f>
        <v>0</v>
      </c>
      <c r="S80" s="39"/>
      <c r="T80" s="15" t="s">
        <v>1749</v>
      </c>
      <c r="U80" s="37" t="s">
        <v>1577</v>
      </c>
      <c r="V80" s="37" t="s">
        <v>1729</v>
      </c>
    </row>
    <row r="81" spans="1:22" ht="12.75" outlineLevel="3">
      <c r="A81" s="45"/>
      <c r="B81" s="46"/>
      <c r="C81" s="46"/>
      <c r="D81" s="46"/>
      <c r="E81" s="46" t="s">
        <v>1745</v>
      </c>
      <c r="F81" s="46"/>
      <c r="G81" s="47">
        <v>0</v>
      </c>
      <c r="H81" s="48"/>
      <c r="I81" s="47"/>
      <c r="J81" s="49"/>
      <c r="K81" s="50"/>
      <c r="L81" s="51"/>
      <c r="M81" s="48"/>
      <c r="N81" s="51"/>
      <c r="O81" s="48"/>
      <c r="P81" s="50"/>
      <c r="Q81" s="50"/>
      <c r="R81" s="50"/>
      <c r="S81" s="46"/>
      <c r="T81" s="52"/>
      <c r="U81" s="46"/>
      <c r="V81" s="46"/>
    </row>
    <row r="82" spans="1:22" ht="12.75" outlineLevel="3">
      <c r="A82" s="45"/>
      <c r="B82" s="46"/>
      <c r="C82" s="46"/>
      <c r="D82" s="46"/>
      <c r="E82" s="46" t="s">
        <v>1750</v>
      </c>
      <c r="F82" s="46"/>
      <c r="G82" s="47">
        <v>0.84</v>
      </c>
      <c r="H82" s="48"/>
      <c r="I82" s="47"/>
      <c r="J82" s="49"/>
      <c r="K82" s="50"/>
      <c r="L82" s="51"/>
      <c r="M82" s="48"/>
      <c r="N82" s="51"/>
      <c r="O82" s="48"/>
      <c r="P82" s="50"/>
      <c r="Q82" s="50"/>
      <c r="R82" s="50"/>
      <c r="S82" s="46"/>
      <c r="T82" s="52"/>
      <c r="U82" s="46"/>
      <c r="V82" s="46"/>
    </row>
    <row r="83" spans="1:22" ht="12.75" outlineLevel="2">
      <c r="A83" s="36">
        <v>48</v>
      </c>
      <c r="B83" s="37" t="s">
        <v>1751</v>
      </c>
      <c r="C83" s="37"/>
      <c r="D83" s="38" t="s">
        <v>1573</v>
      </c>
      <c r="E83" s="39" t="s">
        <v>1752</v>
      </c>
      <c r="F83" s="38" t="s">
        <v>1575</v>
      </c>
      <c r="G83" s="40">
        <v>2.04</v>
      </c>
      <c r="H83" s="41">
        <v>0</v>
      </c>
      <c r="I83" s="40">
        <f>G83*(1+H83/100)</f>
        <v>2.04</v>
      </c>
      <c r="J83" s="42"/>
      <c r="K83" s="43">
        <f>I83*J83</f>
        <v>0</v>
      </c>
      <c r="L83" s="44">
        <v>0.00115</v>
      </c>
      <c r="M83" s="41">
        <f>I83*L83</f>
        <v>0.002346</v>
      </c>
      <c r="N83" s="44"/>
      <c r="O83" s="41">
        <f>I83*N83</f>
        <v>0</v>
      </c>
      <c r="P83" s="43">
        <v>21</v>
      </c>
      <c r="Q83" s="43">
        <f>K83*(P83/100)</f>
        <v>0</v>
      </c>
      <c r="R83" s="43">
        <f>K83+Q83</f>
        <v>0</v>
      </c>
      <c r="S83" s="39"/>
      <c r="T83" s="15" t="s">
        <v>1753</v>
      </c>
      <c r="U83" s="37" t="s">
        <v>1577</v>
      </c>
      <c r="V83" s="37" t="s">
        <v>1729</v>
      </c>
    </row>
    <row r="84" spans="1:22" ht="12.75" outlineLevel="3">
      <c r="A84" s="45"/>
      <c r="B84" s="46"/>
      <c r="C84" s="46"/>
      <c r="D84" s="46"/>
      <c r="E84" s="46" t="s">
        <v>1754</v>
      </c>
      <c r="F84" s="46"/>
      <c r="G84" s="47">
        <v>2.04</v>
      </c>
      <c r="H84" s="48"/>
      <c r="I84" s="47"/>
      <c r="J84" s="49"/>
      <c r="K84" s="50"/>
      <c r="L84" s="51"/>
      <c r="M84" s="48"/>
      <c r="N84" s="51"/>
      <c r="O84" s="48"/>
      <c r="P84" s="50"/>
      <c r="Q84" s="50"/>
      <c r="R84" s="50"/>
      <c r="S84" s="46"/>
      <c r="T84" s="52"/>
      <c r="U84" s="46"/>
      <c r="V84" s="46"/>
    </row>
    <row r="85" spans="1:22" ht="12.75" outlineLevel="2">
      <c r="A85" s="36">
        <v>49</v>
      </c>
      <c r="B85" s="37" t="s">
        <v>1755</v>
      </c>
      <c r="C85" s="37"/>
      <c r="D85" s="38" t="s">
        <v>1573</v>
      </c>
      <c r="E85" s="39" t="s">
        <v>1756</v>
      </c>
      <c r="F85" s="38" t="s">
        <v>1575</v>
      </c>
      <c r="G85" s="40">
        <v>2.04</v>
      </c>
      <c r="H85" s="41">
        <v>0</v>
      </c>
      <c r="I85" s="40">
        <f>G85*(1+H85/100)</f>
        <v>2.04</v>
      </c>
      <c r="J85" s="42"/>
      <c r="K85" s="43">
        <f>I85*J85</f>
        <v>0</v>
      </c>
      <c r="L85" s="44"/>
      <c r="M85" s="41">
        <f>I85*L85</f>
        <v>0</v>
      </c>
      <c r="N85" s="44"/>
      <c r="O85" s="41">
        <f>I85*N85</f>
        <v>0</v>
      </c>
      <c r="P85" s="43">
        <v>21</v>
      </c>
      <c r="Q85" s="43">
        <f>K85*(P85/100)</f>
        <v>0</v>
      </c>
      <c r="R85" s="43">
        <f>K85+Q85</f>
        <v>0</v>
      </c>
      <c r="S85" s="39"/>
      <c r="T85" s="15" t="s">
        <v>1757</v>
      </c>
      <c r="U85" s="37" t="s">
        <v>1577</v>
      </c>
      <c r="V85" s="37" t="s">
        <v>1729</v>
      </c>
    </row>
    <row r="86" spans="1:22" ht="12.75" outlineLevel="2">
      <c r="A86" s="36">
        <v>50</v>
      </c>
      <c r="B86" s="37" t="s">
        <v>1758</v>
      </c>
      <c r="C86" s="37"/>
      <c r="D86" s="38" t="s">
        <v>1573</v>
      </c>
      <c r="E86" s="39" t="s">
        <v>1759</v>
      </c>
      <c r="F86" s="38" t="s">
        <v>1698</v>
      </c>
      <c r="G86" s="40">
        <v>0.014974848</v>
      </c>
      <c r="H86" s="41">
        <v>0</v>
      </c>
      <c r="I86" s="40">
        <f>G86*(1+H86/100)</f>
        <v>0.014974848</v>
      </c>
      <c r="J86" s="42"/>
      <c r="K86" s="43">
        <f>I86*J86</f>
        <v>0</v>
      </c>
      <c r="L86" s="44">
        <v>1.05878</v>
      </c>
      <c r="M86" s="41">
        <f>I86*L86</f>
        <v>0.015855069565440003</v>
      </c>
      <c r="N86" s="44"/>
      <c r="O86" s="41">
        <f>I86*N86</f>
        <v>0</v>
      </c>
      <c r="P86" s="43">
        <v>21</v>
      </c>
      <c r="Q86" s="43">
        <f>K86*(P86/100)</f>
        <v>0</v>
      </c>
      <c r="R86" s="43">
        <f>K86+Q86</f>
        <v>0</v>
      </c>
      <c r="S86" s="39"/>
      <c r="T86" s="15" t="s">
        <v>1760</v>
      </c>
      <c r="U86" s="37" t="s">
        <v>1577</v>
      </c>
      <c r="V86" s="37" t="s">
        <v>1729</v>
      </c>
    </row>
    <row r="87" spans="1:22" ht="12.75" outlineLevel="3">
      <c r="A87" s="45"/>
      <c r="B87" s="46"/>
      <c r="C87" s="46"/>
      <c r="D87" s="46"/>
      <c r="E87" s="46" t="s">
        <v>1761</v>
      </c>
      <c r="F87" s="46"/>
      <c r="G87" s="47">
        <v>0.014974848</v>
      </c>
      <c r="H87" s="48"/>
      <c r="I87" s="47"/>
      <c r="J87" s="49"/>
      <c r="K87" s="50"/>
      <c r="L87" s="51"/>
      <c r="M87" s="48"/>
      <c r="N87" s="51"/>
      <c r="O87" s="48"/>
      <c r="P87" s="50"/>
      <c r="Q87" s="50"/>
      <c r="R87" s="50"/>
      <c r="S87" s="46"/>
      <c r="T87" s="52"/>
      <c r="U87" s="46"/>
      <c r="V87" s="46"/>
    </row>
    <row r="88" spans="1:22" ht="12.75" outlineLevel="2">
      <c r="A88" s="36">
        <v>51</v>
      </c>
      <c r="B88" s="37" t="s">
        <v>1762</v>
      </c>
      <c r="C88" s="37"/>
      <c r="D88" s="38" t="s">
        <v>1573</v>
      </c>
      <c r="E88" s="39" t="s">
        <v>1763</v>
      </c>
      <c r="F88" s="38" t="s">
        <v>1619</v>
      </c>
      <c r="G88" s="40">
        <v>61.9741854</v>
      </c>
      <c r="H88" s="41">
        <v>0</v>
      </c>
      <c r="I88" s="40">
        <f>G88*(1+H88/100)</f>
        <v>61.9741854</v>
      </c>
      <c r="J88" s="42"/>
      <c r="K88" s="43">
        <f>I88*J88</f>
        <v>0</v>
      </c>
      <c r="L88" s="44">
        <v>2.45329</v>
      </c>
      <c r="M88" s="41">
        <f>I88*L88</f>
        <v>152.04064929996602</v>
      </c>
      <c r="N88" s="44"/>
      <c r="O88" s="41">
        <f>I88*N88</f>
        <v>0</v>
      </c>
      <c r="P88" s="43">
        <v>21</v>
      </c>
      <c r="Q88" s="43">
        <f>K88*(P88/100)</f>
        <v>0</v>
      </c>
      <c r="R88" s="43">
        <f>K88+Q88</f>
        <v>0</v>
      </c>
      <c r="S88" s="39"/>
      <c r="T88" s="15" t="s">
        <v>1764</v>
      </c>
      <c r="U88" s="37" t="s">
        <v>1577</v>
      </c>
      <c r="V88" s="37" t="s">
        <v>1729</v>
      </c>
    </row>
    <row r="89" spans="1:22" ht="12.75" outlineLevel="3">
      <c r="A89" s="45"/>
      <c r="B89" s="46"/>
      <c r="C89" s="46"/>
      <c r="D89" s="46"/>
      <c r="E89" s="46" t="s">
        <v>1765</v>
      </c>
      <c r="F89" s="46"/>
      <c r="G89" s="47">
        <v>61.9741854</v>
      </c>
      <c r="H89" s="48"/>
      <c r="I89" s="47"/>
      <c r="J89" s="49"/>
      <c r="K89" s="50"/>
      <c r="L89" s="51"/>
      <c r="M89" s="48"/>
      <c r="N89" s="51"/>
      <c r="O89" s="48"/>
      <c r="P89" s="50"/>
      <c r="Q89" s="50"/>
      <c r="R89" s="50"/>
      <c r="S89" s="46"/>
      <c r="T89" s="52"/>
      <c r="U89" s="46"/>
      <c r="V89" s="46"/>
    </row>
    <row r="90" spans="1:22" ht="12.75" outlineLevel="2">
      <c r="A90" s="36">
        <v>52</v>
      </c>
      <c r="B90" s="37" t="s">
        <v>1766</v>
      </c>
      <c r="C90" s="37"/>
      <c r="D90" s="38" t="s">
        <v>1573</v>
      </c>
      <c r="E90" s="39" t="s">
        <v>1767</v>
      </c>
      <c r="F90" s="38" t="s">
        <v>1575</v>
      </c>
      <c r="G90" s="40">
        <v>33.2458</v>
      </c>
      <c r="H90" s="41">
        <v>0</v>
      </c>
      <c r="I90" s="40">
        <f>G90*(1+H90/100)</f>
        <v>33.2458</v>
      </c>
      <c r="J90" s="42"/>
      <c r="K90" s="43">
        <f>I90*J90</f>
        <v>0</v>
      </c>
      <c r="L90" s="44">
        <v>0.00115</v>
      </c>
      <c r="M90" s="41">
        <f>I90*L90</f>
        <v>0.03823267</v>
      </c>
      <c r="N90" s="44"/>
      <c r="O90" s="41">
        <f>I90*N90</f>
        <v>0</v>
      </c>
      <c r="P90" s="43">
        <v>21</v>
      </c>
      <c r="Q90" s="43">
        <f>K90*(P90/100)</f>
        <v>0</v>
      </c>
      <c r="R90" s="43">
        <f>K90+Q90</f>
        <v>0</v>
      </c>
      <c r="S90" s="39"/>
      <c r="T90" s="15" t="s">
        <v>1768</v>
      </c>
      <c r="U90" s="37" t="s">
        <v>1577</v>
      </c>
      <c r="V90" s="37" t="s">
        <v>1729</v>
      </c>
    </row>
    <row r="91" spans="1:22" ht="12.75" outlineLevel="3">
      <c r="A91" s="45"/>
      <c r="B91" s="46"/>
      <c r="C91" s="46"/>
      <c r="D91" s="46"/>
      <c r="E91" s="46" t="s">
        <v>1769</v>
      </c>
      <c r="F91" s="46"/>
      <c r="G91" s="47">
        <v>33.2458</v>
      </c>
      <c r="H91" s="48"/>
      <c r="I91" s="47"/>
      <c r="J91" s="49"/>
      <c r="K91" s="50"/>
      <c r="L91" s="51"/>
      <c r="M91" s="48"/>
      <c r="N91" s="51"/>
      <c r="O91" s="48"/>
      <c r="P91" s="50"/>
      <c r="Q91" s="50"/>
      <c r="R91" s="50"/>
      <c r="S91" s="46"/>
      <c r="T91" s="52"/>
      <c r="U91" s="46"/>
      <c r="V91" s="46"/>
    </row>
    <row r="92" spans="1:22" ht="12.75" outlineLevel="2">
      <c r="A92" s="36">
        <v>53</v>
      </c>
      <c r="B92" s="37" t="s">
        <v>1770</v>
      </c>
      <c r="C92" s="37"/>
      <c r="D92" s="38" t="s">
        <v>1573</v>
      </c>
      <c r="E92" s="39" t="s">
        <v>1771</v>
      </c>
      <c r="F92" s="38" t="s">
        <v>1575</v>
      </c>
      <c r="G92" s="40">
        <v>33.246</v>
      </c>
      <c r="H92" s="41">
        <v>0</v>
      </c>
      <c r="I92" s="40">
        <f>G92*(1+H92/100)</f>
        <v>33.246</v>
      </c>
      <c r="J92" s="42"/>
      <c r="K92" s="43">
        <f>I92*J92</f>
        <v>0</v>
      </c>
      <c r="L92" s="44"/>
      <c r="M92" s="41">
        <f>I92*L92</f>
        <v>0</v>
      </c>
      <c r="N92" s="44"/>
      <c r="O92" s="41">
        <f>I92*N92</f>
        <v>0</v>
      </c>
      <c r="P92" s="43">
        <v>21</v>
      </c>
      <c r="Q92" s="43">
        <f>K92*(P92/100)</f>
        <v>0</v>
      </c>
      <c r="R92" s="43">
        <f>K92+Q92</f>
        <v>0</v>
      </c>
      <c r="S92" s="39"/>
      <c r="T92" s="15" t="s">
        <v>1772</v>
      </c>
      <c r="U92" s="37" t="s">
        <v>1577</v>
      </c>
      <c r="V92" s="37" t="s">
        <v>1729</v>
      </c>
    </row>
    <row r="93" spans="1:22" ht="12.75" outlineLevel="2">
      <c r="A93" s="36">
        <v>54</v>
      </c>
      <c r="B93" s="37" t="s">
        <v>1773</v>
      </c>
      <c r="C93" s="37"/>
      <c r="D93" s="38" t="s">
        <v>1774</v>
      </c>
      <c r="E93" s="39" t="s">
        <v>1775</v>
      </c>
      <c r="F93" s="38" t="s">
        <v>1603</v>
      </c>
      <c r="G93" s="40">
        <v>49.2</v>
      </c>
      <c r="H93" s="41">
        <v>0</v>
      </c>
      <c r="I93" s="40">
        <f>G93*(1+H93/100)</f>
        <v>49.2</v>
      </c>
      <c r="J93" s="42"/>
      <c r="K93" s="43">
        <f>I93*J93</f>
        <v>0</v>
      </c>
      <c r="L93" s="44">
        <v>0.0006</v>
      </c>
      <c r="M93" s="41">
        <f>I93*L93</f>
        <v>0.029519999999999998</v>
      </c>
      <c r="N93" s="44"/>
      <c r="O93" s="41">
        <f>I93*N93</f>
        <v>0</v>
      </c>
      <c r="P93" s="43">
        <v>21</v>
      </c>
      <c r="Q93" s="43">
        <f>K93*(P93/100)</f>
        <v>0</v>
      </c>
      <c r="R93" s="43">
        <f>K93+Q93</f>
        <v>0</v>
      </c>
      <c r="S93" s="39"/>
      <c r="T93" s="15" t="s">
        <v>1776</v>
      </c>
      <c r="U93" s="37" t="s">
        <v>1577</v>
      </c>
      <c r="V93" s="37" t="s">
        <v>1729</v>
      </c>
    </row>
    <row r="94" spans="1:22" ht="12.75" outlineLevel="3">
      <c r="A94" s="45"/>
      <c r="B94" s="46"/>
      <c r="C94" s="46"/>
      <c r="D94" s="46"/>
      <c r="E94" s="46" t="s">
        <v>1777</v>
      </c>
      <c r="F94" s="46"/>
      <c r="G94" s="47">
        <v>49.2</v>
      </c>
      <c r="H94" s="48"/>
      <c r="I94" s="47"/>
      <c r="J94" s="49"/>
      <c r="K94" s="50"/>
      <c r="L94" s="51"/>
      <c r="M94" s="48"/>
      <c r="N94" s="51"/>
      <c r="O94" s="48"/>
      <c r="P94" s="50"/>
      <c r="Q94" s="50"/>
      <c r="R94" s="50"/>
      <c r="S94" s="46"/>
      <c r="T94" s="52"/>
      <c r="U94" s="46"/>
      <c r="V94" s="46"/>
    </row>
    <row r="95" spans="1:22" ht="20.25" customHeight="1" outlineLevel="1">
      <c r="A95" s="28"/>
      <c r="B95" s="29"/>
      <c r="C95" s="29"/>
      <c r="D95" s="29"/>
      <c r="E95" s="29" t="s">
        <v>1778</v>
      </c>
      <c r="F95" s="29"/>
      <c r="G95" s="30"/>
      <c r="H95" s="31"/>
      <c r="I95" s="30"/>
      <c r="J95" s="32"/>
      <c r="K95" s="33">
        <f>SUBTOTAL(9,K96:K131)</f>
        <v>0</v>
      </c>
      <c r="L95" s="34"/>
      <c r="M95" s="31">
        <f>SUBTOTAL(9,M96:M131)</f>
        <v>298.99623293245196</v>
      </c>
      <c r="N95" s="34"/>
      <c r="O95" s="31">
        <f>SUBTOTAL(9,O96:O131)</f>
        <v>0</v>
      </c>
      <c r="P95" s="33"/>
      <c r="Q95" s="33">
        <f>SUBTOTAL(9,Q96:Q131)</f>
        <v>0</v>
      </c>
      <c r="R95" s="33">
        <f>SUBTOTAL(9,R96:R131)</f>
        <v>0</v>
      </c>
      <c r="S95" s="29"/>
      <c r="T95" s="35"/>
      <c r="U95" s="29"/>
      <c r="V95" s="29"/>
    </row>
    <row r="96" spans="1:22" ht="12.75" outlineLevel="2">
      <c r="A96" s="36">
        <v>55</v>
      </c>
      <c r="B96" s="37" t="s">
        <v>1779</v>
      </c>
      <c r="C96" s="37"/>
      <c r="D96" s="38" t="s">
        <v>1573</v>
      </c>
      <c r="E96" s="39" t="s">
        <v>1780</v>
      </c>
      <c r="F96" s="38" t="s">
        <v>1619</v>
      </c>
      <c r="G96" s="40">
        <v>4.43475</v>
      </c>
      <c r="H96" s="41">
        <v>0</v>
      </c>
      <c r="I96" s="40">
        <f>G96*(1+H96/100)</f>
        <v>4.43475</v>
      </c>
      <c r="J96" s="42"/>
      <c r="K96" s="43">
        <f>I96*J96</f>
        <v>0</v>
      </c>
      <c r="L96" s="44"/>
      <c r="M96" s="41">
        <f>I96*L96</f>
        <v>0</v>
      </c>
      <c r="N96" s="44"/>
      <c r="O96" s="41">
        <f>I96*N96</f>
        <v>0</v>
      </c>
      <c r="P96" s="43">
        <v>21</v>
      </c>
      <c r="Q96" s="43">
        <f>K96*(P96/100)</f>
        <v>0</v>
      </c>
      <c r="R96" s="43">
        <f>K96+Q96</f>
        <v>0</v>
      </c>
      <c r="S96" s="39"/>
      <c r="T96" s="15" t="s">
        <v>1781</v>
      </c>
      <c r="U96" s="37" t="s">
        <v>1577</v>
      </c>
      <c r="V96" s="37" t="s">
        <v>1782</v>
      </c>
    </row>
    <row r="97" spans="1:22" ht="12.75" outlineLevel="3">
      <c r="A97" s="45"/>
      <c r="B97" s="46"/>
      <c r="C97" s="46"/>
      <c r="D97" s="46"/>
      <c r="E97" s="46" t="s">
        <v>1783</v>
      </c>
      <c r="F97" s="46"/>
      <c r="G97" s="47">
        <v>4.43475</v>
      </c>
      <c r="H97" s="48"/>
      <c r="I97" s="47"/>
      <c r="J97" s="49"/>
      <c r="K97" s="50"/>
      <c r="L97" s="51"/>
      <c r="M97" s="48"/>
      <c r="N97" s="51"/>
      <c r="O97" s="48"/>
      <c r="P97" s="50"/>
      <c r="Q97" s="50"/>
      <c r="R97" s="50"/>
      <c r="S97" s="46"/>
      <c r="T97" s="52"/>
      <c r="U97" s="46"/>
      <c r="V97" s="46"/>
    </row>
    <row r="98" spans="1:22" ht="12.75" outlineLevel="2">
      <c r="A98" s="36">
        <v>56</v>
      </c>
      <c r="B98" s="37" t="s">
        <v>1784</v>
      </c>
      <c r="C98" s="37"/>
      <c r="D98" s="38" t="s">
        <v>1573</v>
      </c>
      <c r="E98" s="39" t="s">
        <v>1785</v>
      </c>
      <c r="F98" s="38" t="s">
        <v>1619</v>
      </c>
      <c r="G98" s="40">
        <v>16.605264</v>
      </c>
      <c r="H98" s="41">
        <v>0</v>
      </c>
      <c r="I98" s="40">
        <f>G98*(1+H98/100)</f>
        <v>16.605264</v>
      </c>
      <c r="J98" s="42"/>
      <c r="K98" s="43">
        <f>I98*J98</f>
        <v>0</v>
      </c>
      <c r="L98" s="44"/>
      <c r="M98" s="41">
        <f>I98*L98</f>
        <v>0</v>
      </c>
      <c r="N98" s="44"/>
      <c r="O98" s="41">
        <f>I98*N98</f>
        <v>0</v>
      </c>
      <c r="P98" s="43">
        <v>21</v>
      </c>
      <c r="Q98" s="43">
        <f>K98*(P98/100)</f>
        <v>0</v>
      </c>
      <c r="R98" s="43">
        <f>K98+Q98</f>
        <v>0</v>
      </c>
      <c r="S98" s="39"/>
      <c r="T98" s="15" t="s">
        <v>1786</v>
      </c>
      <c r="U98" s="37" t="s">
        <v>1577</v>
      </c>
      <c r="V98" s="37" t="s">
        <v>1782</v>
      </c>
    </row>
    <row r="99" spans="1:22" ht="12.75" outlineLevel="3">
      <c r="A99" s="45"/>
      <c r="B99" s="46"/>
      <c r="C99" s="46"/>
      <c r="D99" s="46"/>
      <c r="E99" s="46" t="s">
        <v>1787</v>
      </c>
      <c r="F99" s="46"/>
      <c r="G99" s="47">
        <v>16.605264</v>
      </c>
      <c r="H99" s="48"/>
      <c r="I99" s="47"/>
      <c r="J99" s="49"/>
      <c r="K99" s="50"/>
      <c r="L99" s="51"/>
      <c r="M99" s="48"/>
      <c r="N99" s="51"/>
      <c r="O99" s="48"/>
      <c r="P99" s="50"/>
      <c r="Q99" s="50"/>
      <c r="R99" s="50"/>
      <c r="S99" s="46"/>
      <c r="T99" s="52"/>
      <c r="U99" s="46"/>
      <c r="V99" s="46"/>
    </row>
    <row r="100" spans="1:22" ht="26.25" outlineLevel="2">
      <c r="A100" s="36">
        <v>57</v>
      </c>
      <c r="B100" s="37" t="s">
        <v>1788</v>
      </c>
      <c r="C100" s="37"/>
      <c r="D100" s="38" t="s">
        <v>1573</v>
      </c>
      <c r="E100" s="59" t="s">
        <v>1789</v>
      </c>
      <c r="F100" s="38" t="s">
        <v>1619</v>
      </c>
      <c r="G100" s="58">
        <v>51.702984</v>
      </c>
      <c r="H100" s="41">
        <v>0</v>
      </c>
      <c r="I100" s="40">
        <f>G100*(1+H100/100)</f>
        <v>51.702984</v>
      </c>
      <c r="J100" s="42"/>
      <c r="K100" s="43">
        <f>I100*J100</f>
        <v>0</v>
      </c>
      <c r="L100" s="44">
        <v>2.60886</v>
      </c>
      <c r="M100" s="41">
        <f>I100*L100</f>
        <v>134.88584683824</v>
      </c>
      <c r="N100" s="44"/>
      <c r="O100" s="41">
        <f>I100*N100</f>
        <v>0</v>
      </c>
      <c r="P100" s="43">
        <v>21</v>
      </c>
      <c r="Q100" s="43">
        <f>K100*(P100/100)</f>
        <v>0</v>
      </c>
      <c r="R100" s="43">
        <f>K100+Q100</f>
        <v>0</v>
      </c>
      <c r="S100" s="39"/>
      <c r="T100" s="15" t="s">
        <v>1790</v>
      </c>
      <c r="U100" s="37" t="s">
        <v>1577</v>
      </c>
      <c r="V100" s="37" t="s">
        <v>1782</v>
      </c>
    </row>
    <row r="101" spans="1:22" ht="12.75" outlineLevel="3">
      <c r="A101" s="45"/>
      <c r="B101" s="46"/>
      <c r="C101" s="46"/>
      <c r="D101" s="46"/>
      <c r="E101" s="46" t="s">
        <v>1791</v>
      </c>
      <c r="F101" s="46"/>
      <c r="G101" s="47">
        <v>0</v>
      </c>
      <c r="H101" s="48"/>
      <c r="I101" s="47"/>
      <c r="J101" s="49"/>
      <c r="K101" s="50"/>
      <c r="L101" s="51"/>
      <c r="M101" s="48"/>
      <c r="N101" s="51"/>
      <c r="O101" s="48"/>
      <c r="P101" s="50"/>
      <c r="Q101" s="50"/>
      <c r="R101" s="50"/>
      <c r="S101" s="46"/>
      <c r="T101" s="52"/>
      <c r="U101" s="46"/>
      <c r="V101" s="46"/>
    </row>
    <row r="102" spans="1:22" ht="12.75" outlineLevel="3">
      <c r="A102" s="45"/>
      <c r="B102" s="46"/>
      <c r="C102" s="46"/>
      <c r="D102" s="46"/>
      <c r="E102" s="46" t="s">
        <v>1792</v>
      </c>
      <c r="F102" s="46"/>
      <c r="G102" s="47">
        <v>35.09772</v>
      </c>
      <c r="H102" s="48"/>
      <c r="I102" s="47"/>
      <c r="J102" s="49"/>
      <c r="K102" s="50"/>
      <c r="L102" s="51"/>
      <c r="M102" s="48"/>
      <c r="N102" s="51"/>
      <c r="O102" s="48"/>
      <c r="P102" s="50"/>
      <c r="Q102" s="50"/>
      <c r="R102" s="50"/>
      <c r="S102" s="46"/>
      <c r="T102" s="52"/>
      <c r="U102" s="46"/>
      <c r="V102" s="46"/>
    </row>
    <row r="103" spans="1:22" ht="12.75" outlineLevel="3">
      <c r="A103" s="45"/>
      <c r="B103" s="46"/>
      <c r="C103" s="46"/>
      <c r="D103" s="46"/>
      <c r="E103" s="46" t="s">
        <v>1787</v>
      </c>
      <c r="F103" s="46"/>
      <c r="G103" s="47">
        <v>16.605264</v>
      </c>
      <c r="H103" s="48"/>
      <c r="I103" s="47"/>
      <c r="J103" s="49"/>
      <c r="K103" s="50"/>
      <c r="L103" s="51"/>
      <c r="M103" s="48"/>
      <c r="N103" s="51"/>
      <c r="O103" s="48"/>
      <c r="P103" s="50"/>
      <c r="Q103" s="50"/>
      <c r="R103" s="50"/>
      <c r="S103" s="46"/>
      <c r="T103" s="52"/>
      <c r="U103" s="46"/>
      <c r="V103" s="46"/>
    </row>
    <row r="104" spans="1:22" ht="12.75" outlineLevel="2">
      <c r="A104" s="36">
        <v>58</v>
      </c>
      <c r="B104" s="37" t="s">
        <v>1793</v>
      </c>
      <c r="C104" s="37"/>
      <c r="D104" s="38" t="s">
        <v>1573</v>
      </c>
      <c r="E104" s="39" t="s">
        <v>1794</v>
      </c>
      <c r="F104" s="38" t="s">
        <v>1619</v>
      </c>
      <c r="G104" s="40">
        <v>34.11378</v>
      </c>
      <c r="H104" s="41">
        <v>0</v>
      </c>
      <c r="I104" s="40">
        <f>G104*(1+H104/100)</f>
        <v>34.11378</v>
      </c>
      <c r="J104" s="42"/>
      <c r="K104" s="43">
        <f>I104*J104</f>
        <v>0</v>
      </c>
      <c r="L104" s="44">
        <v>1.97833</v>
      </c>
      <c r="M104" s="41">
        <f>I104*L104</f>
        <v>67.4883143874</v>
      </c>
      <c r="N104" s="44"/>
      <c r="O104" s="41">
        <f>I104*N104</f>
        <v>0</v>
      </c>
      <c r="P104" s="43">
        <v>21</v>
      </c>
      <c r="Q104" s="43">
        <f>K104*(P104/100)</f>
        <v>0</v>
      </c>
      <c r="R104" s="43">
        <f>K104+Q104</f>
        <v>0</v>
      </c>
      <c r="S104" s="39"/>
      <c r="T104" s="15" t="s">
        <v>1795</v>
      </c>
      <c r="U104" s="37" t="s">
        <v>1577</v>
      </c>
      <c r="V104" s="37" t="s">
        <v>1782</v>
      </c>
    </row>
    <row r="105" spans="1:22" ht="12.75" outlineLevel="3">
      <c r="A105" s="45"/>
      <c r="B105" s="46"/>
      <c r="C105" s="46"/>
      <c r="D105" s="46"/>
      <c r="E105" s="46" t="s">
        <v>1796</v>
      </c>
      <c r="F105" s="46"/>
      <c r="G105" s="47">
        <v>0.19845</v>
      </c>
      <c r="H105" s="48"/>
      <c r="I105" s="47"/>
      <c r="J105" s="49"/>
      <c r="K105" s="50"/>
      <c r="L105" s="51"/>
      <c r="M105" s="48"/>
      <c r="N105" s="51"/>
      <c r="O105" s="48"/>
      <c r="P105" s="50"/>
      <c r="Q105" s="50"/>
      <c r="R105" s="50"/>
      <c r="S105" s="46"/>
      <c r="T105" s="52"/>
      <c r="U105" s="46"/>
      <c r="V105" s="46"/>
    </row>
    <row r="106" spans="1:22" ht="12.75" outlineLevel="3">
      <c r="A106" s="45"/>
      <c r="B106" s="46"/>
      <c r="C106" s="46"/>
      <c r="D106" s="46"/>
      <c r="E106" s="46" t="s">
        <v>1797</v>
      </c>
      <c r="F106" s="46"/>
      <c r="G106" s="47">
        <v>3.56418</v>
      </c>
      <c r="H106" s="48"/>
      <c r="I106" s="47"/>
      <c r="J106" s="49"/>
      <c r="K106" s="50"/>
      <c r="L106" s="51"/>
      <c r="M106" s="48"/>
      <c r="N106" s="51"/>
      <c r="O106" s="48"/>
      <c r="P106" s="50"/>
      <c r="Q106" s="50"/>
      <c r="R106" s="50"/>
      <c r="S106" s="46"/>
      <c r="T106" s="52"/>
      <c r="U106" s="46"/>
      <c r="V106" s="46"/>
    </row>
    <row r="107" spans="1:22" ht="12.75" outlineLevel="3">
      <c r="A107" s="45"/>
      <c r="B107" s="46"/>
      <c r="C107" s="46"/>
      <c r="D107" s="46"/>
      <c r="E107" s="46" t="s">
        <v>1798</v>
      </c>
      <c r="F107" s="46"/>
      <c r="G107" s="47">
        <v>5.85225</v>
      </c>
      <c r="H107" s="48"/>
      <c r="I107" s="47"/>
      <c r="J107" s="49"/>
      <c r="K107" s="50"/>
      <c r="L107" s="51"/>
      <c r="M107" s="48"/>
      <c r="N107" s="51"/>
      <c r="O107" s="48"/>
      <c r="P107" s="50"/>
      <c r="Q107" s="50"/>
      <c r="R107" s="50"/>
      <c r="S107" s="46"/>
      <c r="T107" s="52"/>
      <c r="U107" s="46"/>
      <c r="V107" s="46"/>
    </row>
    <row r="108" spans="1:22" ht="12.75" outlineLevel="3">
      <c r="A108" s="45"/>
      <c r="B108" s="46"/>
      <c r="C108" s="46"/>
      <c r="D108" s="46"/>
      <c r="E108" s="46" t="s">
        <v>1799</v>
      </c>
      <c r="F108" s="46"/>
      <c r="G108" s="47">
        <v>24.4989</v>
      </c>
      <c r="H108" s="48"/>
      <c r="I108" s="47"/>
      <c r="J108" s="49"/>
      <c r="K108" s="50"/>
      <c r="L108" s="51"/>
      <c r="M108" s="48"/>
      <c r="N108" s="51"/>
      <c r="O108" s="48"/>
      <c r="P108" s="50"/>
      <c r="Q108" s="50"/>
      <c r="R108" s="50"/>
      <c r="S108" s="46"/>
      <c r="T108" s="52"/>
      <c r="U108" s="46"/>
      <c r="V108" s="46"/>
    </row>
    <row r="109" spans="1:22" ht="12.75" outlineLevel="2">
      <c r="A109" s="36">
        <v>59</v>
      </c>
      <c r="B109" s="37" t="s">
        <v>1800</v>
      </c>
      <c r="C109" s="37"/>
      <c r="D109" s="38" t="s">
        <v>1573</v>
      </c>
      <c r="E109" s="39" t="s">
        <v>1801</v>
      </c>
      <c r="F109" s="38" t="s">
        <v>1619</v>
      </c>
      <c r="G109" s="40">
        <v>24.7449</v>
      </c>
      <c r="H109" s="41">
        <v>0</v>
      </c>
      <c r="I109" s="40">
        <f>G109*(1+H109/100)</f>
        <v>24.7449</v>
      </c>
      <c r="J109" s="42"/>
      <c r="K109" s="43">
        <f>I109*J109</f>
        <v>0</v>
      </c>
      <c r="L109" s="44">
        <v>2.45602</v>
      </c>
      <c r="M109" s="41">
        <f>I109*L109</f>
        <v>60.773969298000004</v>
      </c>
      <c r="N109" s="44"/>
      <c r="O109" s="41">
        <f>I109*N109</f>
        <v>0</v>
      </c>
      <c r="P109" s="43">
        <v>21</v>
      </c>
      <c r="Q109" s="43">
        <f>K109*(P109/100)</f>
        <v>0</v>
      </c>
      <c r="R109" s="43">
        <f>K109+Q109</f>
        <v>0</v>
      </c>
      <c r="S109" s="39"/>
      <c r="T109" s="15" t="s">
        <v>1802</v>
      </c>
      <c r="U109" s="37" t="s">
        <v>1577</v>
      </c>
      <c r="V109" s="37" t="s">
        <v>1782</v>
      </c>
    </row>
    <row r="110" spans="1:22" ht="12.75" outlineLevel="3">
      <c r="A110" s="45"/>
      <c r="B110" s="46"/>
      <c r="C110" s="46"/>
      <c r="D110" s="46"/>
      <c r="E110" s="46" t="s">
        <v>1803</v>
      </c>
      <c r="F110" s="46"/>
      <c r="G110" s="47">
        <v>24.7449</v>
      </c>
      <c r="H110" s="48"/>
      <c r="I110" s="47"/>
      <c r="J110" s="49"/>
      <c r="K110" s="50"/>
      <c r="L110" s="51"/>
      <c r="M110" s="48"/>
      <c r="N110" s="51"/>
      <c r="O110" s="48"/>
      <c r="P110" s="50"/>
      <c r="Q110" s="50"/>
      <c r="R110" s="50"/>
      <c r="S110" s="46"/>
      <c r="T110" s="52"/>
      <c r="U110" s="46"/>
      <c r="V110" s="46"/>
    </row>
    <row r="111" spans="1:22" ht="12.75" outlineLevel="2">
      <c r="A111" s="36">
        <v>60</v>
      </c>
      <c r="B111" s="37" t="s">
        <v>1804</v>
      </c>
      <c r="C111" s="37"/>
      <c r="D111" s="38" t="s">
        <v>1573</v>
      </c>
      <c r="E111" s="39" t="s">
        <v>1805</v>
      </c>
      <c r="F111" s="38" t="s">
        <v>1575</v>
      </c>
      <c r="G111" s="40">
        <v>197.9592</v>
      </c>
      <c r="H111" s="41">
        <v>0</v>
      </c>
      <c r="I111" s="40">
        <f>G111*(1+H111/100)</f>
        <v>197.9592</v>
      </c>
      <c r="J111" s="42"/>
      <c r="K111" s="43">
        <f>I111*J111</f>
        <v>0</v>
      </c>
      <c r="L111" s="44">
        <v>0.00297</v>
      </c>
      <c r="M111" s="41">
        <f>I111*L111</f>
        <v>0.587938824</v>
      </c>
      <c r="N111" s="44"/>
      <c r="O111" s="41">
        <f>I111*N111</f>
        <v>0</v>
      </c>
      <c r="P111" s="43">
        <v>21</v>
      </c>
      <c r="Q111" s="43">
        <f>K111*(P111/100)</f>
        <v>0</v>
      </c>
      <c r="R111" s="43">
        <f>K111+Q111</f>
        <v>0</v>
      </c>
      <c r="S111" s="39"/>
      <c r="T111" s="15" t="s">
        <v>1806</v>
      </c>
      <c r="U111" s="37" t="s">
        <v>1577</v>
      </c>
      <c r="V111" s="37" t="s">
        <v>1782</v>
      </c>
    </row>
    <row r="112" spans="1:22" ht="12.75" outlineLevel="3">
      <c r="A112" s="45"/>
      <c r="B112" s="46"/>
      <c r="C112" s="46"/>
      <c r="D112" s="46"/>
      <c r="E112" s="46" t="s">
        <v>1807</v>
      </c>
      <c r="F112" s="46"/>
      <c r="G112" s="47">
        <v>197.9592</v>
      </c>
      <c r="H112" s="48"/>
      <c r="I112" s="47"/>
      <c r="J112" s="49"/>
      <c r="K112" s="50"/>
      <c r="L112" s="51"/>
      <c r="M112" s="48"/>
      <c r="N112" s="51"/>
      <c r="O112" s="48"/>
      <c r="P112" s="50"/>
      <c r="Q112" s="50"/>
      <c r="R112" s="50"/>
      <c r="S112" s="46"/>
      <c r="T112" s="52"/>
      <c r="U112" s="46"/>
      <c r="V112" s="46"/>
    </row>
    <row r="113" spans="1:22" ht="12.75" outlineLevel="2">
      <c r="A113" s="36">
        <v>61</v>
      </c>
      <c r="B113" s="37" t="s">
        <v>1808</v>
      </c>
      <c r="C113" s="37"/>
      <c r="D113" s="38" t="s">
        <v>1573</v>
      </c>
      <c r="E113" s="39" t="s">
        <v>1809</v>
      </c>
      <c r="F113" s="38" t="s">
        <v>1575</v>
      </c>
      <c r="G113" s="40">
        <v>197.959</v>
      </c>
      <c r="H113" s="41">
        <v>0</v>
      </c>
      <c r="I113" s="40">
        <f>G113*(1+H113/100)</f>
        <v>197.959</v>
      </c>
      <c r="J113" s="42"/>
      <c r="K113" s="43">
        <f>I113*J113</f>
        <v>0</v>
      </c>
      <c r="L113" s="44"/>
      <c r="M113" s="41">
        <f>I113*L113</f>
        <v>0</v>
      </c>
      <c r="N113" s="44"/>
      <c r="O113" s="41">
        <f>I113*N113</f>
        <v>0</v>
      </c>
      <c r="P113" s="43">
        <v>21</v>
      </c>
      <c r="Q113" s="43">
        <f>K113*(P113/100)</f>
        <v>0</v>
      </c>
      <c r="R113" s="43">
        <f>K113+Q113</f>
        <v>0</v>
      </c>
      <c r="S113" s="39"/>
      <c r="T113" s="15" t="s">
        <v>1810</v>
      </c>
      <c r="U113" s="37" t="s">
        <v>1577</v>
      </c>
      <c r="V113" s="37" t="s">
        <v>1782</v>
      </c>
    </row>
    <row r="114" spans="1:22" ht="12.75" outlineLevel="2">
      <c r="A114" s="36">
        <v>62</v>
      </c>
      <c r="B114" s="37" t="s">
        <v>1811</v>
      </c>
      <c r="C114" s="37"/>
      <c r="D114" s="38" t="s">
        <v>1573</v>
      </c>
      <c r="E114" s="39" t="s">
        <v>1812</v>
      </c>
      <c r="F114" s="38" t="s">
        <v>1698</v>
      </c>
      <c r="G114" s="40">
        <v>3.6236052</v>
      </c>
      <c r="H114" s="41">
        <v>0</v>
      </c>
      <c r="I114" s="40">
        <f>G114*(1+H114/100)</f>
        <v>3.6236052</v>
      </c>
      <c r="J114" s="42"/>
      <c r="K114" s="43">
        <f>I114*J114</f>
        <v>0</v>
      </c>
      <c r="L114" s="44">
        <v>1.04881</v>
      </c>
      <c r="M114" s="41">
        <f>I114*L114</f>
        <v>3.8004733698120003</v>
      </c>
      <c r="N114" s="44"/>
      <c r="O114" s="41">
        <f>I114*N114</f>
        <v>0</v>
      </c>
      <c r="P114" s="43">
        <v>21</v>
      </c>
      <c r="Q114" s="43">
        <f>K114*(P114/100)</f>
        <v>0</v>
      </c>
      <c r="R114" s="43">
        <f>K114+Q114</f>
        <v>0</v>
      </c>
      <c r="S114" s="39"/>
      <c r="T114" s="15" t="s">
        <v>1813</v>
      </c>
      <c r="U114" s="37" t="s">
        <v>1577</v>
      </c>
      <c r="V114" s="37" t="s">
        <v>1782</v>
      </c>
    </row>
    <row r="115" spans="1:22" ht="12.75" outlineLevel="3">
      <c r="A115" s="45"/>
      <c r="B115" s="46"/>
      <c r="C115" s="46"/>
      <c r="D115" s="46"/>
      <c r="E115" s="46" t="s">
        <v>1814</v>
      </c>
      <c r="F115" s="46"/>
      <c r="G115" s="47">
        <v>3.6236052</v>
      </c>
      <c r="H115" s="48"/>
      <c r="I115" s="47"/>
      <c r="J115" s="49"/>
      <c r="K115" s="50"/>
      <c r="L115" s="51"/>
      <c r="M115" s="48"/>
      <c r="N115" s="51"/>
      <c r="O115" s="48"/>
      <c r="P115" s="50"/>
      <c r="Q115" s="50"/>
      <c r="R115" s="50"/>
      <c r="S115" s="46"/>
      <c r="T115" s="52"/>
      <c r="U115" s="46"/>
      <c r="V115" s="46"/>
    </row>
    <row r="116" spans="1:22" ht="12.75" outlineLevel="2">
      <c r="A116" s="36">
        <v>63</v>
      </c>
      <c r="B116" s="37" t="s">
        <v>1815</v>
      </c>
      <c r="C116" s="37"/>
      <c r="D116" s="38" t="s">
        <v>1573</v>
      </c>
      <c r="E116" s="39" t="s">
        <v>1816</v>
      </c>
      <c r="F116" s="38" t="s">
        <v>1575</v>
      </c>
      <c r="G116" s="40">
        <v>12.4989</v>
      </c>
      <c r="H116" s="41">
        <v>0</v>
      </c>
      <c r="I116" s="40">
        <f>G116*(1+H116/100)</f>
        <v>12.4989</v>
      </c>
      <c r="J116" s="42"/>
      <c r="K116" s="43">
        <f>I116*J116</f>
        <v>0</v>
      </c>
      <c r="L116" s="44"/>
      <c r="M116" s="41">
        <f>I116*L116</f>
        <v>0</v>
      </c>
      <c r="N116" s="44"/>
      <c r="O116" s="41">
        <f>I116*N116</f>
        <v>0</v>
      </c>
      <c r="P116" s="43">
        <v>21</v>
      </c>
      <c r="Q116" s="43">
        <f>K116*(P116/100)</f>
        <v>0</v>
      </c>
      <c r="R116" s="43">
        <f>K116+Q116</f>
        <v>0</v>
      </c>
      <c r="S116" s="39"/>
      <c r="T116" s="15" t="s">
        <v>1817</v>
      </c>
      <c r="U116" s="37" t="s">
        <v>1577</v>
      </c>
      <c r="V116" s="37" t="s">
        <v>1782</v>
      </c>
    </row>
    <row r="117" spans="1:22" ht="12.75" outlineLevel="3">
      <c r="A117" s="45"/>
      <c r="B117" s="46"/>
      <c r="C117" s="46"/>
      <c r="D117" s="46"/>
      <c r="E117" s="46" t="s">
        <v>1818</v>
      </c>
      <c r="F117" s="46"/>
      <c r="G117" s="47">
        <v>12.4989</v>
      </c>
      <c r="H117" s="48"/>
      <c r="I117" s="47"/>
      <c r="J117" s="49"/>
      <c r="K117" s="50"/>
      <c r="L117" s="51"/>
      <c r="M117" s="48"/>
      <c r="N117" s="51"/>
      <c r="O117" s="48"/>
      <c r="P117" s="50"/>
      <c r="Q117" s="50"/>
      <c r="R117" s="50"/>
      <c r="S117" s="46"/>
      <c r="T117" s="52"/>
      <c r="U117" s="46"/>
      <c r="V117" s="46"/>
    </row>
    <row r="118" spans="1:22" ht="12.75" outlineLevel="2">
      <c r="A118" s="36">
        <v>64</v>
      </c>
      <c r="B118" s="37" t="s">
        <v>1819</v>
      </c>
      <c r="C118" s="37"/>
      <c r="D118" s="38" t="s">
        <v>1573</v>
      </c>
      <c r="E118" s="39" t="s">
        <v>1820</v>
      </c>
      <c r="F118" s="38" t="s">
        <v>1575</v>
      </c>
      <c r="G118" s="40">
        <v>2.92</v>
      </c>
      <c r="H118" s="41">
        <v>0</v>
      </c>
      <c r="I118" s="40">
        <f>G118*(1+H118/100)</f>
        <v>2.92</v>
      </c>
      <c r="J118" s="42"/>
      <c r="K118" s="43">
        <f>I118*J118</f>
        <v>0</v>
      </c>
      <c r="L118" s="44">
        <v>0.16232</v>
      </c>
      <c r="M118" s="41">
        <f>I118*L118</f>
        <v>0.47397439999999996</v>
      </c>
      <c r="N118" s="44"/>
      <c r="O118" s="41">
        <f>I118*N118</f>
        <v>0</v>
      </c>
      <c r="P118" s="43">
        <v>21</v>
      </c>
      <c r="Q118" s="43">
        <f>K118*(P118/100)</f>
        <v>0</v>
      </c>
      <c r="R118" s="43">
        <f>K118+Q118</f>
        <v>0</v>
      </c>
      <c r="S118" s="39"/>
      <c r="T118" s="15" t="s">
        <v>1821</v>
      </c>
      <c r="U118" s="37" t="s">
        <v>1577</v>
      </c>
      <c r="V118" s="37" t="s">
        <v>1782</v>
      </c>
    </row>
    <row r="119" spans="1:22" ht="12.75" outlineLevel="3">
      <c r="A119" s="45"/>
      <c r="B119" s="46"/>
      <c r="C119" s="46"/>
      <c r="D119" s="46"/>
      <c r="E119" s="46" t="s">
        <v>1822</v>
      </c>
      <c r="F119" s="46"/>
      <c r="G119" s="47">
        <v>2.92</v>
      </c>
      <c r="H119" s="48"/>
      <c r="I119" s="47"/>
      <c r="J119" s="49"/>
      <c r="K119" s="50"/>
      <c r="L119" s="51"/>
      <c r="M119" s="48"/>
      <c r="N119" s="51"/>
      <c r="O119" s="48"/>
      <c r="P119" s="50"/>
      <c r="Q119" s="50"/>
      <c r="R119" s="50"/>
      <c r="S119" s="46"/>
      <c r="T119" s="52"/>
      <c r="U119" s="46"/>
      <c r="V119" s="46"/>
    </row>
    <row r="120" spans="1:22" ht="12.75" outlineLevel="2">
      <c r="A120" s="36">
        <v>65</v>
      </c>
      <c r="B120" s="37" t="s">
        <v>1823</v>
      </c>
      <c r="C120" s="37"/>
      <c r="D120" s="38" t="s">
        <v>1573</v>
      </c>
      <c r="E120" s="39" t="s">
        <v>1824</v>
      </c>
      <c r="F120" s="38" t="s">
        <v>1575</v>
      </c>
      <c r="G120" s="40">
        <v>81.026</v>
      </c>
      <c r="H120" s="41">
        <v>0</v>
      </c>
      <c r="I120" s="40">
        <f>G120*(1+H120/100)</f>
        <v>81.026</v>
      </c>
      <c r="J120" s="42"/>
      <c r="K120" s="43">
        <f>I120*J120</f>
        <v>0</v>
      </c>
      <c r="L120" s="44">
        <v>0.33827</v>
      </c>
      <c r="M120" s="41">
        <f>I120*L120</f>
        <v>27.40866502</v>
      </c>
      <c r="N120" s="44"/>
      <c r="O120" s="41">
        <f>I120*N120</f>
        <v>0</v>
      </c>
      <c r="P120" s="43">
        <v>21</v>
      </c>
      <c r="Q120" s="43">
        <f>K120*(P120/100)</f>
        <v>0</v>
      </c>
      <c r="R120" s="43">
        <f>K120+Q120</f>
        <v>0</v>
      </c>
      <c r="S120" s="39"/>
      <c r="T120" s="15" t="s">
        <v>1825</v>
      </c>
      <c r="U120" s="37" t="s">
        <v>1577</v>
      </c>
      <c r="V120" s="37" t="s">
        <v>1782</v>
      </c>
    </row>
    <row r="121" spans="1:22" ht="12.75" outlineLevel="3">
      <c r="A121" s="45"/>
      <c r="B121" s="46"/>
      <c r="C121" s="46"/>
      <c r="D121" s="46"/>
      <c r="E121" s="46" t="s">
        <v>1826</v>
      </c>
      <c r="F121" s="46"/>
      <c r="G121" s="47">
        <v>18.85</v>
      </c>
      <c r="H121" s="48"/>
      <c r="I121" s="47"/>
      <c r="J121" s="49"/>
      <c r="K121" s="50"/>
      <c r="L121" s="51"/>
      <c r="M121" s="48"/>
      <c r="N121" s="51"/>
      <c r="O121" s="48"/>
      <c r="P121" s="50"/>
      <c r="Q121" s="50"/>
      <c r="R121" s="50"/>
      <c r="S121" s="46"/>
      <c r="T121" s="52"/>
      <c r="U121" s="46"/>
      <c r="V121" s="46"/>
    </row>
    <row r="122" spans="1:22" ht="12.75" outlineLevel="3">
      <c r="A122" s="45"/>
      <c r="B122" s="46"/>
      <c r="C122" s="46"/>
      <c r="D122" s="46"/>
      <c r="E122" s="46" t="s">
        <v>1827</v>
      </c>
      <c r="F122" s="46"/>
      <c r="G122" s="47">
        <v>15.544</v>
      </c>
      <c r="H122" s="48"/>
      <c r="I122" s="47"/>
      <c r="J122" s="49"/>
      <c r="K122" s="50"/>
      <c r="L122" s="51"/>
      <c r="M122" s="48"/>
      <c r="N122" s="51"/>
      <c r="O122" s="48"/>
      <c r="P122" s="50"/>
      <c r="Q122" s="50"/>
      <c r="R122" s="50"/>
      <c r="S122" s="46"/>
      <c r="T122" s="52"/>
      <c r="U122" s="46"/>
      <c r="V122" s="46"/>
    </row>
    <row r="123" spans="1:22" ht="12.75" outlineLevel="3">
      <c r="A123" s="45"/>
      <c r="B123" s="46"/>
      <c r="C123" s="46"/>
      <c r="D123" s="46"/>
      <c r="E123" s="46" t="s">
        <v>1828</v>
      </c>
      <c r="F123" s="46"/>
      <c r="G123" s="47">
        <v>46.632</v>
      </c>
      <c r="H123" s="48"/>
      <c r="I123" s="47"/>
      <c r="J123" s="49"/>
      <c r="K123" s="50"/>
      <c r="L123" s="51"/>
      <c r="M123" s="48"/>
      <c r="N123" s="51"/>
      <c r="O123" s="48"/>
      <c r="P123" s="50"/>
      <c r="Q123" s="50"/>
      <c r="R123" s="50"/>
      <c r="S123" s="46"/>
      <c r="T123" s="52"/>
      <c r="U123" s="46"/>
      <c r="V123" s="46"/>
    </row>
    <row r="124" spans="1:22" ht="12.75" outlineLevel="2">
      <c r="A124" s="36">
        <v>66</v>
      </c>
      <c r="B124" s="37" t="s">
        <v>1829</v>
      </c>
      <c r="C124" s="37"/>
      <c r="D124" s="38" t="s">
        <v>1573</v>
      </c>
      <c r="E124" s="39" t="s">
        <v>1830</v>
      </c>
      <c r="F124" s="38" t="s">
        <v>1575</v>
      </c>
      <c r="G124" s="40">
        <v>15.0416</v>
      </c>
      <c r="H124" s="41">
        <v>0</v>
      </c>
      <c r="I124" s="40">
        <f>G124*(1+H124/100)</f>
        <v>15.0416</v>
      </c>
      <c r="J124" s="42"/>
      <c r="K124" s="43">
        <f>I124*J124</f>
        <v>0</v>
      </c>
      <c r="L124" s="44"/>
      <c r="M124" s="41">
        <f>I124*L124</f>
        <v>0</v>
      </c>
      <c r="N124" s="44"/>
      <c r="O124" s="41">
        <f>I124*N124</f>
        <v>0</v>
      </c>
      <c r="P124" s="43">
        <v>21</v>
      </c>
      <c r="Q124" s="43">
        <f>K124*(P124/100)</f>
        <v>0</v>
      </c>
      <c r="R124" s="43">
        <f>K124+Q124</f>
        <v>0</v>
      </c>
      <c r="S124" s="39"/>
      <c r="T124" s="15" t="s">
        <v>1831</v>
      </c>
      <c r="U124" s="37" t="s">
        <v>1577</v>
      </c>
      <c r="V124" s="37" t="s">
        <v>1782</v>
      </c>
    </row>
    <row r="125" spans="1:22" ht="12.75" outlineLevel="3">
      <c r="A125" s="45"/>
      <c r="B125" s="46"/>
      <c r="C125" s="46"/>
      <c r="D125" s="46"/>
      <c r="E125" s="46" t="s">
        <v>1832</v>
      </c>
      <c r="F125" s="46"/>
      <c r="G125" s="47">
        <v>15.0416</v>
      </c>
      <c r="H125" s="48"/>
      <c r="I125" s="47"/>
      <c r="J125" s="49"/>
      <c r="K125" s="50"/>
      <c r="L125" s="51"/>
      <c r="M125" s="48"/>
      <c r="N125" s="51"/>
      <c r="O125" s="48"/>
      <c r="P125" s="50"/>
      <c r="Q125" s="50"/>
      <c r="R125" s="50"/>
      <c r="S125" s="46"/>
      <c r="T125" s="52"/>
      <c r="U125" s="46"/>
      <c r="V125" s="46"/>
    </row>
    <row r="126" spans="1:22" ht="12.75" outlineLevel="2">
      <c r="A126" s="36">
        <v>67</v>
      </c>
      <c r="B126" s="37" t="s">
        <v>1833</v>
      </c>
      <c r="C126" s="37"/>
      <c r="D126" s="38" t="s">
        <v>1573</v>
      </c>
      <c r="E126" s="39" t="s">
        <v>1834</v>
      </c>
      <c r="F126" s="38" t="s">
        <v>1619</v>
      </c>
      <c r="G126" s="40">
        <v>1.55925</v>
      </c>
      <c r="H126" s="41">
        <v>0</v>
      </c>
      <c r="I126" s="40">
        <f>G126*(1+H126/100)</f>
        <v>1.55925</v>
      </c>
      <c r="J126" s="42"/>
      <c r="K126" s="43">
        <f>I126*J126</f>
        <v>0</v>
      </c>
      <c r="L126" s="44">
        <v>2.2887</v>
      </c>
      <c r="M126" s="41">
        <f>I126*L126</f>
        <v>3.568655475</v>
      </c>
      <c r="N126" s="44"/>
      <c r="O126" s="41">
        <f>I126*N126</f>
        <v>0</v>
      </c>
      <c r="P126" s="43">
        <v>21</v>
      </c>
      <c r="Q126" s="43">
        <f>K126*(P126/100)</f>
        <v>0</v>
      </c>
      <c r="R126" s="43">
        <f>K126+Q126</f>
        <v>0</v>
      </c>
      <c r="S126" s="39"/>
      <c r="T126" s="15" t="s">
        <v>1835</v>
      </c>
      <c r="U126" s="37" t="s">
        <v>1577</v>
      </c>
      <c r="V126" s="37" t="s">
        <v>1782</v>
      </c>
    </row>
    <row r="127" spans="1:22" ht="12.75" outlineLevel="3">
      <c r="A127" s="45"/>
      <c r="B127" s="46"/>
      <c r="C127" s="46"/>
      <c r="D127" s="46"/>
      <c r="E127" s="46" t="s">
        <v>1836</v>
      </c>
      <c r="F127" s="46"/>
      <c r="G127" s="47">
        <v>1.55925</v>
      </c>
      <c r="H127" s="48"/>
      <c r="I127" s="47"/>
      <c r="J127" s="49"/>
      <c r="K127" s="50"/>
      <c r="L127" s="51"/>
      <c r="M127" s="48"/>
      <c r="N127" s="51"/>
      <c r="O127" s="48"/>
      <c r="P127" s="50"/>
      <c r="Q127" s="50"/>
      <c r="R127" s="50"/>
      <c r="S127" s="46"/>
      <c r="T127" s="52"/>
      <c r="U127" s="46"/>
      <c r="V127" s="46"/>
    </row>
    <row r="128" spans="1:22" ht="12.75" outlineLevel="2">
      <c r="A128" s="36">
        <v>68</v>
      </c>
      <c r="B128" s="37" t="s">
        <v>1837</v>
      </c>
      <c r="C128" s="37"/>
      <c r="D128" s="38" t="s">
        <v>1573</v>
      </c>
      <c r="E128" s="39" t="s">
        <v>1838</v>
      </c>
      <c r="F128" s="38" t="s">
        <v>1603</v>
      </c>
      <c r="G128" s="40">
        <v>9.762</v>
      </c>
      <c r="H128" s="41">
        <v>0</v>
      </c>
      <c r="I128" s="40">
        <f>G128*(1+H128/100)</f>
        <v>9.762</v>
      </c>
      <c r="J128" s="42"/>
      <c r="K128" s="43">
        <f>I128*J128</f>
        <v>0</v>
      </c>
      <c r="L128" s="44">
        <v>0.00086</v>
      </c>
      <c r="M128" s="41">
        <f>I128*L128</f>
        <v>0.00839532</v>
      </c>
      <c r="N128" s="44"/>
      <c r="O128" s="41">
        <f>I128*N128</f>
        <v>0</v>
      </c>
      <c r="P128" s="43">
        <v>21</v>
      </c>
      <c r="Q128" s="43">
        <f>K128*(P128/100)</f>
        <v>0</v>
      </c>
      <c r="R128" s="43">
        <f>K128+Q128</f>
        <v>0</v>
      </c>
      <c r="S128" s="39"/>
      <c r="T128" s="15" t="s">
        <v>1839</v>
      </c>
      <c r="U128" s="37" t="s">
        <v>1577</v>
      </c>
      <c r="V128" s="37" t="s">
        <v>1782</v>
      </c>
    </row>
    <row r="129" spans="1:22" ht="12.75" outlineLevel="3">
      <c r="A129" s="45"/>
      <c r="B129" s="46"/>
      <c r="C129" s="46"/>
      <c r="D129" s="46"/>
      <c r="E129" s="46" t="s">
        <v>1840</v>
      </c>
      <c r="F129" s="46"/>
      <c r="G129" s="47">
        <v>0</v>
      </c>
      <c r="H129" s="48"/>
      <c r="I129" s="47"/>
      <c r="J129" s="49"/>
      <c r="K129" s="50"/>
      <c r="L129" s="51"/>
      <c r="M129" s="48"/>
      <c r="N129" s="51"/>
      <c r="O129" s="48"/>
      <c r="P129" s="50"/>
      <c r="Q129" s="50"/>
      <c r="R129" s="50"/>
      <c r="S129" s="46"/>
      <c r="T129" s="52"/>
      <c r="U129" s="46"/>
      <c r="V129" s="46"/>
    </row>
    <row r="130" spans="1:22" ht="12.75" outlineLevel="3">
      <c r="A130" s="45"/>
      <c r="B130" s="46"/>
      <c r="C130" s="46"/>
      <c r="D130" s="46"/>
      <c r="E130" s="46" t="s">
        <v>1841</v>
      </c>
      <c r="F130" s="46"/>
      <c r="G130" s="47">
        <v>9.762</v>
      </c>
      <c r="H130" s="48"/>
      <c r="I130" s="47"/>
      <c r="J130" s="49"/>
      <c r="K130" s="50"/>
      <c r="L130" s="51"/>
      <c r="M130" s="48"/>
      <c r="N130" s="51"/>
      <c r="O130" s="48"/>
      <c r="P130" s="50"/>
      <c r="Q130" s="50"/>
      <c r="R130" s="50"/>
      <c r="S130" s="46"/>
      <c r="T130" s="52"/>
      <c r="U130" s="46"/>
      <c r="V130" s="46"/>
    </row>
    <row r="131" spans="1:22" ht="26.25" outlineLevel="2">
      <c r="A131" s="36">
        <v>573</v>
      </c>
      <c r="B131" s="37" t="s">
        <v>1842</v>
      </c>
      <c r="C131" s="37"/>
      <c r="D131" s="38" t="s">
        <v>1573</v>
      </c>
      <c r="E131" s="59" t="s">
        <v>1843</v>
      </c>
      <c r="F131" s="38" t="s">
        <v>1582</v>
      </c>
      <c r="G131" s="58">
        <v>10</v>
      </c>
      <c r="H131" s="41">
        <v>0</v>
      </c>
      <c r="I131" s="40">
        <f>G131*(1+H131/100)</f>
        <v>10</v>
      </c>
      <c r="J131" s="42"/>
      <c r="K131" s="43">
        <f>I131*J131</f>
        <v>0</v>
      </c>
      <c r="L131" s="44"/>
      <c r="M131" s="41">
        <f>I131*L131</f>
        <v>0</v>
      </c>
      <c r="N131" s="44"/>
      <c r="O131" s="41">
        <f>I131*N131</f>
        <v>0</v>
      </c>
      <c r="P131" s="43">
        <v>21</v>
      </c>
      <c r="Q131" s="43">
        <f>K131*(P131/100)</f>
        <v>0</v>
      </c>
      <c r="R131" s="43">
        <f>K131+Q131</f>
        <v>0</v>
      </c>
      <c r="S131" s="39"/>
      <c r="T131" s="15" t="s">
        <v>1844</v>
      </c>
      <c r="U131" s="37" t="s">
        <v>1577</v>
      </c>
      <c r="V131" s="37" t="s">
        <v>1782</v>
      </c>
    </row>
    <row r="132" spans="1:22" ht="20.25" customHeight="1" outlineLevel="1">
      <c r="A132" s="28"/>
      <c r="B132" s="29"/>
      <c r="C132" s="29"/>
      <c r="D132" s="29"/>
      <c r="E132" s="29" t="s">
        <v>1845</v>
      </c>
      <c r="F132" s="29"/>
      <c r="G132" s="30"/>
      <c r="H132" s="31"/>
      <c r="I132" s="30"/>
      <c r="J132" s="32"/>
      <c r="K132" s="33">
        <f>SUBTOTAL(9,K133:K144)</f>
        <v>0</v>
      </c>
      <c r="L132" s="34"/>
      <c r="M132" s="31">
        <f>SUBTOTAL(9,M133:M144)</f>
        <v>29.257349770000005</v>
      </c>
      <c r="N132" s="34"/>
      <c r="O132" s="31">
        <f>SUBTOTAL(9,O133:O144)</f>
        <v>0</v>
      </c>
      <c r="P132" s="33"/>
      <c r="Q132" s="33">
        <f>SUBTOTAL(9,Q133:Q144)</f>
        <v>0</v>
      </c>
      <c r="R132" s="33">
        <f>SUBTOTAL(9,R133:R144)</f>
        <v>0</v>
      </c>
      <c r="S132" s="29"/>
      <c r="T132" s="35"/>
      <c r="U132" s="29"/>
      <c r="V132" s="29"/>
    </row>
    <row r="133" spans="1:22" ht="12.75" outlineLevel="2">
      <c r="A133" s="36">
        <v>69</v>
      </c>
      <c r="B133" s="37" t="s">
        <v>1846</v>
      </c>
      <c r="C133" s="37"/>
      <c r="D133" s="38" t="s">
        <v>1573</v>
      </c>
      <c r="E133" s="39" t="s">
        <v>1847</v>
      </c>
      <c r="F133" s="38" t="s">
        <v>1575</v>
      </c>
      <c r="G133" s="40">
        <v>14.95</v>
      </c>
      <c r="H133" s="41">
        <v>0</v>
      </c>
      <c r="I133" s="40">
        <f>G133*(1+H133/100)</f>
        <v>14.95</v>
      </c>
      <c r="J133" s="42"/>
      <c r="K133" s="43">
        <f>I133*J133</f>
        <v>0</v>
      </c>
      <c r="L133" s="44">
        <v>0.00028</v>
      </c>
      <c r="M133" s="41">
        <f>I133*L133</f>
        <v>0.004186</v>
      </c>
      <c r="N133" s="44"/>
      <c r="O133" s="41">
        <f>I133*N133</f>
        <v>0</v>
      </c>
      <c r="P133" s="43">
        <v>21</v>
      </c>
      <c r="Q133" s="43">
        <f>K133*(P133/100)</f>
        <v>0</v>
      </c>
      <c r="R133" s="43">
        <f>K133+Q133</f>
        <v>0</v>
      </c>
      <c r="S133" s="39"/>
      <c r="T133" s="15" t="s">
        <v>1848</v>
      </c>
      <c r="U133" s="37" t="s">
        <v>1577</v>
      </c>
      <c r="V133" s="37" t="s">
        <v>1849</v>
      </c>
    </row>
    <row r="134" spans="1:22" ht="12.75" outlineLevel="3">
      <c r="A134" s="45"/>
      <c r="B134" s="46"/>
      <c r="C134" s="46"/>
      <c r="D134" s="46"/>
      <c r="E134" s="46" t="s">
        <v>1850</v>
      </c>
      <c r="F134" s="46"/>
      <c r="G134" s="47">
        <v>0</v>
      </c>
      <c r="H134" s="48"/>
      <c r="I134" s="47"/>
      <c r="J134" s="49"/>
      <c r="K134" s="50"/>
      <c r="L134" s="51"/>
      <c r="M134" s="48"/>
      <c r="N134" s="51"/>
      <c r="O134" s="48"/>
      <c r="P134" s="50"/>
      <c r="Q134" s="50"/>
      <c r="R134" s="50"/>
      <c r="S134" s="46"/>
      <c r="T134" s="52"/>
      <c r="U134" s="46"/>
      <c r="V134" s="46"/>
    </row>
    <row r="135" spans="1:22" ht="12.75" outlineLevel="3">
      <c r="A135" s="45"/>
      <c r="B135" s="46"/>
      <c r="C135" s="46"/>
      <c r="D135" s="46"/>
      <c r="E135" s="46" t="s">
        <v>1851</v>
      </c>
      <c r="F135" s="46"/>
      <c r="G135" s="47">
        <v>14.95</v>
      </c>
      <c r="H135" s="48"/>
      <c r="I135" s="47"/>
      <c r="J135" s="49"/>
      <c r="K135" s="50"/>
      <c r="L135" s="51"/>
      <c r="M135" s="48"/>
      <c r="N135" s="51"/>
      <c r="O135" s="48"/>
      <c r="P135" s="50"/>
      <c r="Q135" s="50"/>
      <c r="R135" s="50"/>
      <c r="S135" s="46"/>
      <c r="T135" s="52"/>
      <c r="U135" s="46"/>
      <c r="V135" s="46"/>
    </row>
    <row r="136" spans="1:22" ht="12.75" outlineLevel="2">
      <c r="A136" s="36">
        <v>70</v>
      </c>
      <c r="B136" s="37" t="s">
        <v>1852</v>
      </c>
      <c r="C136" s="37"/>
      <c r="D136" s="38" t="s">
        <v>1573</v>
      </c>
      <c r="E136" s="39" t="s">
        <v>1853</v>
      </c>
      <c r="F136" s="38" t="s">
        <v>1619</v>
      </c>
      <c r="G136" s="40">
        <v>17.0835</v>
      </c>
      <c r="H136" s="41">
        <v>0</v>
      </c>
      <c r="I136" s="40">
        <f>G136*(1+H136/100)</f>
        <v>17.0835</v>
      </c>
      <c r="J136" s="42"/>
      <c r="K136" s="43">
        <f>I136*J136</f>
        <v>0</v>
      </c>
      <c r="L136" s="44"/>
      <c r="M136" s="41">
        <f>I136*L136</f>
        <v>0</v>
      </c>
      <c r="N136" s="44"/>
      <c r="O136" s="41">
        <f>I136*N136</f>
        <v>0</v>
      </c>
      <c r="P136" s="43">
        <v>21</v>
      </c>
      <c r="Q136" s="43">
        <f>K136*(P136/100)</f>
        <v>0</v>
      </c>
      <c r="R136" s="43">
        <f>K136+Q136</f>
        <v>0</v>
      </c>
      <c r="S136" s="39"/>
      <c r="T136" s="15" t="s">
        <v>1854</v>
      </c>
      <c r="U136" s="37" t="s">
        <v>1577</v>
      </c>
      <c r="V136" s="37" t="s">
        <v>1849</v>
      </c>
    </row>
    <row r="137" spans="1:22" ht="12.75" outlineLevel="3">
      <c r="A137" s="45"/>
      <c r="B137" s="46"/>
      <c r="C137" s="46"/>
      <c r="D137" s="46"/>
      <c r="E137" s="46" t="s">
        <v>1855</v>
      </c>
      <c r="F137" s="46"/>
      <c r="G137" s="47">
        <v>17.0835</v>
      </c>
      <c r="H137" s="48"/>
      <c r="I137" s="47"/>
      <c r="J137" s="49"/>
      <c r="K137" s="50"/>
      <c r="L137" s="51"/>
      <c r="M137" s="48"/>
      <c r="N137" s="51"/>
      <c r="O137" s="48"/>
      <c r="P137" s="50"/>
      <c r="Q137" s="50"/>
      <c r="R137" s="50"/>
      <c r="S137" s="46"/>
      <c r="T137" s="52"/>
      <c r="U137" s="46"/>
      <c r="V137" s="46"/>
    </row>
    <row r="138" spans="1:22" ht="12.75" outlineLevel="2">
      <c r="A138" s="36">
        <v>71</v>
      </c>
      <c r="B138" s="37" t="s">
        <v>1856</v>
      </c>
      <c r="C138" s="37"/>
      <c r="D138" s="38" t="s">
        <v>1573</v>
      </c>
      <c r="E138" s="39" t="s">
        <v>1857</v>
      </c>
      <c r="F138" s="38" t="s">
        <v>1619</v>
      </c>
      <c r="G138" s="40">
        <v>14.643</v>
      </c>
      <c r="H138" s="41">
        <v>0</v>
      </c>
      <c r="I138" s="40">
        <f>G138*(1+H138/100)</f>
        <v>14.643</v>
      </c>
      <c r="J138" s="42"/>
      <c r="K138" s="43">
        <f>I138*J138</f>
        <v>0</v>
      </c>
      <c r="L138" s="44">
        <v>1.99739</v>
      </c>
      <c r="M138" s="41">
        <f>I138*L138</f>
        <v>29.247781770000003</v>
      </c>
      <c r="N138" s="44"/>
      <c r="O138" s="41">
        <f>I138*N138</f>
        <v>0</v>
      </c>
      <c r="P138" s="43">
        <v>21</v>
      </c>
      <c r="Q138" s="43">
        <f>K138*(P138/100)</f>
        <v>0</v>
      </c>
      <c r="R138" s="43">
        <f>K138+Q138</f>
        <v>0</v>
      </c>
      <c r="S138" s="39"/>
      <c r="T138" s="15" t="s">
        <v>1858</v>
      </c>
      <c r="U138" s="37" t="s">
        <v>1577</v>
      </c>
      <c r="V138" s="37" t="s">
        <v>1849</v>
      </c>
    </row>
    <row r="139" spans="1:22" ht="12.75" outlineLevel="3">
      <c r="A139" s="45"/>
      <c r="B139" s="46"/>
      <c r="C139" s="46"/>
      <c r="D139" s="46"/>
      <c r="E139" s="46" t="s">
        <v>1859</v>
      </c>
      <c r="F139" s="46"/>
      <c r="G139" s="47">
        <v>0</v>
      </c>
      <c r="H139" s="48"/>
      <c r="I139" s="47"/>
      <c r="J139" s="49"/>
      <c r="K139" s="50"/>
      <c r="L139" s="51"/>
      <c r="M139" s="48"/>
      <c r="N139" s="51"/>
      <c r="O139" s="48"/>
      <c r="P139" s="50"/>
      <c r="Q139" s="50"/>
      <c r="R139" s="50"/>
      <c r="S139" s="46"/>
      <c r="T139" s="52"/>
      <c r="U139" s="46"/>
      <c r="V139" s="46"/>
    </row>
    <row r="140" spans="1:22" ht="12.75" outlineLevel="3">
      <c r="A140" s="45"/>
      <c r="B140" s="46"/>
      <c r="C140" s="46"/>
      <c r="D140" s="46"/>
      <c r="E140" s="46" t="s">
        <v>1860</v>
      </c>
      <c r="F140" s="46"/>
      <c r="G140" s="47">
        <v>14.643</v>
      </c>
      <c r="H140" s="48"/>
      <c r="I140" s="47"/>
      <c r="J140" s="49"/>
      <c r="K140" s="50"/>
      <c r="L140" s="51"/>
      <c r="M140" s="48"/>
      <c r="N140" s="51"/>
      <c r="O140" s="48"/>
      <c r="P140" s="50"/>
      <c r="Q140" s="50"/>
      <c r="R140" s="50"/>
      <c r="S140" s="46"/>
      <c r="T140" s="52"/>
      <c r="U140" s="46"/>
      <c r="V140" s="46"/>
    </row>
    <row r="141" spans="1:22" ht="12.75" outlineLevel="2">
      <c r="A141" s="36">
        <v>72</v>
      </c>
      <c r="B141" s="37" t="s">
        <v>1861</v>
      </c>
      <c r="C141" s="37"/>
      <c r="D141" s="38" t="s">
        <v>1573</v>
      </c>
      <c r="E141" s="39" t="s">
        <v>1862</v>
      </c>
      <c r="F141" s="38" t="s">
        <v>1575</v>
      </c>
      <c r="G141" s="40">
        <v>48.81</v>
      </c>
      <c r="H141" s="41">
        <v>0</v>
      </c>
      <c r="I141" s="40">
        <f>G141*(1+H141/100)</f>
        <v>48.81</v>
      </c>
      <c r="J141" s="42"/>
      <c r="K141" s="43">
        <f>I141*J141</f>
        <v>0</v>
      </c>
      <c r="L141" s="44"/>
      <c r="M141" s="41">
        <f>I141*L141</f>
        <v>0</v>
      </c>
      <c r="N141" s="44"/>
      <c r="O141" s="41">
        <f>I141*N141</f>
        <v>0</v>
      </c>
      <c r="P141" s="43">
        <v>21</v>
      </c>
      <c r="Q141" s="43">
        <f>K141*(P141/100)</f>
        <v>0</v>
      </c>
      <c r="R141" s="43">
        <f>K141+Q141</f>
        <v>0</v>
      </c>
      <c r="S141" s="39"/>
      <c r="T141" s="15" t="s">
        <v>1863</v>
      </c>
      <c r="U141" s="37" t="s">
        <v>1577</v>
      </c>
      <c r="V141" s="37" t="s">
        <v>1849</v>
      </c>
    </row>
    <row r="142" spans="1:22" ht="12.75" outlineLevel="3">
      <c r="A142" s="45"/>
      <c r="B142" s="46"/>
      <c r="C142" s="46"/>
      <c r="D142" s="46"/>
      <c r="E142" s="46" t="s">
        <v>1864</v>
      </c>
      <c r="F142" s="46"/>
      <c r="G142" s="47">
        <v>48.81</v>
      </c>
      <c r="H142" s="48"/>
      <c r="I142" s="47"/>
      <c r="J142" s="49"/>
      <c r="K142" s="50"/>
      <c r="L142" s="51"/>
      <c r="M142" s="48"/>
      <c r="N142" s="51"/>
      <c r="O142" s="48"/>
      <c r="P142" s="50"/>
      <c r="Q142" s="50"/>
      <c r="R142" s="50"/>
      <c r="S142" s="46"/>
      <c r="T142" s="52"/>
      <c r="U142" s="46"/>
      <c r="V142" s="46"/>
    </row>
    <row r="143" spans="1:22" ht="12.75" outlineLevel="2">
      <c r="A143" s="36">
        <v>73</v>
      </c>
      <c r="B143" s="37" t="s">
        <v>1773</v>
      </c>
      <c r="C143" s="37"/>
      <c r="D143" s="38" t="s">
        <v>1774</v>
      </c>
      <c r="E143" s="39" t="s">
        <v>1775</v>
      </c>
      <c r="F143" s="38" t="s">
        <v>1603</v>
      </c>
      <c r="G143" s="40">
        <v>8.97</v>
      </c>
      <c r="H143" s="41">
        <v>0</v>
      </c>
      <c r="I143" s="40">
        <f>G143*(1+H143/100)</f>
        <v>8.97</v>
      </c>
      <c r="J143" s="42"/>
      <c r="K143" s="43">
        <f>I143*J143</f>
        <v>0</v>
      </c>
      <c r="L143" s="44">
        <v>0.0006</v>
      </c>
      <c r="M143" s="41">
        <f>I143*L143</f>
        <v>0.005382</v>
      </c>
      <c r="N143" s="44"/>
      <c r="O143" s="41">
        <f>I143*N143</f>
        <v>0</v>
      </c>
      <c r="P143" s="43">
        <v>21</v>
      </c>
      <c r="Q143" s="43">
        <f>K143*(P143/100)</f>
        <v>0</v>
      </c>
      <c r="R143" s="43">
        <f>K143+Q143</f>
        <v>0</v>
      </c>
      <c r="S143" s="39"/>
      <c r="T143" s="15" t="s">
        <v>1865</v>
      </c>
      <c r="U143" s="37" t="s">
        <v>1577</v>
      </c>
      <c r="V143" s="37" t="s">
        <v>1849</v>
      </c>
    </row>
    <row r="144" spans="1:22" ht="12.75" outlineLevel="3">
      <c r="A144" s="45"/>
      <c r="B144" s="46"/>
      <c r="C144" s="46"/>
      <c r="D144" s="46"/>
      <c r="E144" s="46" t="s">
        <v>1866</v>
      </c>
      <c r="F144" s="46"/>
      <c r="G144" s="47">
        <v>8.97</v>
      </c>
      <c r="H144" s="48"/>
      <c r="I144" s="47"/>
      <c r="J144" s="49"/>
      <c r="K144" s="50"/>
      <c r="L144" s="51"/>
      <c r="M144" s="48"/>
      <c r="N144" s="51"/>
      <c r="O144" s="48"/>
      <c r="P144" s="50"/>
      <c r="Q144" s="50"/>
      <c r="R144" s="50"/>
      <c r="S144" s="46"/>
      <c r="T144" s="52"/>
      <c r="U144" s="46"/>
      <c r="V144" s="46"/>
    </row>
    <row r="145" spans="1:22" ht="20.25" customHeight="1" outlineLevel="1">
      <c r="A145" s="28"/>
      <c r="B145" s="29"/>
      <c r="C145" s="29"/>
      <c r="D145" s="29"/>
      <c r="E145" s="29" t="s">
        <v>1867</v>
      </c>
      <c r="F145" s="29"/>
      <c r="G145" s="30"/>
      <c r="H145" s="31"/>
      <c r="I145" s="30"/>
      <c r="J145" s="32"/>
      <c r="K145" s="33">
        <f>SUBTOTAL(9,K146:K151)</f>
        <v>0</v>
      </c>
      <c r="L145" s="34"/>
      <c r="M145" s="31">
        <f>SUBTOTAL(9,M146:M151)</f>
        <v>14.305650000000002</v>
      </c>
      <c r="N145" s="34"/>
      <c r="O145" s="31">
        <f>SUBTOTAL(9,O146:O151)</f>
        <v>0</v>
      </c>
      <c r="P145" s="33"/>
      <c r="Q145" s="33">
        <f>SUBTOTAL(9,Q146:Q151)</f>
        <v>0</v>
      </c>
      <c r="R145" s="33">
        <f>SUBTOTAL(9,R146:R151)</f>
        <v>0</v>
      </c>
      <c r="S145" s="29"/>
      <c r="T145" s="35"/>
      <c r="U145" s="29"/>
      <c r="V145" s="29"/>
    </row>
    <row r="146" spans="1:22" ht="12.75" outlineLevel="2">
      <c r="A146" s="36">
        <v>74</v>
      </c>
      <c r="B146" s="37" t="s">
        <v>1868</v>
      </c>
      <c r="C146" s="37"/>
      <c r="D146" s="38" t="s">
        <v>1573</v>
      </c>
      <c r="E146" s="39" t="s">
        <v>1869</v>
      </c>
      <c r="F146" s="38" t="s">
        <v>1575</v>
      </c>
      <c r="G146" s="40">
        <v>75.6</v>
      </c>
      <c r="H146" s="41">
        <v>0</v>
      </c>
      <c r="I146" s="40">
        <f>G146*(1+H146/100)</f>
        <v>75.6</v>
      </c>
      <c r="J146" s="42"/>
      <c r="K146" s="43">
        <f>I146*J146</f>
        <v>0</v>
      </c>
      <c r="L146" s="44"/>
      <c r="M146" s="41">
        <f>I146*L146</f>
        <v>0</v>
      </c>
      <c r="N146" s="44"/>
      <c r="O146" s="41">
        <f>I146*N146</f>
        <v>0</v>
      </c>
      <c r="P146" s="43">
        <v>21</v>
      </c>
      <c r="Q146" s="43">
        <f>K146*(P146/100)</f>
        <v>0</v>
      </c>
      <c r="R146" s="43">
        <f>K146+Q146</f>
        <v>0</v>
      </c>
      <c r="S146" s="39"/>
      <c r="T146" s="15" t="s">
        <v>1870</v>
      </c>
      <c r="U146" s="37" t="s">
        <v>1577</v>
      </c>
      <c r="V146" s="37" t="s">
        <v>1871</v>
      </c>
    </row>
    <row r="147" spans="1:22" ht="12.75" outlineLevel="3">
      <c r="A147" s="45"/>
      <c r="B147" s="46"/>
      <c r="C147" s="46"/>
      <c r="D147" s="46"/>
      <c r="E147" s="46" t="s">
        <v>1600</v>
      </c>
      <c r="F147" s="46"/>
      <c r="G147" s="47">
        <v>75.6</v>
      </c>
      <c r="H147" s="48"/>
      <c r="I147" s="47"/>
      <c r="J147" s="49"/>
      <c r="K147" s="50"/>
      <c r="L147" s="51"/>
      <c r="M147" s="48"/>
      <c r="N147" s="51"/>
      <c r="O147" s="48"/>
      <c r="P147" s="50"/>
      <c r="Q147" s="50"/>
      <c r="R147" s="50"/>
      <c r="S147" s="46"/>
      <c r="T147" s="52"/>
      <c r="U147" s="46"/>
      <c r="V147" s="46"/>
    </row>
    <row r="148" spans="1:22" ht="12.75" outlineLevel="2">
      <c r="A148" s="36">
        <v>75</v>
      </c>
      <c r="B148" s="37" t="s">
        <v>1872</v>
      </c>
      <c r="C148" s="37"/>
      <c r="D148" s="38" t="s">
        <v>1573</v>
      </c>
      <c r="E148" s="39" t="s">
        <v>1873</v>
      </c>
      <c r="F148" s="38" t="s">
        <v>1575</v>
      </c>
      <c r="G148" s="40">
        <v>75.6</v>
      </c>
      <c r="H148" s="41">
        <v>0</v>
      </c>
      <c r="I148" s="40">
        <f>G148*(1+H148/100)</f>
        <v>75.6</v>
      </c>
      <c r="J148" s="42"/>
      <c r="K148" s="43">
        <f>I148*J148</f>
        <v>0</v>
      </c>
      <c r="L148" s="44"/>
      <c r="M148" s="41">
        <f>I148*L148</f>
        <v>0</v>
      </c>
      <c r="N148" s="44"/>
      <c r="O148" s="41">
        <f>I148*N148</f>
        <v>0</v>
      </c>
      <c r="P148" s="43">
        <v>21</v>
      </c>
      <c r="Q148" s="43">
        <f>K148*(P148/100)</f>
        <v>0</v>
      </c>
      <c r="R148" s="43">
        <f>K148+Q148</f>
        <v>0</v>
      </c>
      <c r="S148" s="39"/>
      <c r="T148" s="15" t="s">
        <v>1874</v>
      </c>
      <c r="U148" s="37" t="s">
        <v>1577</v>
      </c>
      <c r="V148" s="37" t="s">
        <v>1871</v>
      </c>
    </row>
    <row r="149" spans="1:22" ht="12.75" outlineLevel="2">
      <c r="A149" s="36">
        <v>76</v>
      </c>
      <c r="B149" s="37" t="s">
        <v>1875</v>
      </c>
      <c r="C149" s="37"/>
      <c r="D149" s="38" t="s">
        <v>1573</v>
      </c>
      <c r="E149" s="39" t="s">
        <v>1876</v>
      </c>
      <c r="F149" s="38" t="s">
        <v>1575</v>
      </c>
      <c r="G149" s="40">
        <v>169.8</v>
      </c>
      <c r="H149" s="41">
        <v>0</v>
      </c>
      <c r="I149" s="40">
        <f>G149*(1+H149/100)</f>
        <v>169.8</v>
      </c>
      <c r="J149" s="42"/>
      <c r="K149" s="43">
        <f>I149*J149</f>
        <v>0</v>
      </c>
      <c r="L149" s="44">
        <v>0.08425</v>
      </c>
      <c r="M149" s="41">
        <f>I149*L149</f>
        <v>14.305650000000002</v>
      </c>
      <c r="N149" s="44"/>
      <c r="O149" s="41">
        <f>I149*N149</f>
        <v>0</v>
      </c>
      <c r="P149" s="43">
        <v>21</v>
      </c>
      <c r="Q149" s="43">
        <f>K149*(P149/100)</f>
        <v>0</v>
      </c>
      <c r="R149" s="43">
        <f>K149+Q149</f>
        <v>0</v>
      </c>
      <c r="S149" s="39"/>
      <c r="T149" s="15" t="s">
        <v>1877</v>
      </c>
      <c r="U149" s="37" t="s">
        <v>1577</v>
      </c>
      <c r="V149" s="37" t="s">
        <v>1871</v>
      </c>
    </row>
    <row r="150" spans="1:22" ht="12.75" outlineLevel="3">
      <c r="A150" s="45"/>
      <c r="B150" s="46"/>
      <c r="C150" s="46"/>
      <c r="D150" s="46"/>
      <c r="E150" s="46" t="s">
        <v>1596</v>
      </c>
      <c r="F150" s="46"/>
      <c r="G150" s="47">
        <v>169.8</v>
      </c>
      <c r="H150" s="48"/>
      <c r="I150" s="47"/>
      <c r="J150" s="49"/>
      <c r="K150" s="50"/>
      <c r="L150" s="51"/>
      <c r="M150" s="48"/>
      <c r="N150" s="51"/>
      <c r="O150" s="48"/>
      <c r="P150" s="50"/>
      <c r="Q150" s="50"/>
      <c r="R150" s="50"/>
      <c r="S150" s="46"/>
      <c r="T150" s="52"/>
      <c r="U150" s="46"/>
      <c r="V150" s="46"/>
    </row>
    <row r="151" spans="1:22" ht="12.75" outlineLevel="2">
      <c r="A151" s="36">
        <v>77</v>
      </c>
      <c r="B151" s="37" t="s">
        <v>1878</v>
      </c>
      <c r="C151" s="37"/>
      <c r="D151" s="38" t="s">
        <v>1573</v>
      </c>
      <c r="E151" s="39" t="s">
        <v>1879</v>
      </c>
      <c r="F151" s="38" t="s">
        <v>1575</v>
      </c>
      <c r="G151" s="40">
        <v>169.8</v>
      </c>
      <c r="H151" s="41">
        <v>0</v>
      </c>
      <c r="I151" s="40">
        <f>G151*(1+H151/100)</f>
        <v>169.8</v>
      </c>
      <c r="J151" s="42"/>
      <c r="K151" s="43">
        <f>I151*J151</f>
        <v>0</v>
      </c>
      <c r="L151" s="44"/>
      <c r="M151" s="41">
        <f>I151*L151</f>
        <v>0</v>
      </c>
      <c r="N151" s="44"/>
      <c r="O151" s="41">
        <f>I151*N151</f>
        <v>0</v>
      </c>
      <c r="P151" s="43">
        <v>21</v>
      </c>
      <c r="Q151" s="43">
        <f>K151*(P151/100)</f>
        <v>0</v>
      </c>
      <c r="R151" s="43">
        <f>K151+Q151</f>
        <v>0</v>
      </c>
      <c r="S151" s="39"/>
      <c r="T151" s="15" t="s">
        <v>1880</v>
      </c>
      <c r="U151" s="37" t="s">
        <v>1577</v>
      </c>
      <c r="V151" s="37" t="s">
        <v>1871</v>
      </c>
    </row>
    <row r="152" spans="1:22" ht="20.25" customHeight="1" outlineLevel="1">
      <c r="A152" s="28"/>
      <c r="B152" s="29"/>
      <c r="C152" s="29"/>
      <c r="D152" s="29"/>
      <c r="E152" s="29" t="s">
        <v>1881</v>
      </c>
      <c r="F152" s="29"/>
      <c r="G152" s="30"/>
      <c r="H152" s="31"/>
      <c r="I152" s="30"/>
      <c r="J152" s="32"/>
      <c r="K152" s="33">
        <f>SUBTOTAL(9,K153:K187)</f>
        <v>0</v>
      </c>
      <c r="L152" s="34"/>
      <c r="M152" s="31">
        <f>SUBTOTAL(9,M153:M187)</f>
        <v>34.0174713977</v>
      </c>
      <c r="N152" s="34"/>
      <c r="O152" s="31">
        <f>SUBTOTAL(9,O153:O187)</f>
        <v>0</v>
      </c>
      <c r="P152" s="33"/>
      <c r="Q152" s="33">
        <f>SUBTOTAL(9,Q153:Q187)</f>
        <v>0</v>
      </c>
      <c r="R152" s="33">
        <f>SUBTOTAL(9,R153:R187)</f>
        <v>0</v>
      </c>
      <c r="S152" s="29"/>
      <c r="T152" s="35"/>
      <c r="U152" s="29"/>
      <c r="V152" s="29"/>
    </row>
    <row r="153" spans="1:22" ht="12.75" outlineLevel="2">
      <c r="A153" s="36">
        <v>78</v>
      </c>
      <c r="B153" s="37" t="s">
        <v>1882</v>
      </c>
      <c r="C153" s="37"/>
      <c r="D153" s="38" t="s">
        <v>1573</v>
      </c>
      <c r="E153" s="39" t="s">
        <v>1883</v>
      </c>
      <c r="F153" s="38" t="s">
        <v>1575</v>
      </c>
      <c r="G153" s="40">
        <v>151.176</v>
      </c>
      <c r="H153" s="41">
        <v>0</v>
      </c>
      <c r="I153" s="40">
        <f>G153*(1+H153/100)</f>
        <v>151.176</v>
      </c>
      <c r="J153" s="42"/>
      <c r="K153" s="43">
        <f>I153*J153</f>
        <v>0</v>
      </c>
      <c r="L153" s="44">
        <v>0.00181</v>
      </c>
      <c r="M153" s="41">
        <f>I153*L153</f>
        <v>0.27362855999999997</v>
      </c>
      <c r="N153" s="44"/>
      <c r="O153" s="41">
        <f>I153*N153</f>
        <v>0</v>
      </c>
      <c r="P153" s="43">
        <v>21</v>
      </c>
      <c r="Q153" s="43">
        <f>K153*(P153/100)</f>
        <v>0</v>
      </c>
      <c r="R153" s="43">
        <f>K153+Q153</f>
        <v>0</v>
      </c>
      <c r="S153" s="39"/>
      <c r="T153" s="15" t="s">
        <v>1884</v>
      </c>
      <c r="U153" s="37" t="s">
        <v>1577</v>
      </c>
      <c r="V153" s="37" t="s">
        <v>1885</v>
      </c>
    </row>
    <row r="154" spans="1:22" ht="12.75" outlineLevel="2">
      <c r="A154" s="36">
        <v>79</v>
      </c>
      <c r="B154" s="37" t="s">
        <v>1886</v>
      </c>
      <c r="C154" s="37"/>
      <c r="D154" s="38" t="s">
        <v>1573</v>
      </c>
      <c r="E154" s="39" t="s">
        <v>1887</v>
      </c>
      <c r="F154" s="38" t="s">
        <v>1575</v>
      </c>
      <c r="G154" s="40">
        <v>19.71</v>
      </c>
      <c r="H154" s="41">
        <v>0</v>
      </c>
      <c r="I154" s="40">
        <f>G154*(1+H154/100)</f>
        <v>19.71</v>
      </c>
      <c r="J154" s="42"/>
      <c r="K154" s="43">
        <f>I154*J154</f>
        <v>0</v>
      </c>
      <c r="L154" s="44"/>
      <c r="M154" s="41">
        <f>I154*L154</f>
        <v>0</v>
      </c>
      <c r="N154" s="44"/>
      <c r="O154" s="41">
        <f>I154*N154</f>
        <v>0</v>
      </c>
      <c r="P154" s="43">
        <v>21</v>
      </c>
      <c r="Q154" s="43">
        <f>K154*(P154/100)</f>
        <v>0</v>
      </c>
      <c r="R154" s="43">
        <f>K154+Q154</f>
        <v>0</v>
      </c>
      <c r="S154" s="39"/>
      <c r="T154" s="15" t="s">
        <v>1888</v>
      </c>
      <c r="U154" s="37" t="s">
        <v>1577</v>
      </c>
      <c r="V154" s="37" t="s">
        <v>1885</v>
      </c>
    </row>
    <row r="155" spans="1:22" ht="12.75" outlineLevel="3">
      <c r="A155" s="45"/>
      <c r="B155" s="46"/>
      <c r="C155" s="46"/>
      <c r="D155" s="46"/>
      <c r="E155" s="46" t="s">
        <v>1889</v>
      </c>
      <c r="F155" s="46"/>
      <c r="G155" s="47">
        <v>19.71</v>
      </c>
      <c r="H155" s="48"/>
      <c r="I155" s="47"/>
      <c r="J155" s="49"/>
      <c r="K155" s="50"/>
      <c r="L155" s="51"/>
      <c r="M155" s="48"/>
      <c r="N155" s="51"/>
      <c r="O155" s="48"/>
      <c r="P155" s="50"/>
      <c r="Q155" s="50"/>
      <c r="R155" s="50"/>
      <c r="S155" s="46"/>
      <c r="T155" s="52"/>
      <c r="U155" s="46"/>
      <c r="V155" s="46"/>
    </row>
    <row r="156" spans="1:22" ht="12.75" outlineLevel="2">
      <c r="A156" s="36">
        <v>80</v>
      </c>
      <c r="B156" s="37" t="s">
        <v>1890</v>
      </c>
      <c r="C156" s="37"/>
      <c r="D156" s="38" t="s">
        <v>1573</v>
      </c>
      <c r="E156" s="39" t="s">
        <v>1891</v>
      </c>
      <c r="F156" s="38" t="s">
        <v>1575</v>
      </c>
      <c r="G156" s="40">
        <v>151.1758</v>
      </c>
      <c r="H156" s="41">
        <v>0</v>
      </c>
      <c r="I156" s="40">
        <f>G156*(1+H156/100)</f>
        <v>151.1758</v>
      </c>
      <c r="J156" s="42"/>
      <c r="K156" s="43">
        <f>I156*J156</f>
        <v>0</v>
      </c>
      <c r="L156" s="44">
        <v>0.05258</v>
      </c>
      <c r="M156" s="41">
        <f>I156*L156</f>
        <v>7.9488235640000005</v>
      </c>
      <c r="N156" s="44"/>
      <c r="O156" s="41">
        <f>I156*N156</f>
        <v>0</v>
      </c>
      <c r="P156" s="43">
        <v>21</v>
      </c>
      <c r="Q156" s="43">
        <f>K156*(P156/100)</f>
        <v>0</v>
      </c>
      <c r="R156" s="43">
        <f>K156+Q156</f>
        <v>0</v>
      </c>
      <c r="S156" s="39"/>
      <c r="T156" s="15" t="s">
        <v>1892</v>
      </c>
      <c r="U156" s="37" t="s">
        <v>1577</v>
      </c>
      <c r="V156" s="37" t="s">
        <v>1885</v>
      </c>
    </row>
    <row r="157" spans="1:22" ht="12.75" outlineLevel="3">
      <c r="A157" s="45"/>
      <c r="B157" s="46"/>
      <c r="C157" s="46"/>
      <c r="D157" s="46"/>
      <c r="E157" s="46" t="s">
        <v>1893</v>
      </c>
      <c r="F157" s="46"/>
      <c r="G157" s="47">
        <v>16.2818</v>
      </c>
      <c r="H157" s="48"/>
      <c r="I157" s="47"/>
      <c r="J157" s="49"/>
      <c r="K157" s="50"/>
      <c r="L157" s="51"/>
      <c r="M157" s="48"/>
      <c r="N157" s="51"/>
      <c r="O157" s="48"/>
      <c r="P157" s="50"/>
      <c r="Q157" s="50"/>
      <c r="R157" s="50"/>
      <c r="S157" s="46"/>
      <c r="T157" s="52"/>
      <c r="U157" s="46"/>
      <c r="V157" s="46"/>
    </row>
    <row r="158" spans="1:22" ht="12.75" outlineLevel="3">
      <c r="A158" s="45"/>
      <c r="B158" s="46"/>
      <c r="C158" s="46"/>
      <c r="D158" s="46"/>
      <c r="E158" s="46" t="s">
        <v>1894</v>
      </c>
      <c r="F158" s="46"/>
      <c r="G158" s="47">
        <v>134.894</v>
      </c>
      <c r="H158" s="48"/>
      <c r="I158" s="47"/>
      <c r="J158" s="49"/>
      <c r="K158" s="50"/>
      <c r="L158" s="51"/>
      <c r="M158" s="48"/>
      <c r="N158" s="51"/>
      <c r="O158" s="48"/>
      <c r="P158" s="50"/>
      <c r="Q158" s="50"/>
      <c r="R158" s="50"/>
      <c r="S158" s="46"/>
      <c r="T158" s="52"/>
      <c r="U158" s="46"/>
      <c r="V158" s="46"/>
    </row>
    <row r="159" spans="1:22" ht="12.75" outlineLevel="2">
      <c r="A159" s="36">
        <v>81</v>
      </c>
      <c r="B159" s="37" t="s">
        <v>1895</v>
      </c>
      <c r="C159" s="37"/>
      <c r="D159" s="38" t="s">
        <v>1573</v>
      </c>
      <c r="E159" s="39" t="s">
        <v>1896</v>
      </c>
      <c r="F159" s="38" t="s">
        <v>1575</v>
      </c>
      <c r="G159" s="40">
        <v>1.374</v>
      </c>
      <c r="H159" s="41">
        <v>0</v>
      </c>
      <c r="I159" s="40">
        <f>G159*(1+H159/100)</f>
        <v>1.374</v>
      </c>
      <c r="J159" s="42"/>
      <c r="K159" s="43">
        <f>I159*J159</f>
        <v>0</v>
      </c>
      <c r="L159" s="44">
        <v>0.05265</v>
      </c>
      <c r="M159" s="41">
        <f>I159*L159</f>
        <v>0.0723411</v>
      </c>
      <c r="N159" s="44"/>
      <c r="O159" s="41">
        <f>I159*N159</f>
        <v>0</v>
      </c>
      <c r="P159" s="43">
        <v>21</v>
      </c>
      <c r="Q159" s="43">
        <f>K159*(P159/100)</f>
        <v>0</v>
      </c>
      <c r="R159" s="43">
        <f>K159+Q159</f>
        <v>0</v>
      </c>
      <c r="S159" s="39"/>
      <c r="T159" s="15" t="s">
        <v>1897</v>
      </c>
      <c r="U159" s="37" t="s">
        <v>1577</v>
      </c>
      <c r="V159" s="37" t="s">
        <v>1885</v>
      </c>
    </row>
    <row r="160" spans="1:22" ht="12.75" outlineLevel="3">
      <c r="A160" s="45"/>
      <c r="B160" s="46"/>
      <c r="C160" s="46"/>
      <c r="D160" s="46"/>
      <c r="E160" s="46" t="s">
        <v>1898</v>
      </c>
      <c r="F160" s="46"/>
      <c r="G160" s="47">
        <v>0</v>
      </c>
      <c r="H160" s="48"/>
      <c r="I160" s="47"/>
      <c r="J160" s="49"/>
      <c r="K160" s="50"/>
      <c r="L160" s="51"/>
      <c r="M160" s="48"/>
      <c r="N160" s="51"/>
      <c r="O160" s="48"/>
      <c r="P160" s="50"/>
      <c r="Q160" s="50"/>
      <c r="R160" s="50"/>
      <c r="S160" s="46"/>
      <c r="T160" s="52"/>
      <c r="U160" s="46"/>
      <c r="V160" s="46"/>
    </row>
    <row r="161" spans="1:22" ht="12.75" outlineLevel="3">
      <c r="A161" s="45"/>
      <c r="B161" s="46"/>
      <c r="C161" s="46"/>
      <c r="D161" s="46"/>
      <c r="E161" s="46" t="s">
        <v>1899</v>
      </c>
      <c r="F161" s="46"/>
      <c r="G161" s="47">
        <v>1.374</v>
      </c>
      <c r="H161" s="48"/>
      <c r="I161" s="47"/>
      <c r="J161" s="49"/>
      <c r="K161" s="50"/>
      <c r="L161" s="51"/>
      <c r="M161" s="48"/>
      <c r="N161" s="51"/>
      <c r="O161" s="48"/>
      <c r="P161" s="50"/>
      <c r="Q161" s="50"/>
      <c r="R161" s="50"/>
      <c r="S161" s="46"/>
      <c r="T161" s="52"/>
      <c r="U161" s="46"/>
      <c r="V161" s="46"/>
    </row>
    <row r="162" spans="1:22" ht="12.75" outlineLevel="2">
      <c r="A162" s="36">
        <v>82</v>
      </c>
      <c r="B162" s="37" t="s">
        <v>1900</v>
      </c>
      <c r="C162" s="37"/>
      <c r="D162" s="38" t="s">
        <v>1573</v>
      </c>
      <c r="E162" s="39" t="s">
        <v>1901</v>
      </c>
      <c r="F162" s="38" t="s">
        <v>1575</v>
      </c>
      <c r="G162" s="40">
        <v>124.989</v>
      </c>
      <c r="H162" s="41">
        <v>0</v>
      </c>
      <c r="I162" s="40">
        <f>G162*(1+H162/100)</f>
        <v>124.989</v>
      </c>
      <c r="J162" s="42"/>
      <c r="K162" s="43">
        <f>I162*J162</f>
        <v>0</v>
      </c>
      <c r="L162" s="44">
        <v>0.02214</v>
      </c>
      <c r="M162" s="41">
        <f>I162*L162</f>
        <v>2.76725646</v>
      </c>
      <c r="N162" s="44"/>
      <c r="O162" s="41">
        <f>I162*N162</f>
        <v>0</v>
      </c>
      <c r="P162" s="43">
        <v>21</v>
      </c>
      <c r="Q162" s="43">
        <f>K162*(P162/100)</f>
        <v>0</v>
      </c>
      <c r="R162" s="43">
        <f>K162+Q162</f>
        <v>0</v>
      </c>
      <c r="S162" s="39"/>
      <c r="T162" s="15" t="s">
        <v>1902</v>
      </c>
      <c r="U162" s="37" t="s">
        <v>1577</v>
      </c>
      <c r="V162" s="37" t="s">
        <v>1885</v>
      </c>
    </row>
    <row r="163" spans="1:22" ht="12.75" outlineLevel="3">
      <c r="A163" s="45"/>
      <c r="B163" s="46"/>
      <c r="C163" s="46"/>
      <c r="D163" s="46"/>
      <c r="E163" s="46" t="s">
        <v>1903</v>
      </c>
      <c r="F163" s="46"/>
      <c r="G163" s="47">
        <v>0</v>
      </c>
      <c r="H163" s="48"/>
      <c r="I163" s="47"/>
      <c r="J163" s="49"/>
      <c r="K163" s="50"/>
      <c r="L163" s="51"/>
      <c r="M163" s="48"/>
      <c r="N163" s="51"/>
      <c r="O163" s="48"/>
      <c r="P163" s="50"/>
      <c r="Q163" s="50"/>
      <c r="R163" s="50"/>
      <c r="S163" s="46"/>
      <c r="T163" s="52"/>
      <c r="U163" s="46"/>
      <c r="V163" s="46"/>
    </row>
    <row r="164" spans="1:22" ht="12.75" outlineLevel="3">
      <c r="A164" s="45"/>
      <c r="B164" s="46"/>
      <c r="C164" s="46"/>
      <c r="D164" s="46"/>
      <c r="E164" s="46" t="s">
        <v>1904</v>
      </c>
      <c r="F164" s="46"/>
      <c r="G164" s="47">
        <v>99.254</v>
      </c>
      <c r="H164" s="48"/>
      <c r="I164" s="47"/>
      <c r="J164" s="49"/>
      <c r="K164" s="50"/>
      <c r="L164" s="51"/>
      <c r="M164" s="48"/>
      <c r="N164" s="51"/>
      <c r="O164" s="48"/>
      <c r="P164" s="50"/>
      <c r="Q164" s="50"/>
      <c r="R164" s="50"/>
      <c r="S164" s="46"/>
      <c r="T164" s="52"/>
      <c r="U164" s="46"/>
      <c r="V164" s="46"/>
    </row>
    <row r="165" spans="1:22" ht="12.75" outlineLevel="3">
      <c r="A165" s="45"/>
      <c r="B165" s="46"/>
      <c r="C165" s="46"/>
      <c r="D165" s="46"/>
      <c r="E165" s="46" t="s">
        <v>1905</v>
      </c>
      <c r="F165" s="46"/>
      <c r="G165" s="47">
        <v>0</v>
      </c>
      <c r="H165" s="48"/>
      <c r="I165" s="47"/>
      <c r="J165" s="49"/>
      <c r="K165" s="50"/>
      <c r="L165" s="51"/>
      <c r="M165" s="48"/>
      <c r="N165" s="51"/>
      <c r="O165" s="48"/>
      <c r="P165" s="50"/>
      <c r="Q165" s="50"/>
      <c r="R165" s="50"/>
      <c r="S165" s="46"/>
      <c r="T165" s="52"/>
      <c r="U165" s="46"/>
      <c r="V165" s="46"/>
    </row>
    <row r="166" spans="1:22" ht="12.75" outlineLevel="3">
      <c r="A166" s="45"/>
      <c r="B166" s="46"/>
      <c r="C166" s="46"/>
      <c r="D166" s="46"/>
      <c r="E166" s="46" t="s">
        <v>1906</v>
      </c>
      <c r="F166" s="46"/>
      <c r="G166" s="47">
        <v>25.735</v>
      </c>
      <c r="H166" s="48"/>
      <c r="I166" s="47"/>
      <c r="J166" s="49"/>
      <c r="K166" s="50"/>
      <c r="L166" s="51"/>
      <c r="M166" s="48"/>
      <c r="N166" s="51"/>
      <c r="O166" s="48"/>
      <c r="P166" s="50"/>
      <c r="Q166" s="50"/>
      <c r="R166" s="50"/>
      <c r="S166" s="46"/>
      <c r="T166" s="52"/>
      <c r="U166" s="46"/>
      <c r="V166" s="46"/>
    </row>
    <row r="167" spans="1:22" ht="12.75" outlineLevel="2">
      <c r="A167" s="36">
        <v>83</v>
      </c>
      <c r="B167" s="37" t="s">
        <v>1907</v>
      </c>
      <c r="C167" s="37"/>
      <c r="D167" s="38" t="s">
        <v>1573</v>
      </c>
      <c r="E167" s="39" t="s">
        <v>1908</v>
      </c>
      <c r="F167" s="38" t="s">
        <v>1575</v>
      </c>
      <c r="G167" s="40">
        <v>57.33</v>
      </c>
      <c r="H167" s="41">
        <v>0</v>
      </c>
      <c r="I167" s="40">
        <f>G167*(1+H167/100)</f>
        <v>57.33</v>
      </c>
      <c r="J167" s="42"/>
      <c r="K167" s="43">
        <f>I167*J167</f>
        <v>0</v>
      </c>
      <c r="L167" s="44">
        <v>0.01722</v>
      </c>
      <c r="M167" s="41">
        <f>I167*L167</f>
        <v>0.9872226</v>
      </c>
      <c r="N167" s="44"/>
      <c r="O167" s="41">
        <f>I167*N167</f>
        <v>0</v>
      </c>
      <c r="P167" s="43">
        <v>21</v>
      </c>
      <c r="Q167" s="43">
        <f>K167*(P167/100)</f>
        <v>0</v>
      </c>
      <c r="R167" s="43">
        <f>K167+Q167</f>
        <v>0</v>
      </c>
      <c r="S167" s="39"/>
      <c r="T167" s="15" t="s">
        <v>1909</v>
      </c>
      <c r="U167" s="37" t="s">
        <v>1577</v>
      </c>
      <c r="V167" s="37" t="s">
        <v>1885</v>
      </c>
    </row>
    <row r="168" spans="1:22" ht="12.75" outlineLevel="3">
      <c r="A168" s="45"/>
      <c r="B168" s="46"/>
      <c r="C168" s="46"/>
      <c r="D168" s="46"/>
      <c r="E168" s="46" t="s">
        <v>1910</v>
      </c>
      <c r="F168" s="46"/>
      <c r="G168" s="47">
        <v>0</v>
      </c>
      <c r="H168" s="48"/>
      <c r="I168" s="47"/>
      <c r="J168" s="49"/>
      <c r="K168" s="50"/>
      <c r="L168" s="51"/>
      <c r="M168" s="48"/>
      <c r="N168" s="51"/>
      <c r="O168" s="48"/>
      <c r="P168" s="50"/>
      <c r="Q168" s="50"/>
      <c r="R168" s="50"/>
      <c r="S168" s="46"/>
      <c r="T168" s="52"/>
      <c r="U168" s="46"/>
      <c r="V168" s="46"/>
    </row>
    <row r="169" spans="1:22" ht="12.75" outlineLevel="3">
      <c r="A169" s="45"/>
      <c r="B169" s="46"/>
      <c r="C169" s="46"/>
      <c r="D169" s="46"/>
      <c r="E169" s="46" t="s">
        <v>1911</v>
      </c>
      <c r="F169" s="46"/>
      <c r="G169" s="47">
        <v>15.42</v>
      </c>
      <c r="H169" s="48"/>
      <c r="I169" s="47"/>
      <c r="J169" s="49"/>
      <c r="K169" s="50"/>
      <c r="L169" s="51"/>
      <c r="M169" s="48"/>
      <c r="N169" s="51"/>
      <c r="O169" s="48"/>
      <c r="P169" s="50"/>
      <c r="Q169" s="50"/>
      <c r="R169" s="50"/>
      <c r="S169" s="46"/>
      <c r="T169" s="52"/>
      <c r="U169" s="46"/>
      <c r="V169" s="46"/>
    </row>
    <row r="170" spans="1:22" ht="12.75" outlineLevel="3">
      <c r="A170" s="45"/>
      <c r="B170" s="46"/>
      <c r="C170" s="46"/>
      <c r="D170" s="46"/>
      <c r="E170" s="46" t="s">
        <v>1912</v>
      </c>
      <c r="F170" s="46"/>
      <c r="G170" s="47">
        <v>0</v>
      </c>
      <c r="H170" s="48"/>
      <c r="I170" s="47"/>
      <c r="J170" s="49"/>
      <c r="K170" s="50"/>
      <c r="L170" s="51"/>
      <c r="M170" s="48"/>
      <c r="N170" s="51"/>
      <c r="O170" s="48"/>
      <c r="P170" s="50"/>
      <c r="Q170" s="50"/>
      <c r="R170" s="50"/>
      <c r="S170" s="46"/>
      <c r="T170" s="52"/>
      <c r="U170" s="46"/>
      <c r="V170" s="46"/>
    </row>
    <row r="171" spans="1:22" ht="12.75" outlineLevel="3">
      <c r="A171" s="45"/>
      <c r="B171" s="46"/>
      <c r="C171" s="46"/>
      <c r="D171" s="46"/>
      <c r="E171" s="46" t="s">
        <v>1913</v>
      </c>
      <c r="F171" s="46"/>
      <c r="G171" s="47">
        <v>9.75</v>
      </c>
      <c r="H171" s="48"/>
      <c r="I171" s="47"/>
      <c r="J171" s="49"/>
      <c r="K171" s="50"/>
      <c r="L171" s="51"/>
      <c r="M171" s="48"/>
      <c r="N171" s="51"/>
      <c r="O171" s="48"/>
      <c r="P171" s="50"/>
      <c r="Q171" s="50"/>
      <c r="R171" s="50"/>
      <c r="S171" s="46"/>
      <c r="T171" s="52"/>
      <c r="U171" s="46"/>
      <c r="V171" s="46"/>
    </row>
    <row r="172" spans="1:22" ht="12.75" outlineLevel="3">
      <c r="A172" s="45"/>
      <c r="B172" s="46"/>
      <c r="C172" s="46"/>
      <c r="D172" s="46"/>
      <c r="E172" s="46" t="s">
        <v>1914</v>
      </c>
      <c r="F172" s="46"/>
      <c r="G172" s="47">
        <v>8.04</v>
      </c>
      <c r="H172" s="48"/>
      <c r="I172" s="47"/>
      <c r="J172" s="49"/>
      <c r="K172" s="50"/>
      <c r="L172" s="51"/>
      <c r="M172" s="48"/>
      <c r="N172" s="51"/>
      <c r="O172" s="48"/>
      <c r="P172" s="50"/>
      <c r="Q172" s="50"/>
      <c r="R172" s="50"/>
      <c r="S172" s="46"/>
      <c r="T172" s="52"/>
      <c r="U172" s="46"/>
      <c r="V172" s="46"/>
    </row>
    <row r="173" spans="1:22" ht="12.75" outlineLevel="3">
      <c r="A173" s="45"/>
      <c r="B173" s="46"/>
      <c r="C173" s="46"/>
      <c r="D173" s="46"/>
      <c r="E173" s="46" t="s">
        <v>1915</v>
      </c>
      <c r="F173" s="46"/>
      <c r="G173" s="47">
        <v>24.12</v>
      </c>
      <c r="H173" s="48"/>
      <c r="I173" s="47"/>
      <c r="J173" s="49"/>
      <c r="K173" s="50"/>
      <c r="L173" s="51"/>
      <c r="M173" s="48"/>
      <c r="N173" s="51"/>
      <c r="O173" s="48"/>
      <c r="P173" s="50"/>
      <c r="Q173" s="50"/>
      <c r="R173" s="50"/>
      <c r="S173" s="46"/>
      <c r="T173" s="52"/>
      <c r="U173" s="46"/>
      <c r="V173" s="46"/>
    </row>
    <row r="174" spans="1:22" ht="12.75" outlineLevel="2">
      <c r="A174" s="36">
        <v>84</v>
      </c>
      <c r="B174" s="37" t="s">
        <v>1916</v>
      </c>
      <c r="C174" s="37"/>
      <c r="D174" s="38" t="s">
        <v>1573</v>
      </c>
      <c r="E174" s="39" t="s">
        <v>1917</v>
      </c>
      <c r="F174" s="38" t="s">
        <v>1619</v>
      </c>
      <c r="G174" s="40">
        <v>7.484805</v>
      </c>
      <c r="H174" s="41">
        <v>0</v>
      </c>
      <c r="I174" s="40">
        <f>G174*(1+H174/100)</f>
        <v>7.484805</v>
      </c>
      <c r="J174" s="42"/>
      <c r="K174" s="43">
        <f>I174*J174</f>
        <v>0</v>
      </c>
      <c r="L174" s="44">
        <v>2.25634</v>
      </c>
      <c r="M174" s="41">
        <f>I174*L174</f>
        <v>16.8882649137</v>
      </c>
      <c r="N174" s="44"/>
      <c r="O174" s="41">
        <f>I174*N174</f>
        <v>0</v>
      </c>
      <c r="P174" s="43">
        <v>21</v>
      </c>
      <c r="Q174" s="43">
        <f>K174*(P174/100)</f>
        <v>0</v>
      </c>
      <c r="R174" s="43">
        <f>K174+Q174</f>
        <v>0</v>
      </c>
      <c r="S174" s="39"/>
      <c r="T174" s="15" t="s">
        <v>1918</v>
      </c>
      <c r="U174" s="37" t="s">
        <v>1577</v>
      </c>
      <c r="V174" s="37" t="s">
        <v>1885</v>
      </c>
    </row>
    <row r="175" spans="1:22" ht="12.75" outlineLevel="3">
      <c r="A175" s="45"/>
      <c r="B175" s="46"/>
      <c r="C175" s="46"/>
      <c r="D175" s="46"/>
      <c r="E175" s="46" t="s">
        <v>1919</v>
      </c>
      <c r="F175" s="46"/>
      <c r="G175" s="47">
        <v>0</v>
      </c>
      <c r="H175" s="48"/>
      <c r="I175" s="47"/>
      <c r="J175" s="49"/>
      <c r="K175" s="50"/>
      <c r="L175" s="51"/>
      <c r="M175" s="48"/>
      <c r="N175" s="51"/>
      <c r="O175" s="48"/>
      <c r="P175" s="50"/>
      <c r="Q175" s="50"/>
      <c r="R175" s="50"/>
      <c r="S175" s="46"/>
      <c r="T175" s="52"/>
      <c r="U175" s="46"/>
      <c r="V175" s="46"/>
    </row>
    <row r="176" spans="1:22" ht="12.75" outlineLevel="3">
      <c r="A176" s="45"/>
      <c r="B176" s="46"/>
      <c r="C176" s="46"/>
      <c r="D176" s="46"/>
      <c r="E176" s="46" t="s">
        <v>1920</v>
      </c>
      <c r="F176" s="46"/>
      <c r="G176" s="47">
        <v>7.484805</v>
      </c>
      <c r="H176" s="48"/>
      <c r="I176" s="47"/>
      <c r="J176" s="49"/>
      <c r="K176" s="50"/>
      <c r="L176" s="51"/>
      <c r="M176" s="48"/>
      <c r="N176" s="51"/>
      <c r="O176" s="48"/>
      <c r="P176" s="50"/>
      <c r="Q176" s="50"/>
      <c r="R176" s="50"/>
      <c r="S176" s="46"/>
      <c r="T176" s="52"/>
      <c r="U176" s="46"/>
      <c r="V176" s="46"/>
    </row>
    <row r="177" spans="1:22" ht="12.75" outlineLevel="2">
      <c r="A177" s="36">
        <v>85</v>
      </c>
      <c r="B177" s="37" t="s">
        <v>1921</v>
      </c>
      <c r="C177" s="37"/>
      <c r="D177" s="38" t="s">
        <v>1573</v>
      </c>
      <c r="E177" s="39" t="s">
        <v>1922</v>
      </c>
      <c r="F177" s="38" t="s">
        <v>1619</v>
      </c>
      <c r="G177" s="40">
        <v>0.78</v>
      </c>
      <c r="H177" s="41">
        <v>0</v>
      </c>
      <c r="I177" s="40">
        <f>G177*(1+H177/100)</f>
        <v>0.78</v>
      </c>
      <c r="J177" s="42"/>
      <c r="K177" s="43">
        <f>I177*J177</f>
        <v>0</v>
      </c>
      <c r="L177" s="44">
        <v>2.45329</v>
      </c>
      <c r="M177" s="41">
        <f>I177*L177</f>
        <v>1.9135662</v>
      </c>
      <c r="N177" s="44"/>
      <c r="O177" s="41">
        <f>I177*N177</f>
        <v>0</v>
      </c>
      <c r="P177" s="43">
        <v>21</v>
      </c>
      <c r="Q177" s="43">
        <f>K177*(P177/100)</f>
        <v>0</v>
      </c>
      <c r="R177" s="43">
        <f>K177+Q177</f>
        <v>0</v>
      </c>
      <c r="S177" s="39"/>
      <c r="T177" s="15" t="s">
        <v>1923</v>
      </c>
      <c r="U177" s="37" t="s">
        <v>1577</v>
      </c>
      <c r="V177" s="37" t="s">
        <v>1885</v>
      </c>
    </row>
    <row r="178" spans="1:22" ht="12.75" outlineLevel="3">
      <c r="A178" s="45"/>
      <c r="B178" s="46"/>
      <c r="C178" s="46"/>
      <c r="D178" s="46"/>
      <c r="E178" s="46" t="s">
        <v>1924</v>
      </c>
      <c r="F178" s="46"/>
      <c r="G178" s="47">
        <v>0</v>
      </c>
      <c r="H178" s="48"/>
      <c r="I178" s="47"/>
      <c r="J178" s="49"/>
      <c r="K178" s="50"/>
      <c r="L178" s="51"/>
      <c r="M178" s="48"/>
      <c r="N178" s="51"/>
      <c r="O178" s="48"/>
      <c r="P178" s="50"/>
      <c r="Q178" s="50"/>
      <c r="R178" s="50"/>
      <c r="S178" s="46"/>
      <c r="T178" s="52"/>
      <c r="U178" s="46"/>
      <c r="V178" s="46"/>
    </row>
    <row r="179" spans="1:22" ht="12.75" outlineLevel="3">
      <c r="A179" s="45"/>
      <c r="B179" s="46"/>
      <c r="C179" s="46"/>
      <c r="D179" s="46"/>
      <c r="E179" s="46" t="s">
        <v>1925</v>
      </c>
      <c r="F179" s="46"/>
      <c r="G179" s="47">
        <v>0.78</v>
      </c>
      <c r="H179" s="48"/>
      <c r="I179" s="47"/>
      <c r="J179" s="49"/>
      <c r="K179" s="50"/>
      <c r="L179" s="51"/>
      <c r="M179" s="48"/>
      <c r="N179" s="51"/>
      <c r="O179" s="48"/>
      <c r="P179" s="50"/>
      <c r="Q179" s="50"/>
      <c r="R179" s="50"/>
      <c r="S179" s="46"/>
      <c r="T179" s="52"/>
      <c r="U179" s="46"/>
      <c r="V179" s="46"/>
    </row>
    <row r="180" spans="1:22" ht="12.75" outlineLevel="2">
      <c r="A180" s="36">
        <v>86</v>
      </c>
      <c r="B180" s="37" t="s">
        <v>1926</v>
      </c>
      <c r="C180" s="37"/>
      <c r="D180" s="38" t="s">
        <v>1573</v>
      </c>
      <c r="E180" s="39" t="s">
        <v>1927</v>
      </c>
      <c r="F180" s="38" t="s">
        <v>1619</v>
      </c>
      <c r="G180" s="40">
        <v>0.78</v>
      </c>
      <c r="H180" s="41">
        <v>0</v>
      </c>
      <c r="I180" s="40">
        <f>G180*(1+H180/100)</f>
        <v>0.78</v>
      </c>
      <c r="J180" s="42"/>
      <c r="K180" s="43">
        <f>I180*J180</f>
        <v>0</v>
      </c>
      <c r="L180" s="44">
        <v>0.01</v>
      </c>
      <c r="M180" s="41">
        <f>I180*L180</f>
        <v>0.0078000000000000005</v>
      </c>
      <c r="N180" s="44"/>
      <c r="O180" s="41">
        <f>I180*N180</f>
        <v>0</v>
      </c>
      <c r="P180" s="43">
        <v>21</v>
      </c>
      <c r="Q180" s="43">
        <f>K180*(P180/100)</f>
        <v>0</v>
      </c>
      <c r="R180" s="43">
        <f>K180+Q180</f>
        <v>0</v>
      </c>
      <c r="S180" s="39"/>
      <c r="T180" s="15" t="s">
        <v>1928</v>
      </c>
      <c r="U180" s="37" t="s">
        <v>1577</v>
      </c>
      <c r="V180" s="37" t="s">
        <v>1885</v>
      </c>
    </row>
    <row r="181" spans="1:22" ht="12.75" outlineLevel="2">
      <c r="A181" s="36">
        <v>87</v>
      </c>
      <c r="B181" s="37" t="s">
        <v>1929</v>
      </c>
      <c r="C181" s="37"/>
      <c r="D181" s="38" t="s">
        <v>1573</v>
      </c>
      <c r="E181" s="39" t="s">
        <v>1930</v>
      </c>
      <c r="F181" s="38" t="s">
        <v>1575</v>
      </c>
      <c r="G181" s="40">
        <v>50.136</v>
      </c>
      <c r="H181" s="41">
        <v>0</v>
      </c>
      <c r="I181" s="40">
        <f>G181*(1+H181/100)</f>
        <v>50.136</v>
      </c>
      <c r="J181" s="42"/>
      <c r="K181" s="43">
        <f>I181*J181</f>
        <v>0</v>
      </c>
      <c r="L181" s="44">
        <v>0.063</v>
      </c>
      <c r="M181" s="41">
        <f>I181*L181</f>
        <v>3.1585680000000003</v>
      </c>
      <c r="N181" s="44"/>
      <c r="O181" s="41">
        <f>I181*N181</f>
        <v>0</v>
      </c>
      <c r="P181" s="43">
        <v>21</v>
      </c>
      <c r="Q181" s="43">
        <f>K181*(P181/100)</f>
        <v>0</v>
      </c>
      <c r="R181" s="43">
        <f>K181+Q181</f>
        <v>0</v>
      </c>
      <c r="S181" s="39"/>
      <c r="T181" s="15" t="s">
        <v>1931</v>
      </c>
      <c r="U181" s="37" t="s">
        <v>1577</v>
      </c>
      <c r="V181" s="37" t="s">
        <v>1885</v>
      </c>
    </row>
    <row r="182" spans="1:22" ht="12.75" outlineLevel="3">
      <c r="A182" s="45"/>
      <c r="B182" s="46"/>
      <c r="C182" s="46"/>
      <c r="D182" s="46"/>
      <c r="E182" s="46" t="s">
        <v>1932</v>
      </c>
      <c r="F182" s="46"/>
      <c r="G182" s="47">
        <v>0</v>
      </c>
      <c r="H182" s="48"/>
      <c r="I182" s="47"/>
      <c r="J182" s="49"/>
      <c r="K182" s="50"/>
      <c r="L182" s="51"/>
      <c r="M182" s="48"/>
      <c r="N182" s="51"/>
      <c r="O182" s="48"/>
      <c r="P182" s="50"/>
      <c r="Q182" s="50"/>
      <c r="R182" s="50"/>
      <c r="S182" s="46"/>
      <c r="T182" s="52"/>
      <c r="U182" s="46"/>
      <c r="V182" s="46"/>
    </row>
    <row r="183" spans="1:22" ht="12.75" outlineLevel="3">
      <c r="A183" s="45"/>
      <c r="B183" s="46"/>
      <c r="C183" s="46"/>
      <c r="D183" s="46"/>
      <c r="E183" s="46" t="s">
        <v>1933</v>
      </c>
      <c r="F183" s="46"/>
      <c r="G183" s="47">
        <v>50.136</v>
      </c>
      <c r="H183" s="48"/>
      <c r="I183" s="47"/>
      <c r="J183" s="49"/>
      <c r="K183" s="50"/>
      <c r="L183" s="51"/>
      <c r="M183" s="48"/>
      <c r="N183" s="51"/>
      <c r="O183" s="48"/>
      <c r="P183" s="50"/>
      <c r="Q183" s="50"/>
      <c r="R183" s="50"/>
      <c r="S183" s="46"/>
      <c r="T183" s="52"/>
      <c r="U183" s="46"/>
      <c r="V183" s="46"/>
    </row>
    <row r="184" spans="1:22" ht="12.75" outlineLevel="2">
      <c r="A184" s="36">
        <v>88</v>
      </c>
      <c r="B184" s="37" t="s">
        <v>1934</v>
      </c>
      <c r="C184" s="37"/>
      <c r="D184" s="38" t="s">
        <v>1573</v>
      </c>
      <c r="E184" s="39" t="s">
        <v>1935</v>
      </c>
      <c r="F184" s="38" t="s">
        <v>1575</v>
      </c>
      <c r="G184" s="40">
        <v>124.989</v>
      </c>
      <c r="H184" s="41">
        <v>0</v>
      </c>
      <c r="I184" s="40">
        <f>G184*(1+H184/100)</f>
        <v>124.989</v>
      </c>
      <c r="J184" s="42"/>
      <c r="K184" s="43">
        <f>I184*J184</f>
        <v>0</v>
      </c>
      <c r="L184" s="44"/>
      <c r="M184" s="41">
        <f>I184*L184</f>
        <v>0</v>
      </c>
      <c r="N184" s="44"/>
      <c r="O184" s="41">
        <f>I184*N184</f>
        <v>0</v>
      </c>
      <c r="P184" s="43">
        <v>21</v>
      </c>
      <c r="Q184" s="43">
        <f>K184*(P184/100)</f>
        <v>0</v>
      </c>
      <c r="R184" s="43">
        <f>K184+Q184</f>
        <v>0</v>
      </c>
      <c r="S184" s="39"/>
      <c r="T184" s="15" t="s">
        <v>1936</v>
      </c>
      <c r="U184" s="37" t="s">
        <v>1577</v>
      </c>
      <c r="V184" s="37" t="s">
        <v>1885</v>
      </c>
    </row>
    <row r="185" spans="1:22" ht="12.75" outlineLevel="2">
      <c r="A185" s="36">
        <v>89</v>
      </c>
      <c r="B185" s="37" t="s">
        <v>1937</v>
      </c>
      <c r="C185" s="37"/>
      <c r="D185" s="38" t="s">
        <v>1573</v>
      </c>
      <c r="E185" s="39" t="s">
        <v>1938</v>
      </c>
      <c r="F185" s="38" t="s">
        <v>1575</v>
      </c>
      <c r="G185" s="40">
        <v>57.33</v>
      </c>
      <c r="H185" s="41">
        <v>0</v>
      </c>
      <c r="I185" s="40">
        <f>G185*(1+H185/100)</f>
        <v>57.33</v>
      </c>
      <c r="J185" s="42"/>
      <c r="K185" s="43">
        <f>I185*J185</f>
        <v>0</v>
      </c>
      <c r="L185" s="44"/>
      <c r="M185" s="41">
        <f>I185*L185</f>
        <v>0</v>
      </c>
      <c r="N185" s="44"/>
      <c r="O185" s="41">
        <f>I185*N185</f>
        <v>0</v>
      </c>
      <c r="P185" s="43">
        <v>21</v>
      </c>
      <c r="Q185" s="43">
        <f>K185*(P185/100)</f>
        <v>0</v>
      </c>
      <c r="R185" s="43">
        <f>K185+Q185</f>
        <v>0</v>
      </c>
      <c r="S185" s="39"/>
      <c r="T185" s="15" t="s">
        <v>1939</v>
      </c>
      <c r="U185" s="37" t="s">
        <v>1577</v>
      </c>
      <c r="V185" s="37" t="s">
        <v>1885</v>
      </c>
    </row>
    <row r="186" spans="1:22" ht="12.75" outlineLevel="3">
      <c r="A186" s="45"/>
      <c r="B186" s="46"/>
      <c r="C186" s="46"/>
      <c r="D186" s="46"/>
      <c r="E186" s="46" t="s">
        <v>1940</v>
      </c>
      <c r="F186" s="46"/>
      <c r="G186" s="47">
        <v>0</v>
      </c>
      <c r="H186" s="48"/>
      <c r="I186" s="47"/>
      <c r="J186" s="49"/>
      <c r="K186" s="50"/>
      <c r="L186" s="51"/>
      <c r="M186" s="48"/>
      <c r="N186" s="51"/>
      <c r="O186" s="48"/>
      <c r="P186" s="50"/>
      <c r="Q186" s="50"/>
      <c r="R186" s="50"/>
      <c r="S186" s="46"/>
      <c r="T186" s="52"/>
      <c r="U186" s="46"/>
      <c r="V186" s="46"/>
    </row>
    <row r="187" spans="1:22" ht="12.75" outlineLevel="3">
      <c r="A187" s="45"/>
      <c r="B187" s="46"/>
      <c r="C187" s="46"/>
      <c r="D187" s="46"/>
      <c r="E187" s="46" t="s">
        <v>1941</v>
      </c>
      <c r="F187" s="46"/>
      <c r="G187" s="47">
        <v>57.33</v>
      </c>
      <c r="H187" s="48"/>
      <c r="I187" s="47"/>
      <c r="J187" s="49"/>
      <c r="K187" s="50"/>
      <c r="L187" s="51"/>
      <c r="M187" s="48"/>
      <c r="N187" s="51"/>
      <c r="O187" s="48"/>
      <c r="P187" s="50"/>
      <c r="Q187" s="50"/>
      <c r="R187" s="50"/>
      <c r="S187" s="46"/>
      <c r="T187" s="52"/>
      <c r="U187" s="46"/>
      <c r="V187" s="46"/>
    </row>
    <row r="188" spans="1:22" ht="20.25" customHeight="1" outlineLevel="1">
      <c r="A188" s="28"/>
      <c r="B188" s="29"/>
      <c r="C188" s="29"/>
      <c r="D188" s="29"/>
      <c r="E188" s="29" t="s">
        <v>1942</v>
      </c>
      <c r="F188" s="29"/>
      <c r="G188" s="30"/>
      <c r="H188" s="31"/>
      <c r="I188" s="30"/>
      <c r="J188" s="32"/>
      <c r="K188" s="33">
        <f>SUBTOTAL(9,K189:K222)</f>
        <v>0</v>
      </c>
      <c r="L188" s="34"/>
      <c r="M188" s="31">
        <f>SUBTOTAL(9,M189:M222)</f>
        <v>2.18980411</v>
      </c>
      <c r="N188" s="34"/>
      <c r="O188" s="31">
        <f>SUBTOTAL(9,O189:O222)</f>
        <v>0</v>
      </c>
      <c r="P188" s="33"/>
      <c r="Q188" s="33">
        <f>SUBTOTAL(9,Q189:Q222)</f>
        <v>0</v>
      </c>
      <c r="R188" s="33">
        <f>SUBTOTAL(9,R189:R222)</f>
        <v>0</v>
      </c>
      <c r="S188" s="29"/>
      <c r="T188" s="35"/>
      <c r="U188" s="29"/>
      <c r="V188" s="29"/>
    </row>
    <row r="189" spans="1:22" ht="12.75" outlineLevel="2">
      <c r="A189" s="36">
        <v>90</v>
      </c>
      <c r="B189" s="37" t="s">
        <v>1943</v>
      </c>
      <c r="C189" s="37"/>
      <c r="D189" s="38" t="s">
        <v>1774</v>
      </c>
      <c r="E189" s="39" t="s">
        <v>1944</v>
      </c>
      <c r="F189" s="38" t="s">
        <v>1582</v>
      </c>
      <c r="G189" s="40">
        <v>5.05</v>
      </c>
      <c r="H189" s="41">
        <v>0</v>
      </c>
      <c r="I189" s="40">
        <f>G189*(1+H189/100)</f>
        <v>5.05</v>
      </c>
      <c r="J189" s="42"/>
      <c r="K189" s="43">
        <f>I189*J189</f>
        <v>0</v>
      </c>
      <c r="L189" s="44">
        <v>0.108</v>
      </c>
      <c r="M189" s="41">
        <f>I189*L189</f>
        <v>0.5454</v>
      </c>
      <c r="N189" s="44"/>
      <c r="O189" s="41">
        <f>I189*N189</f>
        <v>0</v>
      </c>
      <c r="P189" s="43">
        <v>21</v>
      </c>
      <c r="Q189" s="43">
        <f>K189*(P189/100)</f>
        <v>0</v>
      </c>
      <c r="R189" s="43">
        <f>K189+Q189</f>
        <v>0</v>
      </c>
      <c r="S189" s="39"/>
      <c r="T189" s="15" t="s">
        <v>1945</v>
      </c>
      <c r="U189" s="37" t="s">
        <v>1577</v>
      </c>
      <c r="V189" s="37" t="s">
        <v>1946</v>
      </c>
    </row>
    <row r="190" spans="1:22" ht="12.75" outlineLevel="2">
      <c r="A190" s="36">
        <v>91</v>
      </c>
      <c r="B190" s="37" t="s">
        <v>1947</v>
      </c>
      <c r="C190" s="37"/>
      <c r="D190" s="38" t="s">
        <v>1573</v>
      </c>
      <c r="E190" s="39" t="s">
        <v>1948</v>
      </c>
      <c r="F190" s="38" t="s">
        <v>1582</v>
      </c>
      <c r="G190" s="40">
        <v>1</v>
      </c>
      <c r="H190" s="41">
        <v>0</v>
      </c>
      <c r="I190" s="40">
        <f>G190*(1+H190/100)</f>
        <v>1</v>
      </c>
      <c r="J190" s="42"/>
      <c r="K190" s="43">
        <f>I190*J190</f>
        <v>0</v>
      </c>
      <c r="L190" s="44"/>
      <c r="M190" s="41">
        <f>I190*L190</f>
        <v>0</v>
      </c>
      <c r="N190" s="44"/>
      <c r="O190" s="41">
        <f>I190*N190</f>
        <v>0</v>
      </c>
      <c r="P190" s="43">
        <v>21</v>
      </c>
      <c r="Q190" s="43">
        <f>K190*(P190/100)</f>
        <v>0</v>
      </c>
      <c r="R190" s="43">
        <f>K190+Q190</f>
        <v>0</v>
      </c>
      <c r="S190" s="39"/>
      <c r="T190" s="15" t="s">
        <v>1949</v>
      </c>
      <c r="U190" s="37" t="s">
        <v>1577</v>
      </c>
      <c r="V190" s="37" t="s">
        <v>1946</v>
      </c>
    </row>
    <row r="191" spans="1:22" ht="12.75" outlineLevel="2">
      <c r="A191" s="36">
        <v>92</v>
      </c>
      <c r="B191" s="37" t="s">
        <v>1950</v>
      </c>
      <c r="C191" s="37"/>
      <c r="D191" s="38" t="s">
        <v>1573</v>
      </c>
      <c r="E191" s="39" t="s">
        <v>1951</v>
      </c>
      <c r="F191" s="38" t="s">
        <v>1582</v>
      </c>
      <c r="G191" s="40">
        <v>1</v>
      </c>
      <c r="H191" s="41">
        <v>0</v>
      </c>
      <c r="I191" s="40">
        <f>G191*(1+H191/100)</f>
        <v>1</v>
      </c>
      <c r="J191" s="42"/>
      <c r="K191" s="43">
        <f>I191*J191</f>
        <v>0</v>
      </c>
      <c r="L191" s="44">
        <v>0.00025</v>
      </c>
      <c r="M191" s="41">
        <f>I191*L191</f>
        <v>0.00025</v>
      </c>
      <c r="N191" s="44"/>
      <c r="O191" s="41">
        <f>I191*N191</f>
        <v>0</v>
      </c>
      <c r="P191" s="43">
        <v>21</v>
      </c>
      <c r="Q191" s="43">
        <f>K191*(P191/100)</f>
        <v>0</v>
      </c>
      <c r="R191" s="43">
        <f>K191+Q191</f>
        <v>0</v>
      </c>
      <c r="S191" s="39"/>
      <c r="T191" s="15" t="s">
        <v>1952</v>
      </c>
      <c r="U191" s="37" t="s">
        <v>1577</v>
      </c>
      <c r="V191" s="37" t="s">
        <v>1946</v>
      </c>
    </row>
    <row r="192" spans="1:22" ht="12.75" outlineLevel="2">
      <c r="A192" s="36">
        <v>93</v>
      </c>
      <c r="B192" s="37" t="s">
        <v>1953</v>
      </c>
      <c r="C192" s="37"/>
      <c r="D192" s="38" t="s">
        <v>1573</v>
      </c>
      <c r="E192" s="39" t="s">
        <v>1954</v>
      </c>
      <c r="F192" s="38" t="s">
        <v>1603</v>
      </c>
      <c r="G192" s="40">
        <v>5</v>
      </c>
      <c r="H192" s="41">
        <v>0</v>
      </c>
      <c r="I192" s="40">
        <f>G192*(1+H192/100)</f>
        <v>5</v>
      </c>
      <c r="J192" s="42"/>
      <c r="K192" s="43">
        <f>I192*J192</f>
        <v>0</v>
      </c>
      <c r="L192" s="44">
        <v>0.15555</v>
      </c>
      <c r="M192" s="41">
        <f>I192*L192</f>
        <v>0.7777499999999999</v>
      </c>
      <c r="N192" s="44"/>
      <c r="O192" s="41">
        <f>I192*N192</f>
        <v>0</v>
      </c>
      <c r="P192" s="43">
        <v>21</v>
      </c>
      <c r="Q192" s="43">
        <f>K192*(P192/100)</f>
        <v>0</v>
      </c>
      <c r="R192" s="43">
        <f>K192+Q192</f>
        <v>0</v>
      </c>
      <c r="S192" s="39"/>
      <c r="T192" s="15" t="s">
        <v>1955</v>
      </c>
      <c r="U192" s="37" t="s">
        <v>1577</v>
      </c>
      <c r="V192" s="37" t="s">
        <v>1946</v>
      </c>
    </row>
    <row r="193" spans="1:22" ht="12.75" outlineLevel="2">
      <c r="A193" s="36">
        <v>94</v>
      </c>
      <c r="B193" s="37" t="s">
        <v>1956</v>
      </c>
      <c r="C193" s="37"/>
      <c r="D193" s="38" t="s">
        <v>1573</v>
      </c>
      <c r="E193" s="39" t="s">
        <v>1957</v>
      </c>
      <c r="F193" s="38" t="s">
        <v>1619</v>
      </c>
      <c r="G193" s="40">
        <v>0.1</v>
      </c>
      <c r="H193" s="41">
        <v>0</v>
      </c>
      <c r="I193" s="40">
        <f>G193*(1+H193/100)</f>
        <v>0.1</v>
      </c>
      <c r="J193" s="42"/>
      <c r="K193" s="43">
        <f>I193*J193</f>
        <v>0</v>
      </c>
      <c r="L193" s="44"/>
      <c r="M193" s="41">
        <f>I193*L193</f>
        <v>0</v>
      </c>
      <c r="N193" s="44"/>
      <c r="O193" s="41">
        <f>I193*N193</f>
        <v>0</v>
      </c>
      <c r="P193" s="43">
        <v>21</v>
      </c>
      <c r="Q193" s="43">
        <f>K193*(P193/100)</f>
        <v>0</v>
      </c>
      <c r="R193" s="43">
        <f>K193+Q193</f>
        <v>0</v>
      </c>
      <c r="S193" s="39"/>
      <c r="T193" s="15" t="s">
        <v>1958</v>
      </c>
      <c r="U193" s="37" t="s">
        <v>1577</v>
      </c>
      <c r="V193" s="37" t="s">
        <v>1946</v>
      </c>
    </row>
    <row r="194" spans="1:22" ht="12.75" outlineLevel="3">
      <c r="A194" s="45"/>
      <c r="B194" s="46"/>
      <c r="C194" s="46"/>
      <c r="D194" s="46"/>
      <c r="E194" s="46" t="s">
        <v>1959</v>
      </c>
      <c r="F194" s="46"/>
      <c r="G194" s="47">
        <v>0.1</v>
      </c>
      <c r="H194" s="48"/>
      <c r="I194" s="47"/>
      <c r="J194" s="49"/>
      <c r="K194" s="50"/>
      <c r="L194" s="51"/>
      <c r="M194" s="48"/>
      <c r="N194" s="51"/>
      <c r="O194" s="48"/>
      <c r="P194" s="50"/>
      <c r="Q194" s="50"/>
      <c r="R194" s="50"/>
      <c r="S194" s="46"/>
      <c r="T194" s="52"/>
      <c r="U194" s="46"/>
      <c r="V194" s="46"/>
    </row>
    <row r="195" spans="1:22" ht="12.75" outlineLevel="2">
      <c r="A195" s="36">
        <v>95</v>
      </c>
      <c r="B195" s="37" t="s">
        <v>1960</v>
      </c>
      <c r="C195" s="37"/>
      <c r="D195" s="38" t="s">
        <v>1573</v>
      </c>
      <c r="E195" s="39" t="s">
        <v>1961</v>
      </c>
      <c r="F195" s="38" t="s">
        <v>1575</v>
      </c>
      <c r="G195" s="40">
        <v>3.36</v>
      </c>
      <c r="H195" s="41">
        <v>0</v>
      </c>
      <c r="I195" s="40">
        <f>G195*(1+H195/100)</f>
        <v>3.36</v>
      </c>
      <c r="J195" s="42"/>
      <c r="K195" s="43">
        <f>I195*J195</f>
        <v>0</v>
      </c>
      <c r="L195" s="44"/>
      <c r="M195" s="41">
        <f>I195*L195</f>
        <v>0</v>
      </c>
      <c r="N195" s="44"/>
      <c r="O195" s="41">
        <f>I195*N195</f>
        <v>0</v>
      </c>
      <c r="P195" s="43">
        <v>21</v>
      </c>
      <c r="Q195" s="43">
        <f>K195*(P195/100)</f>
        <v>0</v>
      </c>
      <c r="R195" s="43">
        <f>K195+Q195</f>
        <v>0</v>
      </c>
      <c r="S195" s="39"/>
      <c r="T195" s="15" t="s">
        <v>1962</v>
      </c>
      <c r="U195" s="37" t="s">
        <v>1577</v>
      </c>
      <c r="V195" s="37" t="s">
        <v>1946</v>
      </c>
    </row>
    <row r="196" spans="1:22" ht="12.75" outlineLevel="3">
      <c r="A196" s="45"/>
      <c r="B196" s="46"/>
      <c r="C196" s="46"/>
      <c r="D196" s="46"/>
      <c r="E196" s="46" t="s">
        <v>1963</v>
      </c>
      <c r="F196" s="46"/>
      <c r="G196" s="47">
        <v>3.36</v>
      </c>
      <c r="H196" s="48"/>
      <c r="I196" s="47"/>
      <c r="J196" s="49"/>
      <c r="K196" s="50"/>
      <c r="L196" s="51"/>
      <c r="M196" s="48"/>
      <c r="N196" s="51"/>
      <c r="O196" s="48"/>
      <c r="P196" s="50"/>
      <c r="Q196" s="50"/>
      <c r="R196" s="50"/>
      <c r="S196" s="46"/>
      <c r="T196" s="52"/>
      <c r="U196" s="46"/>
      <c r="V196" s="46"/>
    </row>
    <row r="197" spans="1:22" ht="12.75" outlineLevel="2">
      <c r="A197" s="36">
        <v>96</v>
      </c>
      <c r="B197" s="37" t="s">
        <v>1964</v>
      </c>
      <c r="C197" s="37"/>
      <c r="D197" s="38" t="s">
        <v>1573</v>
      </c>
      <c r="E197" s="39" t="s">
        <v>1965</v>
      </c>
      <c r="F197" s="38" t="s">
        <v>1603</v>
      </c>
      <c r="G197" s="40">
        <v>13.2</v>
      </c>
      <c r="H197" s="41">
        <v>0</v>
      </c>
      <c r="I197" s="40">
        <f>G197*(1+H197/100)</f>
        <v>13.2</v>
      </c>
      <c r="J197" s="42"/>
      <c r="K197" s="43">
        <f>I197*J197</f>
        <v>0</v>
      </c>
      <c r="L197" s="44"/>
      <c r="M197" s="41">
        <f>I197*L197</f>
        <v>0</v>
      </c>
      <c r="N197" s="44"/>
      <c r="O197" s="41">
        <f>I197*N197</f>
        <v>0</v>
      </c>
      <c r="P197" s="43">
        <v>21</v>
      </c>
      <c r="Q197" s="43">
        <f>K197*(P197/100)</f>
        <v>0</v>
      </c>
      <c r="R197" s="43">
        <f>K197+Q197</f>
        <v>0</v>
      </c>
      <c r="S197" s="39"/>
      <c r="T197" s="15" t="s">
        <v>1966</v>
      </c>
      <c r="U197" s="37" t="s">
        <v>1577</v>
      </c>
      <c r="V197" s="37" t="s">
        <v>1946</v>
      </c>
    </row>
    <row r="198" spans="1:22" ht="12.75" outlineLevel="3">
      <c r="A198" s="45"/>
      <c r="B198" s="46"/>
      <c r="C198" s="46"/>
      <c r="D198" s="46"/>
      <c r="E198" s="46" t="s">
        <v>1967</v>
      </c>
      <c r="F198" s="46"/>
      <c r="G198" s="47">
        <v>13.2</v>
      </c>
      <c r="H198" s="48"/>
      <c r="I198" s="47"/>
      <c r="J198" s="49"/>
      <c r="K198" s="50"/>
      <c r="L198" s="51"/>
      <c r="M198" s="48"/>
      <c r="N198" s="51"/>
      <c r="O198" s="48"/>
      <c r="P198" s="50"/>
      <c r="Q198" s="50"/>
      <c r="R198" s="50"/>
      <c r="S198" s="46"/>
      <c r="T198" s="52"/>
      <c r="U198" s="46"/>
      <c r="V198" s="46"/>
    </row>
    <row r="199" spans="1:22" ht="12.75" outlineLevel="2">
      <c r="A199" s="36">
        <v>97</v>
      </c>
      <c r="B199" s="37" t="s">
        <v>1968</v>
      </c>
      <c r="C199" s="37"/>
      <c r="D199" s="38" t="s">
        <v>1573</v>
      </c>
      <c r="E199" s="39" t="s">
        <v>236</v>
      </c>
      <c r="F199" s="38" t="s">
        <v>1575</v>
      </c>
      <c r="G199" s="40">
        <v>6.78</v>
      </c>
      <c r="H199" s="41">
        <v>0</v>
      </c>
      <c r="I199" s="40">
        <f>G199*(1+H199/100)</f>
        <v>6.78</v>
      </c>
      <c r="J199" s="42"/>
      <c r="K199" s="43">
        <f>I199*J199</f>
        <v>0</v>
      </c>
      <c r="L199" s="44">
        <v>0.00095</v>
      </c>
      <c r="M199" s="41">
        <f>I199*L199</f>
        <v>0.0064410000000000005</v>
      </c>
      <c r="N199" s="44"/>
      <c r="O199" s="41">
        <f>I199*N199</f>
        <v>0</v>
      </c>
      <c r="P199" s="43">
        <v>21</v>
      </c>
      <c r="Q199" s="43">
        <f>K199*(P199/100)</f>
        <v>0</v>
      </c>
      <c r="R199" s="43">
        <f>K199+Q199</f>
        <v>0</v>
      </c>
      <c r="S199" s="39"/>
      <c r="T199" s="15" t="s">
        <v>237</v>
      </c>
      <c r="U199" s="37" t="s">
        <v>1577</v>
      </c>
      <c r="V199" s="37" t="s">
        <v>1946</v>
      </c>
    </row>
    <row r="200" spans="1:22" ht="12.75" outlineLevel="3">
      <c r="A200" s="45"/>
      <c r="B200" s="46"/>
      <c r="C200" s="46"/>
      <c r="D200" s="46"/>
      <c r="E200" s="46" t="s">
        <v>238</v>
      </c>
      <c r="F200" s="46"/>
      <c r="G200" s="47">
        <v>6.78</v>
      </c>
      <c r="H200" s="48"/>
      <c r="I200" s="47"/>
      <c r="J200" s="49"/>
      <c r="K200" s="50"/>
      <c r="L200" s="51"/>
      <c r="M200" s="48"/>
      <c r="N200" s="51"/>
      <c r="O200" s="48"/>
      <c r="P200" s="50"/>
      <c r="Q200" s="50"/>
      <c r="R200" s="50"/>
      <c r="S200" s="46"/>
      <c r="T200" s="52"/>
      <c r="U200" s="46"/>
      <c r="V200" s="46"/>
    </row>
    <row r="201" spans="1:22" ht="12.75" outlineLevel="2">
      <c r="A201" s="36">
        <v>98</v>
      </c>
      <c r="B201" s="37" t="s">
        <v>239</v>
      </c>
      <c r="C201" s="37"/>
      <c r="D201" s="38" t="s">
        <v>1573</v>
      </c>
      <c r="E201" s="39" t="s">
        <v>240</v>
      </c>
      <c r="F201" s="38" t="s">
        <v>1575</v>
      </c>
      <c r="G201" s="40">
        <v>124.989</v>
      </c>
      <c r="H201" s="41">
        <v>0</v>
      </c>
      <c r="I201" s="40">
        <f>G201*(1+H201/100)</f>
        <v>124.989</v>
      </c>
      <c r="J201" s="42"/>
      <c r="K201" s="43">
        <f>I201*J201</f>
        <v>0</v>
      </c>
      <c r="L201" s="44">
        <v>0.00104</v>
      </c>
      <c r="M201" s="41">
        <f>I201*L201</f>
        <v>0.12998856</v>
      </c>
      <c r="N201" s="44"/>
      <c r="O201" s="41">
        <f>I201*N201</f>
        <v>0</v>
      </c>
      <c r="P201" s="43">
        <v>21</v>
      </c>
      <c r="Q201" s="43">
        <f>K201*(P201/100)</f>
        <v>0</v>
      </c>
      <c r="R201" s="43">
        <f>K201+Q201</f>
        <v>0</v>
      </c>
      <c r="S201" s="39"/>
      <c r="T201" s="15" t="s">
        <v>241</v>
      </c>
      <c r="U201" s="37" t="s">
        <v>1577</v>
      </c>
      <c r="V201" s="37" t="s">
        <v>1946</v>
      </c>
    </row>
    <row r="202" spans="1:22" ht="12.75" outlineLevel="2">
      <c r="A202" s="36">
        <v>99</v>
      </c>
      <c r="B202" s="37" t="s">
        <v>242</v>
      </c>
      <c r="C202" s="37"/>
      <c r="D202" s="38" t="s">
        <v>1573</v>
      </c>
      <c r="E202" s="39" t="s">
        <v>243</v>
      </c>
      <c r="F202" s="38" t="s">
        <v>1603</v>
      </c>
      <c r="G202" s="40">
        <v>82.483</v>
      </c>
      <c r="H202" s="41">
        <v>0</v>
      </c>
      <c r="I202" s="40">
        <f>G202*(1+H202/100)</f>
        <v>82.483</v>
      </c>
      <c r="J202" s="42"/>
      <c r="K202" s="43">
        <f>I202*J202</f>
        <v>0</v>
      </c>
      <c r="L202" s="44">
        <v>0.00885</v>
      </c>
      <c r="M202" s="41">
        <f>I202*L202</f>
        <v>0.72997455</v>
      </c>
      <c r="N202" s="44"/>
      <c r="O202" s="41">
        <f>I202*N202</f>
        <v>0</v>
      </c>
      <c r="P202" s="43">
        <v>21</v>
      </c>
      <c r="Q202" s="43">
        <f>K202*(P202/100)</f>
        <v>0</v>
      </c>
      <c r="R202" s="43">
        <f>K202+Q202</f>
        <v>0</v>
      </c>
      <c r="S202" s="39"/>
      <c r="T202" s="15" t="s">
        <v>244</v>
      </c>
      <c r="U202" s="37" t="s">
        <v>1577</v>
      </c>
      <c r="V202" s="37" t="s">
        <v>1946</v>
      </c>
    </row>
    <row r="203" spans="1:22" ht="12.75" outlineLevel="3">
      <c r="A203" s="45"/>
      <c r="B203" s="46"/>
      <c r="C203" s="46"/>
      <c r="D203" s="46"/>
      <c r="E203" s="46" t="s">
        <v>245</v>
      </c>
      <c r="F203" s="46"/>
      <c r="G203" s="47">
        <v>82.483</v>
      </c>
      <c r="H203" s="48"/>
      <c r="I203" s="47"/>
      <c r="J203" s="49"/>
      <c r="K203" s="50"/>
      <c r="L203" s="51"/>
      <c r="M203" s="48"/>
      <c r="N203" s="51"/>
      <c r="O203" s="48"/>
      <c r="P203" s="50"/>
      <c r="Q203" s="50"/>
      <c r="R203" s="50"/>
      <c r="S203" s="46"/>
      <c r="T203" s="52"/>
      <c r="U203" s="46"/>
      <c r="V203" s="46"/>
    </row>
    <row r="204" spans="1:22" ht="26.25" outlineLevel="2">
      <c r="A204" s="36">
        <v>100</v>
      </c>
      <c r="B204" s="37" t="s">
        <v>246</v>
      </c>
      <c r="C204" s="37"/>
      <c r="D204" s="38" t="s">
        <v>1573</v>
      </c>
      <c r="E204" s="39" t="s">
        <v>247</v>
      </c>
      <c r="F204" s="38" t="s">
        <v>1575</v>
      </c>
      <c r="G204" s="40">
        <v>178.3</v>
      </c>
      <c r="H204" s="41">
        <v>0</v>
      </c>
      <c r="I204" s="40">
        <f>G204*(1+H204/100)</f>
        <v>178.3</v>
      </c>
      <c r="J204" s="42"/>
      <c r="K204" s="43">
        <f>I204*J204</f>
        <v>0</v>
      </c>
      <c r="L204" s="44"/>
      <c r="M204" s="41">
        <f>I204*L204</f>
        <v>0</v>
      </c>
      <c r="N204" s="44"/>
      <c r="O204" s="41">
        <f>I204*N204</f>
        <v>0</v>
      </c>
      <c r="P204" s="43">
        <v>21</v>
      </c>
      <c r="Q204" s="43">
        <f>K204*(P204/100)</f>
        <v>0</v>
      </c>
      <c r="R204" s="43">
        <f>K204+Q204</f>
        <v>0</v>
      </c>
      <c r="S204" s="39"/>
      <c r="T204" s="15" t="s">
        <v>248</v>
      </c>
      <c r="U204" s="37" t="s">
        <v>1577</v>
      </c>
      <c r="V204" s="37" t="s">
        <v>1946</v>
      </c>
    </row>
    <row r="205" spans="1:22" ht="12.75" outlineLevel="3">
      <c r="A205" s="45"/>
      <c r="B205" s="46"/>
      <c r="C205" s="46"/>
      <c r="D205" s="46"/>
      <c r="E205" s="46" t="s">
        <v>249</v>
      </c>
      <c r="F205" s="46"/>
      <c r="G205" s="47">
        <v>178.3</v>
      </c>
      <c r="H205" s="48"/>
      <c r="I205" s="47"/>
      <c r="J205" s="49"/>
      <c r="K205" s="50"/>
      <c r="L205" s="51"/>
      <c r="M205" s="48"/>
      <c r="N205" s="51"/>
      <c r="O205" s="48"/>
      <c r="P205" s="50"/>
      <c r="Q205" s="50"/>
      <c r="R205" s="50"/>
      <c r="S205" s="46"/>
      <c r="T205" s="52"/>
      <c r="U205" s="46"/>
      <c r="V205" s="46"/>
    </row>
    <row r="206" spans="1:22" ht="26.25" outlineLevel="2">
      <c r="A206" s="36">
        <v>101</v>
      </c>
      <c r="B206" s="37" t="s">
        <v>250</v>
      </c>
      <c r="C206" s="37"/>
      <c r="D206" s="38" t="s">
        <v>1573</v>
      </c>
      <c r="E206" s="39" t="s">
        <v>251</v>
      </c>
      <c r="F206" s="38" t="s">
        <v>1575</v>
      </c>
      <c r="G206" s="40">
        <v>5349</v>
      </c>
      <c r="H206" s="41">
        <v>0</v>
      </c>
      <c r="I206" s="40">
        <f>G206*(1+H206/100)</f>
        <v>5349</v>
      </c>
      <c r="J206" s="42"/>
      <c r="K206" s="43">
        <f>I206*J206</f>
        <v>0</v>
      </c>
      <c r="L206" s="44"/>
      <c r="M206" s="41">
        <f>I206*L206</f>
        <v>0</v>
      </c>
      <c r="N206" s="44"/>
      <c r="O206" s="41">
        <f>I206*N206</f>
        <v>0</v>
      </c>
      <c r="P206" s="43">
        <v>21</v>
      </c>
      <c r="Q206" s="43">
        <f>K206*(P206/100)</f>
        <v>0</v>
      </c>
      <c r="R206" s="43">
        <f>K206+Q206</f>
        <v>0</v>
      </c>
      <c r="S206" s="39"/>
      <c r="T206" s="15" t="s">
        <v>252</v>
      </c>
      <c r="U206" s="37" t="s">
        <v>1577</v>
      </c>
      <c r="V206" s="37" t="s">
        <v>1946</v>
      </c>
    </row>
    <row r="207" spans="1:22" ht="12.75" outlineLevel="3">
      <c r="A207" s="45"/>
      <c r="B207" s="46"/>
      <c r="C207" s="46"/>
      <c r="D207" s="46"/>
      <c r="E207" s="46" t="s">
        <v>253</v>
      </c>
      <c r="F207" s="46"/>
      <c r="G207" s="47">
        <v>5349</v>
      </c>
      <c r="H207" s="48"/>
      <c r="I207" s="47"/>
      <c r="J207" s="49"/>
      <c r="K207" s="50"/>
      <c r="L207" s="51"/>
      <c r="M207" s="48"/>
      <c r="N207" s="51"/>
      <c r="O207" s="48"/>
      <c r="P207" s="50"/>
      <c r="Q207" s="50"/>
      <c r="R207" s="50"/>
      <c r="S207" s="46"/>
      <c r="T207" s="52"/>
      <c r="U207" s="46"/>
      <c r="V207" s="46"/>
    </row>
    <row r="208" spans="1:22" ht="26.25" outlineLevel="2">
      <c r="A208" s="36">
        <v>102</v>
      </c>
      <c r="B208" s="37" t="s">
        <v>254</v>
      </c>
      <c r="C208" s="37"/>
      <c r="D208" s="38" t="s">
        <v>1573</v>
      </c>
      <c r="E208" s="39" t="s">
        <v>255</v>
      </c>
      <c r="F208" s="38" t="s">
        <v>1575</v>
      </c>
      <c r="G208" s="40">
        <v>178.3</v>
      </c>
      <c r="H208" s="41">
        <v>0</v>
      </c>
      <c r="I208" s="40">
        <f>G208*(1+H208/100)</f>
        <v>178.3</v>
      </c>
      <c r="J208" s="42"/>
      <c r="K208" s="43">
        <f>I208*J208</f>
        <v>0</v>
      </c>
      <c r="L208" s="44"/>
      <c r="M208" s="41">
        <f>I208*L208</f>
        <v>0</v>
      </c>
      <c r="N208" s="44"/>
      <c r="O208" s="41">
        <f>I208*N208</f>
        <v>0</v>
      </c>
      <c r="P208" s="43">
        <v>21</v>
      </c>
      <c r="Q208" s="43">
        <f>K208*(P208/100)</f>
        <v>0</v>
      </c>
      <c r="R208" s="43">
        <f>K208+Q208</f>
        <v>0</v>
      </c>
      <c r="S208" s="39"/>
      <c r="T208" s="15" t="s">
        <v>256</v>
      </c>
      <c r="U208" s="37" t="s">
        <v>1577</v>
      </c>
      <c r="V208" s="37" t="s">
        <v>1946</v>
      </c>
    </row>
    <row r="209" spans="1:22" ht="12.75" outlineLevel="2">
      <c r="A209" s="36">
        <v>103</v>
      </c>
      <c r="B209" s="37" t="s">
        <v>257</v>
      </c>
      <c r="C209" s="37"/>
      <c r="D209" s="38" t="s">
        <v>1573</v>
      </c>
      <c r="E209" s="39" t="s">
        <v>258</v>
      </c>
      <c r="F209" s="38" t="s">
        <v>1575</v>
      </c>
      <c r="G209" s="40">
        <v>38.76</v>
      </c>
      <c r="H209" s="41">
        <v>0</v>
      </c>
      <c r="I209" s="40">
        <f>G209*(1+H209/100)</f>
        <v>38.76</v>
      </c>
      <c r="J209" s="42"/>
      <c r="K209" s="43">
        <f>I209*J209</f>
        <v>0</v>
      </c>
      <c r="L209" s="44"/>
      <c r="M209" s="41">
        <f>I209*L209</f>
        <v>0</v>
      </c>
      <c r="N209" s="44"/>
      <c r="O209" s="41">
        <f>I209*N209</f>
        <v>0</v>
      </c>
      <c r="P209" s="43">
        <v>21</v>
      </c>
      <c r="Q209" s="43">
        <f>K209*(P209/100)</f>
        <v>0</v>
      </c>
      <c r="R209" s="43">
        <f>K209+Q209</f>
        <v>0</v>
      </c>
      <c r="S209" s="39"/>
      <c r="T209" s="15" t="s">
        <v>259</v>
      </c>
      <c r="U209" s="37" t="s">
        <v>1577</v>
      </c>
      <c r="V209" s="37" t="s">
        <v>1946</v>
      </c>
    </row>
    <row r="210" spans="1:22" ht="12.75" outlineLevel="3">
      <c r="A210" s="45"/>
      <c r="B210" s="46"/>
      <c r="C210" s="46"/>
      <c r="D210" s="46"/>
      <c r="E210" s="46" t="s">
        <v>260</v>
      </c>
      <c r="F210" s="46"/>
      <c r="G210" s="47">
        <v>38.76</v>
      </c>
      <c r="H210" s="48"/>
      <c r="I210" s="47"/>
      <c r="J210" s="49"/>
      <c r="K210" s="50"/>
      <c r="L210" s="51"/>
      <c r="M210" s="48"/>
      <c r="N210" s="51"/>
      <c r="O210" s="48"/>
      <c r="P210" s="50"/>
      <c r="Q210" s="50"/>
      <c r="R210" s="50"/>
      <c r="S210" s="46"/>
      <c r="T210" s="52"/>
      <c r="U210" s="46"/>
      <c r="V210" s="46"/>
    </row>
    <row r="211" spans="1:22" ht="12.75" outlineLevel="2">
      <c r="A211" s="36">
        <v>104</v>
      </c>
      <c r="B211" s="37" t="s">
        <v>261</v>
      </c>
      <c r="C211" s="37"/>
      <c r="D211" s="38" t="s">
        <v>1573</v>
      </c>
      <c r="E211" s="39" t="s">
        <v>262</v>
      </c>
      <c r="F211" s="38" t="s">
        <v>1575</v>
      </c>
      <c r="G211" s="40">
        <v>97</v>
      </c>
      <c r="H211" s="41">
        <v>0</v>
      </c>
      <c r="I211" s="40">
        <f>G211*(1+H211/100)</f>
        <v>97</v>
      </c>
      <c r="J211" s="42"/>
      <c r="K211" s="43">
        <f>I211*J211</f>
        <v>0</v>
      </c>
      <c r="L211" s="44"/>
      <c r="M211" s="41">
        <f>I211*L211</f>
        <v>0</v>
      </c>
      <c r="N211" s="44"/>
      <c r="O211" s="41">
        <f>I211*N211</f>
        <v>0</v>
      </c>
      <c r="P211" s="43">
        <v>21</v>
      </c>
      <c r="Q211" s="43">
        <f>K211*(P211/100)</f>
        <v>0</v>
      </c>
      <c r="R211" s="43">
        <f>K211+Q211</f>
        <v>0</v>
      </c>
      <c r="S211" s="39"/>
      <c r="T211" s="15" t="s">
        <v>263</v>
      </c>
      <c r="U211" s="37" t="s">
        <v>1577</v>
      </c>
      <c r="V211" s="37" t="s">
        <v>1946</v>
      </c>
    </row>
    <row r="212" spans="1:22" ht="12.75" outlineLevel="3">
      <c r="A212" s="45"/>
      <c r="B212" s="46"/>
      <c r="C212" s="46"/>
      <c r="D212" s="46"/>
      <c r="E212" s="46" t="s">
        <v>264</v>
      </c>
      <c r="F212" s="46"/>
      <c r="G212" s="47">
        <v>0</v>
      </c>
      <c r="H212" s="48"/>
      <c r="I212" s="47"/>
      <c r="J212" s="49"/>
      <c r="K212" s="50"/>
      <c r="L212" s="51"/>
      <c r="M212" s="48"/>
      <c r="N212" s="51"/>
      <c r="O212" s="48"/>
      <c r="P212" s="50"/>
      <c r="Q212" s="50"/>
      <c r="R212" s="50"/>
      <c r="S212" s="46"/>
      <c r="T212" s="52"/>
      <c r="U212" s="46"/>
      <c r="V212" s="46"/>
    </row>
    <row r="213" spans="1:22" ht="12.75" outlineLevel="3">
      <c r="A213" s="45"/>
      <c r="B213" s="46"/>
      <c r="C213" s="46"/>
      <c r="D213" s="46"/>
      <c r="E213" s="46" t="s">
        <v>265</v>
      </c>
      <c r="F213" s="46"/>
      <c r="G213" s="47">
        <v>97</v>
      </c>
      <c r="H213" s="48"/>
      <c r="I213" s="47"/>
      <c r="J213" s="49"/>
      <c r="K213" s="50"/>
      <c r="L213" s="51"/>
      <c r="M213" s="48"/>
      <c r="N213" s="51"/>
      <c r="O213" s="48"/>
      <c r="P213" s="50"/>
      <c r="Q213" s="50"/>
      <c r="R213" s="50"/>
      <c r="S213" s="46"/>
      <c r="T213" s="52"/>
      <c r="U213" s="46"/>
      <c r="V213" s="46"/>
    </row>
    <row r="214" spans="1:22" ht="12.75" outlineLevel="2">
      <c r="A214" s="36">
        <v>105</v>
      </c>
      <c r="B214" s="37" t="s">
        <v>266</v>
      </c>
      <c r="C214" s="37"/>
      <c r="D214" s="38" t="s">
        <v>1573</v>
      </c>
      <c r="E214" s="39" t="s">
        <v>267</v>
      </c>
      <c r="F214" s="38" t="s">
        <v>1575</v>
      </c>
      <c r="G214" s="40">
        <v>150.7052</v>
      </c>
      <c r="H214" s="41">
        <v>0</v>
      </c>
      <c r="I214" s="40">
        <f>G214*(1+H214/100)</f>
        <v>150.7052</v>
      </c>
      <c r="J214" s="42"/>
      <c r="K214" s="43">
        <f>I214*J214</f>
        <v>0</v>
      </c>
      <c r="L214" s="44"/>
      <c r="M214" s="41">
        <f>I214*L214</f>
        <v>0</v>
      </c>
      <c r="N214" s="44"/>
      <c r="O214" s="41">
        <f>I214*N214</f>
        <v>0</v>
      </c>
      <c r="P214" s="43">
        <v>21</v>
      </c>
      <c r="Q214" s="43">
        <f>K214*(P214/100)</f>
        <v>0</v>
      </c>
      <c r="R214" s="43">
        <f>K214+Q214</f>
        <v>0</v>
      </c>
      <c r="S214" s="39"/>
      <c r="T214" s="15" t="s">
        <v>268</v>
      </c>
      <c r="U214" s="37" t="s">
        <v>1577</v>
      </c>
      <c r="V214" s="37" t="s">
        <v>1946</v>
      </c>
    </row>
    <row r="215" spans="1:22" ht="12.75" outlineLevel="3">
      <c r="A215" s="45"/>
      <c r="B215" s="46"/>
      <c r="C215" s="46"/>
      <c r="D215" s="46"/>
      <c r="E215" s="46" t="s">
        <v>269</v>
      </c>
      <c r="F215" s="46"/>
      <c r="G215" s="47">
        <v>150.7052</v>
      </c>
      <c r="H215" s="48"/>
      <c r="I215" s="47"/>
      <c r="J215" s="49"/>
      <c r="K215" s="50"/>
      <c r="L215" s="51"/>
      <c r="M215" s="48"/>
      <c r="N215" s="51"/>
      <c r="O215" s="48"/>
      <c r="P215" s="50"/>
      <c r="Q215" s="50"/>
      <c r="R215" s="50"/>
      <c r="S215" s="46"/>
      <c r="T215" s="52"/>
      <c r="U215" s="46"/>
      <c r="V215" s="46"/>
    </row>
    <row r="216" spans="1:22" ht="12.75" outlineLevel="2">
      <c r="A216" s="36">
        <v>106</v>
      </c>
      <c r="B216" s="37" t="s">
        <v>270</v>
      </c>
      <c r="C216" s="37"/>
      <c r="D216" s="38" t="s">
        <v>1573</v>
      </c>
      <c r="E216" s="39" t="s">
        <v>271</v>
      </c>
      <c r="F216" s="38" t="s">
        <v>272</v>
      </c>
      <c r="G216" s="40">
        <v>1</v>
      </c>
      <c r="H216" s="41">
        <v>0</v>
      </c>
      <c r="I216" s="40">
        <f aca="true" t="shared" si="6" ref="I216:I222">G216*(1+H216/100)</f>
        <v>1</v>
      </c>
      <c r="J216" s="42"/>
      <c r="K216" s="43">
        <f aca="true" t="shared" si="7" ref="K216:K222">I216*J216</f>
        <v>0</v>
      </c>
      <c r="L216" s="44"/>
      <c r="M216" s="41">
        <f aca="true" t="shared" si="8" ref="M216:M222">I216*L216</f>
        <v>0</v>
      </c>
      <c r="N216" s="44"/>
      <c r="O216" s="41">
        <f aca="true" t="shared" si="9" ref="O216:O222">I216*N216</f>
        <v>0</v>
      </c>
      <c r="P216" s="43">
        <v>21</v>
      </c>
      <c r="Q216" s="43">
        <f aca="true" t="shared" si="10" ref="Q216:Q222">K216*(P216/100)</f>
        <v>0</v>
      </c>
      <c r="R216" s="43">
        <f aca="true" t="shared" si="11" ref="R216:R222">K216+Q216</f>
        <v>0</v>
      </c>
      <c r="S216" s="39"/>
      <c r="T216" s="15" t="s">
        <v>273</v>
      </c>
      <c r="U216" s="37" t="s">
        <v>1577</v>
      </c>
      <c r="V216" s="37" t="s">
        <v>1946</v>
      </c>
    </row>
    <row r="217" spans="1:22" ht="12.75" outlineLevel="2">
      <c r="A217" s="36">
        <v>107</v>
      </c>
      <c r="B217" s="37" t="s">
        <v>274</v>
      </c>
      <c r="C217" s="37"/>
      <c r="D217" s="38" t="s">
        <v>1573</v>
      </c>
      <c r="E217" s="39" t="s">
        <v>275</v>
      </c>
      <c r="F217" s="38" t="s">
        <v>272</v>
      </c>
      <c r="G217" s="40">
        <v>1</v>
      </c>
      <c r="H217" s="41">
        <v>0</v>
      </c>
      <c r="I217" s="40">
        <f t="shared" si="6"/>
        <v>1</v>
      </c>
      <c r="J217" s="42"/>
      <c r="K217" s="43">
        <f t="shared" si="7"/>
        <v>0</v>
      </c>
      <c r="L217" s="44"/>
      <c r="M217" s="41">
        <f t="shared" si="8"/>
        <v>0</v>
      </c>
      <c r="N217" s="44"/>
      <c r="O217" s="41">
        <f t="shared" si="9"/>
        <v>0</v>
      </c>
      <c r="P217" s="43">
        <v>21</v>
      </c>
      <c r="Q217" s="43">
        <f t="shared" si="10"/>
        <v>0</v>
      </c>
      <c r="R217" s="43">
        <f t="shared" si="11"/>
        <v>0</v>
      </c>
      <c r="S217" s="39"/>
      <c r="T217" s="15" t="s">
        <v>276</v>
      </c>
      <c r="U217" s="37" t="s">
        <v>1577</v>
      </c>
      <c r="V217" s="37" t="s">
        <v>1946</v>
      </c>
    </row>
    <row r="218" spans="1:22" ht="12.75" outlineLevel="2">
      <c r="A218" s="36">
        <v>108</v>
      </c>
      <c r="B218" s="37" t="s">
        <v>277</v>
      </c>
      <c r="C218" s="37"/>
      <c r="D218" s="38" t="s">
        <v>1573</v>
      </c>
      <c r="E218" s="39" t="s">
        <v>278</v>
      </c>
      <c r="F218" s="38" t="s">
        <v>272</v>
      </c>
      <c r="G218" s="40">
        <v>1</v>
      </c>
      <c r="H218" s="41">
        <v>0</v>
      </c>
      <c r="I218" s="40">
        <f t="shared" si="6"/>
        <v>1</v>
      </c>
      <c r="J218" s="42"/>
      <c r="K218" s="43">
        <f t="shared" si="7"/>
        <v>0</v>
      </c>
      <c r="L218" s="44"/>
      <c r="M218" s="41">
        <f t="shared" si="8"/>
        <v>0</v>
      </c>
      <c r="N218" s="44"/>
      <c r="O218" s="41">
        <f t="shared" si="9"/>
        <v>0</v>
      </c>
      <c r="P218" s="43">
        <v>21</v>
      </c>
      <c r="Q218" s="43">
        <f t="shared" si="10"/>
        <v>0</v>
      </c>
      <c r="R218" s="43">
        <f t="shared" si="11"/>
        <v>0</v>
      </c>
      <c r="S218" s="39"/>
      <c r="T218" s="15" t="s">
        <v>279</v>
      </c>
      <c r="U218" s="37" t="s">
        <v>1577</v>
      </c>
      <c r="V218" s="37" t="s">
        <v>1946</v>
      </c>
    </row>
    <row r="219" spans="1:22" ht="12.75" outlineLevel="2">
      <c r="A219" s="36">
        <v>109</v>
      </c>
      <c r="B219" s="37" t="s">
        <v>280</v>
      </c>
      <c r="C219" s="37"/>
      <c r="D219" s="38" t="s">
        <v>1573</v>
      </c>
      <c r="E219" s="39" t="s">
        <v>281</v>
      </c>
      <c r="F219" s="38" t="s">
        <v>272</v>
      </c>
      <c r="G219" s="40">
        <v>1</v>
      </c>
      <c r="H219" s="41">
        <v>0</v>
      </c>
      <c r="I219" s="40">
        <f t="shared" si="6"/>
        <v>1</v>
      </c>
      <c r="J219" s="42"/>
      <c r="K219" s="43">
        <f t="shared" si="7"/>
        <v>0</v>
      </c>
      <c r="L219" s="44"/>
      <c r="M219" s="41">
        <f t="shared" si="8"/>
        <v>0</v>
      </c>
      <c r="N219" s="44"/>
      <c r="O219" s="41">
        <f t="shared" si="9"/>
        <v>0</v>
      </c>
      <c r="P219" s="43">
        <v>21</v>
      </c>
      <c r="Q219" s="43">
        <f t="shared" si="10"/>
        <v>0</v>
      </c>
      <c r="R219" s="43">
        <f t="shared" si="11"/>
        <v>0</v>
      </c>
      <c r="S219" s="39"/>
      <c r="T219" s="15" t="s">
        <v>282</v>
      </c>
      <c r="U219" s="37" t="s">
        <v>1577</v>
      </c>
      <c r="V219" s="37" t="s">
        <v>1946</v>
      </c>
    </row>
    <row r="220" spans="1:22" ht="12.75" outlineLevel="2">
      <c r="A220" s="36">
        <v>110</v>
      </c>
      <c r="B220" s="37" t="s">
        <v>283</v>
      </c>
      <c r="C220" s="37"/>
      <c r="D220" s="38" t="s">
        <v>1573</v>
      </c>
      <c r="E220" s="39" t="s">
        <v>284</v>
      </c>
      <c r="F220" s="38" t="s">
        <v>272</v>
      </c>
      <c r="G220" s="40">
        <v>1</v>
      </c>
      <c r="H220" s="41">
        <v>0</v>
      </c>
      <c r="I220" s="40">
        <f t="shared" si="6"/>
        <v>1</v>
      </c>
      <c r="J220" s="42"/>
      <c r="K220" s="43">
        <f t="shared" si="7"/>
        <v>0</v>
      </c>
      <c r="L220" s="44"/>
      <c r="M220" s="41">
        <f t="shared" si="8"/>
        <v>0</v>
      </c>
      <c r="N220" s="44"/>
      <c r="O220" s="41">
        <f t="shared" si="9"/>
        <v>0</v>
      </c>
      <c r="P220" s="43">
        <v>21</v>
      </c>
      <c r="Q220" s="43">
        <f t="shared" si="10"/>
        <v>0</v>
      </c>
      <c r="R220" s="43">
        <f t="shared" si="11"/>
        <v>0</v>
      </c>
      <c r="S220" s="39"/>
      <c r="T220" s="15" t="s">
        <v>285</v>
      </c>
      <c r="U220" s="37" t="s">
        <v>1577</v>
      </c>
      <c r="V220" s="37" t="s">
        <v>1946</v>
      </c>
    </row>
    <row r="221" spans="1:22" ht="12.75" outlineLevel="2">
      <c r="A221" s="36">
        <v>111</v>
      </c>
      <c r="B221" s="37" t="s">
        <v>286</v>
      </c>
      <c r="C221" s="37"/>
      <c r="D221" s="38" t="s">
        <v>1573</v>
      </c>
      <c r="E221" s="39" t="s">
        <v>287</v>
      </c>
      <c r="F221" s="38" t="s">
        <v>1582</v>
      </c>
      <c r="G221" s="40">
        <v>1</v>
      </c>
      <c r="H221" s="41">
        <v>0</v>
      </c>
      <c r="I221" s="40">
        <f t="shared" si="6"/>
        <v>1</v>
      </c>
      <c r="J221" s="42"/>
      <c r="K221" s="43">
        <f t="shared" si="7"/>
        <v>0</v>
      </c>
      <c r="L221" s="44"/>
      <c r="M221" s="41">
        <f t="shared" si="8"/>
        <v>0</v>
      </c>
      <c r="N221" s="44"/>
      <c r="O221" s="41">
        <f t="shared" si="9"/>
        <v>0</v>
      </c>
      <c r="P221" s="43">
        <v>21</v>
      </c>
      <c r="Q221" s="43">
        <f t="shared" si="10"/>
        <v>0</v>
      </c>
      <c r="R221" s="43">
        <f t="shared" si="11"/>
        <v>0</v>
      </c>
      <c r="S221" s="39"/>
      <c r="T221" s="15" t="s">
        <v>288</v>
      </c>
      <c r="U221" s="37" t="s">
        <v>1577</v>
      </c>
      <c r="V221" s="37" t="s">
        <v>1946</v>
      </c>
    </row>
    <row r="222" spans="1:22" ht="12.75" outlineLevel="2">
      <c r="A222" s="36">
        <v>112</v>
      </c>
      <c r="B222" s="37" t="s">
        <v>289</v>
      </c>
      <c r="C222" s="37"/>
      <c r="D222" s="38" t="s">
        <v>1573</v>
      </c>
      <c r="E222" s="39" t="s">
        <v>290</v>
      </c>
      <c r="F222" s="38" t="s">
        <v>1582</v>
      </c>
      <c r="G222" s="40">
        <v>2</v>
      </c>
      <c r="H222" s="41">
        <v>0</v>
      </c>
      <c r="I222" s="40">
        <f t="shared" si="6"/>
        <v>2</v>
      </c>
      <c r="J222" s="42"/>
      <c r="K222" s="43">
        <f t="shared" si="7"/>
        <v>0</v>
      </c>
      <c r="L222" s="44"/>
      <c r="M222" s="41">
        <f t="shared" si="8"/>
        <v>0</v>
      </c>
      <c r="N222" s="44"/>
      <c r="O222" s="41">
        <f t="shared" si="9"/>
        <v>0</v>
      </c>
      <c r="P222" s="43">
        <v>21</v>
      </c>
      <c r="Q222" s="43">
        <f t="shared" si="10"/>
        <v>0</v>
      </c>
      <c r="R222" s="43">
        <f t="shared" si="11"/>
        <v>0</v>
      </c>
      <c r="S222" s="39"/>
      <c r="T222" s="15" t="s">
        <v>291</v>
      </c>
      <c r="U222" s="37" t="s">
        <v>1577</v>
      </c>
      <c r="V222" s="37" t="s">
        <v>1946</v>
      </c>
    </row>
    <row r="223" spans="1:22" ht="20.25" customHeight="1" outlineLevel="1">
      <c r="A223" s="28"/>
      <c r="B223" s="29"/>
      <c r="C223" s="29"/>
      <c r="D223" s="29"/>
      <c r="E223" s="29" t="s">
        <v>292</v>
      </c>
      <c r="F223" s="29"/>
      <c r="G223" s="30"/>
      <c r="H223" s="31"/>
      <c r="I223" s="30"/>
      <c r="J223" s="32"/>
      <c r="K223" s="33">
        <f>SUBTOTAL(9,K224:K270)</f>
        <v>0</v>
      </c>
      <c r="L223" s="34"/>
      <c r="M223" s="31">
        <f>SUBTOTAL(9,M224:M270)</f>
        <v>0.16969016364999998</v>
      </c>
      <c r="N223" s="34"/>
      <c r="O223" s="31">
        <f>SUBTOTAL(9,O224:O270)</f>
        <v>333.9061802</v>
      </c>
      <c r="P223" s="33"/>
      <c r="Q223" s="33">
        <f>SUBTOTAL(9,Q224:Q270)</f>
        <v>0</v>
      </c>
      <c r="R223" s="33">
        <f>SUBTOTAL(9,R224:R270)</f>
        <v>0</v>
      </c>
      <c r="S223" s="29"/>
      <c r="T223" s="35"/>
      <c r="U223" s="29"/>
      <c r="V223" s="29"/>
    </row>
    <row r="224" spans="1:22" ht="12.75" outlineLevel="2">
      <c r="A224" s="36">
        <v>113</v>
      </c>
      <c r="B224" s="37" t="s">
        <v>293</v>
      </c>
      <c r="C224" s="37"/>
      <c r="D224" s="38" t="s">
        <v>1573</v>
      </c>
      <c r="E224" s="39" t="s">
        <v>294</v>
      </c>
      <c r="F224" s="38" t="s">
        <v>1603</v>
      </c>
      <c r="G224" s="40">
        <v>56.72</v>
      </c>
      <c r="H224" s="41">
        <v>0</v>
      </c>
      <c r="I224" s="40">
        <f>G224*(1+H224/100)</f>
        <v>56.72</v>
      </c>
      <c r="J224" s="42"/>
      <c r="K224" s="43">
        <f>I224*J224</f>
        <v>0</v>
      </c>
      <c r="L224" s="44"/>
      <c r="M224" s="41">
        <f>I224*L224</f>
        <v>0</v>
      </c>
      <c r="N224" s="44">
        <v>0.00337</v>
      </c>
      <c r="O224" s="41">
        <f>I224*N224</f>
        <v>0.1911464</v>
      </c>
      <c r="P224" s="43">
        <v>21</v>
      </c>
      <c r="Q224" s="43">
        <f>K224*(P224/100)</f>
        <v>0</v>
      </c>
      <c r="R224" s="43">
        <f>K224+Q224</f>
        <v>0</v>
      </c>
      <c r="S224" s="39"/>
      <c r="T224" s="15" t="s">
        <v>295</v>
      </c>
      <c r="U224" s="37" t="s">
        <v>1577</v>
      </c>
      <c r="V224" s="37" t="s">
        <v>296</v>
      </c>
    </row>
    <row r="225" spans="1:22" ht="12.75" outlineLevel="3">
      <c r="A225" s="45"/>
      <c r="B225" s="46"/>
      <c r="C225" s="46"/>
      <c r="D225" s="46"/>
      <c r="E225" s="46" t="s">
        <v>297</v>
      </c>
      <c r="F225" s="46"/>
      <c r="G225" s="47">
        <v>56.72</v>
      </c>
      <c r="H225" s="48"/>
      <c r="I225" s="47"/>
      <c r="J225" s="49"/>
      <c r="K225" s="50"/>
      <c r="L225" s="51"/>
      <c r="M225" s="48"/>
      <c r="N225" s="51"/>
      <c r="O225" s="48"/>
      <c r="P225" s="50"/>
      <c r="Q225" s="50"/>
      <c r="R225" s="50"/>
      <c r="S225" s="46"/>
      <c r="T225" s="52"/>
      <c r="U225" s="46"/>
      <c r="V225" s="46"/>
    </row>
    <row r="226" spans="1:22" ht="12.75" outlineLevel="2">
      <c r="A226" s="36">
        <v>114</v>
      </c>
      <c r="B226" s="37" t="s">
        <v>298</v>
      </c>
      <c r="C226" s="37"/>
      <c r="D226" s="38" t="s">
        <v>1573</v>
      </c>
      <c r="E226" s="39" t="s">
        <v>299</v>
      </c>
      <c r="F226" s="38" t="s">
        <v>1575</v>
      </c>
      <c r="G226" s="40">
        <v>4.44</v>
      </c>
      <c r="H226" s="41">
        <v>0</v>
      </c>
      <c r="I226" s="40">
        <f>G226*(1+H226/100)</f>
        <v>4.44</v>
      </c>
      <c r="J226" s="42"/>
      <c r="K226" s="43">
        <f>I226*J226</f>
        <v>0</v>
      </c>
      <c r="L226" s="44"/>
      <c r="M226" s="41">
        <f>I226*L226</f>
        <v>0</v>
      </c>
      <c r="N226" s="44"/>
      <c r="O226" s="41">
        <f>I226*N226</f>
        <v>0</v>
      </c>
      <c r="P226" s="43">
        <v>21</v>
      </c>
      <c r="Q226" s="43">
        <f>K226*(P226/100)</f>
        <v>0</v>
      </c>
      <c r="R226" s="43">
        <f>K226+Q226</f>
        <v>0</v>
      </c>
      <c r="S226" s="39"/>
      <c r="T226" s="15" t="s">
        <v>300</v>
      </c>
      <c r="U226" s="37" t="s">
        <v>1577</v>
      </c>
      <c r="V226" s="37" t="s">
        <v>296</v>
      </c>
    </row>
    <row r="227" spans="1:22" ht="12.75" outlineLevel="3">
      <c r="A227" s="45"/>
      <c r="B227" s="46"/>
      <c r="C227" s="46"/>
      <c r="D227" s="46"/>
      <c r="E227" s="46" t="s">
        <v>301</v>
      </c>
      <c r="F227" s="46"/>
      <c r="G227" s="47">
        <v>0</v>
      </c>
      <c r="H227" s="48"/>
      <c r="I227" s="47"/>
      <c r="J227" s="49"/>
      <c r="K227" s="50"/>
      <c r="L227" s="51"/>
      <c r="M227" s="48"/>
      <c r="N227" s="51"/>
      <c r="O227" s="48"/>
      <c r="P227" s="50"/>
      <c r="Q227" s="50"/>
      <c r="R227" s="50"/>
      <c r="S227" s="46"/>
      <c r="T227" s="52"/>
      <c r="U227" s="46"/>
      <c r="V227" s="46"/>
    </row>
    <row r="228" spans="1:22" ht="12.75" outlineLevel="3">
      <c r="A228" s="45"/>
      <c r="B228" s="46"/>
      <c r="C228" s="46"/>
      <c r="D228" s="46"/>
      <c r="E228" s="46" t="s">
        <v>302</v>
      </c>
      <c r="F228" s="46"/>
      <c r="G228" s="47">
        <v>4.44</v>
      </c>
      <c r="H228" s="48"/>
      <c r="I228" s="47"/>
      <c r="J228" s="49"/>
      <c r="K228" s="50"/>
      <c r="L228" s="51"/>
      <c r="M228" s="48"/>
      <c r="N228" s="51"/>
      <c r="O228" s="48"/>
      <c r="P228" s="50"/>
      <c r="Q228" s="50"/>
      <c r="R228" s="50"/>
      <c r="S228" s="46"/>
      <c r="T228" s="52"/>
      <c r="U228" s="46"/>
      <c r="V228" s="46"/>
    </row>
    <row r="229" spans="1:22" ht="12.75" outlineLevel="2">
      <c r="A229" s="36">
        <v>115</v>
      </c>
      <c r="B229" s="37" t="s">
        <v>303</v>
      </c>
      <c r="C229" s="37"/>
      <c r="D229" s="38" t="s">
        <v>1573</v>
      </c>
      <c r="E229" s="39" t="s">
        <v>304</v>
      </c>
      <c r="F229" s="38" t="s">
        <v>1603</v>
      </c>
      <c r="G229" s="40">
        <v>83.5</v>
      </c>
      <c r="H229" s="41">
        <v>0</v>
      </c>
      <c r="I229" s="40">
        <f>G229*(1+H229/100)</f>
        <v>83.5</v>
      </c>
      <c r="J229" s="42"/>
      <c r="K229" s="43">
        <f>I229*J229</f>
        <v>0</v>
      </c>
      <c r="L229" s="44"/>
      <c r="M229" s="41">
        <f>I229*L229</f>
        <v>0</v>
      </c>
      <c r="N229" s="44">
        <v>0.0001</v>
      </c>
      <c r="O229" s="41">
        <f>I229*N229</f>
        <v>0.00835</v>
      </c>
      <c r="P229" s="43">
        <v>21</v>
      </c>
      <c r="Q229" s="43">
        <f>K229*(P229/100)</f>
        <v>0</v>
      </c>
      <c r="R229" s="43">
        <f>K229+Q229</f>
        <v>0</v>
      </c>
      <c r="S229" s="39"/>
      <c r="T229" s="15" t="s">
        <v>305</v>
      </c>
      <c r="U229" s="37" t="s">
        <v>1577</v>
      </c>
      <c r="V229" s="37" t="s">
        <v>296</v>
      </c>
    </row>
    <row r="230" spans="1:22" ht="12.75" outlineLevel="3">
      <c r="A230" s="45"/>
      <c r="B230" s="46"/>
      <c r="C230" s="46"/>
      <c r="D230" s="46"/>
      <c r="E230" s="46" t="s">
        <v>306</v>
      </c>
      <c r="F230" s="46"/>
      <c r="G230" s="47">
        <v>83.5</v>
      </c>
      <c r="H230" s="48"/>
      <c r="I230" s="47"/>
      <c r="J230" s="49"/>
      <c r="K230" s="50"/>
      <c r="L230" s="51"/>
      <c r="M230" s="48"/>
      <c r="N230" s="51"/>
      <c r="O230" s="48"/>
      <c r="P230" s="50"/>
      <c r="Q230" s="50"/>
      <c r="R230" s="50"/>
      <c r="S230" s="46"/>
      <c r="T230" s="52"/>
      <c r="U230" s="46"/>
      <c r="V230" s="46"/>
    </row>
    <row r="231" spans="1:22" ht="12.75" outlineLevel="2">
      <c r="A231" s="36">
        <v>116</v>
      </c>
      <c r="B231" s="37" t="s">
        <v>307</v>
      </c>
      <c r="C231" s="37"/>
      <c r="D231" s="38" t="s">
        <v>1573</v>
      </c>
      <c r="E231" s="39" t="s">
        <v>308</v>
      </c>
      <c r="F231" s="38" t="s">
        <v>1603</v>
      </c>
      <c r="G231" s="40">
        <v>34</v>
      </c>
      <c r="H231" s="41">
        <v>0</v>
      </c>
      <c r="I231" s="40">
        <f>G231*(1+H231/100)</f>
        <v>34</v>
      </c>
      <c r="J231" s="42"/>
      <c r="K231" s="43">
        <f>I231*J231</f>
        <v>0</v>
      </c>
      <c r="L231" s="44"/>
      <c r="M231" s="41">
        <f>I231*L231</f>
        <v>0</v>
      </c>
      <c r="N231" s="44">
        <v>0.00925</v>
      </c>
      <c r="O231" s="41">
        <f>I231*N231</f>
        <v>0.3145</v>
      </c>
      <c r="P231" s="43">
        <v>21</v>
      </c>
      <c r="Q231" s="43">
        <f>K231*(P231/100)</f>
        <v>0</v>
      </c>
      <c r="R231" s="43">
        <f>K231+Q231</f>
        <v>0</v>
      </c>
      <c r="S231" s="39"/>
      <c r="T231" s="15" t="s">
        <v>309</v>
      </c>
      <c r="U231" s="37" t="s">
        <v>1577</v>
      </c>
      <c r="V231" s="37" t="s">
        <v>296</v>
      </c>
    </row>
    <row r="232" spans="1:22" ht="12.75" outlineLevel="3">
      <c r="A232" s="45"/>
      <c r="B232" s="46"/>
      <c r="C232" s="46"/>
      <c r="D232" s="46"/>
      <c r="E232" s="46" t="s">
        <v>310</v>
      </c>
      <c r="F232" s="46"/>
      <c r="G232" s="47">
        <v>34</v>
      </c>
      <c r="H232" s="48"/>
      <c r="I232" s="47"/>
      <c r="J232" s="49"/>
      <c r="K232" s="50"/>
      <c r="L232" s="51"/>
      <c r="M232" s="48"/>
      <c r="N232" s="51"/>
      <c r="O232" s="48"/>
      <c r="P232" s="50"/>
      <c r="Q232" s="50"/>
      <c r="R232" s="50"/>
      <c r="S232" s="46"/>
      <c r="T232" s="52"/>
      <c r="U232" s="46"/>
      <c r="V232" s="46"/>
    </row>
    <row r="233" spans="1:22" ht="12.75" outlineLevel="2">
      <c r="A233" s="36">
        <v>117</v>
      </c>
      <c r="B233" s="37" t="s">
        <v>311</v>
      </c>
      <c r="C233" s="37"/>
      <c r="D233" s="38" t="s">
        <v>1573</v>
      </c>
      <c r="E233" s="39" t="s">
        <v>312</v>
      </c>
      <c r="F233" s="38" t="s">
        <v>1582</v>
      </c>
      <c r="G233" s="40">
        <v>1</v>
      </c>
      <c r="H233" s="41">
        <v>0</v>
      </c>
      <c r="I233" s="40">
        <f>G233*(1+H233/100)</f>
        <v>1</v>
      </c>
      <c r="J233" s="42"/>
      <c r="K233" s="43">
        <f>I233*J233</f>
        <v>0</v>
      </c>
      <c r="L233" s="44"/>
      <c r="M233" s="41">
        <f>I233*L233</f>
        <v>0</v>
      </c>
      <c r="N233" s="44"/>
      <c r="O233" s="41">
        <f>I233*N233</f>
        <v>0</v>
      </c>
      <c r="P233" s="43">
        <v>21</v>
      </c>
      <c r="Q233" s="43">
        <f>K233*(P233/100)</f>
        <v>0</v>
      </c>
      <c r="R233" s="43">
        <f>K233+Q233</f>
        <v>0</v>
      </c>
      <c r="S233" s="39"/>
      <c r="T233" s="15" t="s">
        <v>313</v>
      </c>
      <c r="U233" s="37" t="s">
        <v>1577</v>
      </c>
      <c r="V233" s="37" t="s">
        <v>296</v>
      </c>
    </row>
    <row r="234" spans="1:22" ht="12.75" outlineLevel="2">
      <c r="A234" s="36">
        <v>118</v>
      </c>
      <c r="B234" s="37" t="s">
        <v>314</v>
      </c>
      <c r="C234" s="37"/>
      <c r="D234" s="38" t="s">
        <v>1573</v>
      </c>
      <c r="E234" s="39" t="s">
        <v>315</v>
      </c>
      <c r="F234" s="38" t="s">
        <v>1619</v>
      </c>
      <c r="G234" s="40">
        <v>22.4536</v>
      </c>
      <c r="H234" s="41">
        <v>0</v>
      </c>
      <c r="I234" s="40">
        <f>G234*(1+H234/100)</f>
        <v>22.4536</v>
      </c>
      <c r="J234" s="42"/>
      <c r="K234" s="43">
        <f>I234*J234</f>
        <v>0</v>
      </c>
      <c r="L234" s="44"/>
      <c r="M234" s="41">
        <f>I234*L234</f>
        <v>0</v>
      </c>
      <c r="N234" s="44">
        <v>2.5</v>
      </c>
      <c r="O234" s="41">
        <f>I234*N234</f>
        <v>56.134</v>
      </c>
      <c r="P234" s="43">
        <v>21</v>
      </c>
      <c r="Q234" s="43">
        <f>K234*(P234/100)</f>
        <v>0</v>
      </c>
      <c r="R234" s="43">
        <f>K234+Q234</f>
        <v>0</v>
      </c>
      <c r="S234" s="39"/>
      <c r="T234" s="15" t="s">
        <v>316</v>
      </c>
      <c r="U234" s="37" t="s">
        <v>1577</v>
      </c>
      <c r="V234" s="37" t="s">
        <v>296</v>
      </c>
    </row>
    <row r="235" spans="1:22" ht="12.75" outlineLevel="3">
      <c r="A235" s="45"/>
      <c r="B235" s="46"/>
      <c r="C235" s="46"/>
      <c r="D235" s="46"/>
      <c r="E235" s="46" t="s">
        <v>317</v>
      </c>
      <c r="F235" s="46"/>
      <c r="G235" s="47">
        <v>22.4536</v>
      </c>
      <c r="H235" s="48"/>
      <c r="I235" s="47"/>
      <c r="J235" s="49"/>
      <c r="K235" s="50"/>
      <c r="L235" s="51"/>
      <c r="M235" s="48"/>
      <c r="N235" s="51"/>
      <c r="O235" s="48"/>
      <c r="P235" s="50"/>
      <c r="Q235" s="50"/>
      <c r="R235" s="50"/>
      <c r="S235" s="46"/>
      <c r="T235" s="52"/>
      <c r="U235" s="46"/>
      <c r="V235" s="46"/>
    </row>
    <row r="236" spans="1:22" ht="12.75" outlineLevel="2">
      <c r="A236" s="36">
        <v>119</v>
      </c>
      <c r="B236" s="37" t="s">
        <v>318</v>
      </c>
      <c r="C236" s="37"/>
      <c r="D236" s="38" t="s">
        <v>1573</v>
      </c>
      <c r="E236" s="39" t="s">
        <v>319</v>
      </c>
      <c r="F236" s="38" t="s">
        <v>1619</v>
      </c>
      <c r="G236" s="40">
        <v>1.4</v>
      </c>
      <c r="H236" s="41">
        <v>0</v>
      </c>
      <c r="I236" s="40">
        <f>G236*(1+H236/100)</f>
        <v>1.4</v>
      </c>
      <c r="J236" s="42"/>
      <c r="K236" s="43">
        <f>I236*J236</f>
        <v>0</v>
      </c>
      <c r="L236" s="44"/>
      <c r="M236" s="41">
        <f>I236*L236</f>
        <v>0</v>
      </c>
      <c r="N236" s="44">
        <v>2</v>
      </c>
      <c r="O236" s="41">
        <f>I236*N236</f>
        <v>2.8</v>
      </c>
      <c r="P236" s="43">
        <v>21</v>
      </c>
      <c r="Q236" s="43">
        <f>K236*(P236/100)</f>
        <v>0</v>
      </c>
      <c r="R236" s="43">
        <f>K236+Q236</f>
        <v>0</v>
      </c>
      <c r="S236" s="39"/>
      <c r="T236" s="15" t="s">
        <v>320</v>
      </c>
      <c r="U236" s="37" t="s">
        <v>1577</v>
      </c>
      <c r="V236" s="37" t="s">
        <v>296</v>
      </c>
    </row>
    <row r="237" spans="1:22" ht="12.75" outlineLevel="3">
      <c r="A237" s="45"/>
      <c r="B237" s="46"/>
      <c r="C237" s="46"/>
      <c r="D237" s="46"/>
      <c r="E237" s="46" t="s">
        <v>321</v>
      </c>
      <c r="F237" s="46"/>
      <c r="G237" s="47">
        <v>0</v>
      </c>
      <c r="H237" s="48"/>
      <c r="I237" s="47"/>
      <c r="J237" s="49"/>
      <c r="K237" s="50"/>
      <c r="L237" s="51"/>
      <c r="M237" s="48"/>
      <c r="N237" s="51"/>
      <c r="O237" s="48"/>
      <c r="P237" s="50"/>
      <c r="Q237" s="50"/>
      <c r="R237" s="50"/>
      <c r="S237" s="46"/>
      <c r="T237" s="52"/>
      <c r="U237" s="46"/>
      <c r="V237" s="46"/>
    </row>
    <row r="238" spans="1:22" ht="12.75" outlineLevel="3">
      <c r="A238" s="45"/>
      <c r="B238" s="46"/>
      <c r="C238" s="46"/>
      <c r="D238" s="46"/>
      <c r="E238" s="46" t="s">
        <v>322</v>
      </c>
      <c r="F238" s="46"/>
      <c r="G238" s="47">
        <v>1.4</v>
      </c>
      <c r="H238" s="48"/>
      <c r="I238" s="47"/>
      <c r="J238" s="49"/>
      <c r="K238" s="50"/>
      <c r="L238" s="51"/>
      <c r="M238" s="48"/>
      <c r="N238" s="51"/>
      <c r="O238" s="48"/>
      <c r="P238" s="50"/>
      <c r="Q238" s="50"/>
      <c r="R238" s="50"/>
      <c r="S238" s="46"/>
      <c r="T238" s="52"/>
      <c r="U238" s="46"/>
      <c r="V238" s="46"/>
    </row>
    <row r="239" spans="1:22" ht="12.75" outlineLevel="2">
      <c r="A239" s="36">
        <v>120</v>
      </c>
      <c r="B239" s="37" t="s">
        <v>323</v>
      </c>
      <c r="C239" s="37"/>
      <c r="D239" s="38" t="s">
        <v>1573</v>
      </c>
      <c r="E239" s="39" t="s">
        <v>324</v>
      </c>
      <c r="F239" s="38" t="s">
        <v>1619</v>
      </c>
      <c r="G239" s="40">
        <v>70.363</v>
      </c>
      <c r="H239" s="41">
        <v>0</v>
      </c>
      <c r="I239" s="40">
        <f>G239*(1+H239/100)</f>
        <v>70.363</v>
      </c>
      <c r="J239" s="42"/>
      <c r="K239" s="43">
        <f>I239*J239</f>
        <v>0</v>
      </c>
      <c r="L239" s="44">
        <v>0.00115</v>
      </c>
      <c r="M239" s="41">
        <f>I239*L239</f>
        <v>0.08091745</v>
      </c>
      <c r="N239" s="44">
        <v>2.5</v>
      </c>
      <c r="O239" s="41">
        <f>I239*N239</f>
        <v>175.9075</v>
      </c>
      <c r="P239" s="43">
        <v>21</v>
      </c>
      <c r="Q239" s="43">
        <f>K239*(P239/100)</f>
        <v>0</v>
      </c>
      <c r="R239" s="43">
        <f>K239+Q239</f>
        <v>0</v>
      </c>
      <c r="S239" s="39"/>
      <c r="T239" s="15" t="s">
        <v>325</v>
      </c>
      <c r="U239" s="37" t="s">
        <v>1577</v>
      </c>
      <c r="V239" s="37" t="s">
        <v>296</v>
      </c>
    </row>
    <row r="240" spans="1:22" ht="12.75" outlineLevel="3">
      <c r="A240" s="45"/>
      <c r="B240" s="46"/>
      <c r="C240" s="46"/>
      <c r="D240" s="46"/>
      <c r="E240" s="46" t="s">
        <v>326</v>
      </c>
      <c r="F240" s="46"/>
      <c r="G240" s="47">
        <v>68.8678</v>
      </c>
      <c r="H240" s="48"/>
      <c r="I240" s="47"/>
      <c r="J240" s="49"/>
      <c r="K240" s="50"/>
      <c r="L240" s="51"/>
      <c r="M240" s="48"/>
      <c r="N240" s="51"/>
      <c r="O240" s="48"/>
      <c r="P240" s="50"/>
      <c r="Q240" s="50"/>
      <c r="R240" s="50"/>
      <c r="S240" s="46"/>
      <c r="T240" s="52"/>
      <c r="U240" s="46"/>
      <c r="V240" s="46"/>
    </row>
    <row r="241" spans="1:22" ht="12.75" outlineLevel="3">
      <c r="A241" s="45"/>
      <c r="B241" s="46"/>
      <c r="C241" s="46"/>
      <c r="D241" s="46"/>
      <c r="E241" s="46" t="s">
        <v>327</v>
      </c>
      <c r="F241" s="46"/>
      <c r="G241" s="47">
        <v>1.4952</v>
      </c>
      <c r="H241" s="48"/>
      <c r="I241" s="47"/>
      <c r="J241" s="49"/>
      <c r="K241" s="50"/>
      <c r="L241" s="51"/>
      <c r="M241" s="48"/>
      <c r="N241" s="51"/>
      <c r="O241" s="48"/>
      <c r="P241" s="50"/>
      <c r="Q241" s="50"/>
      <c r="R241" s="50"/>
      <c r="S241" s="46"/>
      <c r="T241" s="52"/>
      <c r="U241" s="46"/>
      <c r="V241" s="46"/>
    </row>
    <row r="242" spans="1:22" ht="12.75" outlineLevel="2">
      <c r="A242" s="36">
        <v>121</v>
      </c>
      <c r="B242" s="37" t="s">
        <v>328</v>
      </c>
      <c r="C242" s="37"/>
      <c r="D242" s="38" t="s">
        <v>1573</v>
      </c>
      <c r="E242" s="39" t="s">
        <v>329</v>
      </c>
      <c r="F242" s="38" t="s">
        <v>1619</v>
      </c>
      <c r="G242" s="40">
        <v>47.58624</v>
      </c>
      <c r="H242" s="41">
        <v>0</v>
      </c>
      <c r="I242" s="40">
        <f>G242*(1+H242/100)</f>
        <v>47.58624</v>
      </c>
      <c r="J242" s="42"/>
      <c r="K242" s="43">
        <f>I242*J242</f>
        <v>0</v>
      </c>
      <c r="L242" s="44">
        <v>0.00131</v>
      </c>
      <c r="M242" s="41">
        <f>I242*L242</f>
        <v>0.062337974399999996</v>
      </c>
      <c r="N242" s="44">
        <v>1.8</v>
      </c>
      <c r="O242" s="41">
        <f>I242*N242</f>
        <v>85.655232</v>
      </c>
      <c r="P242" s="43">
        <v>21</v>
      </c>
      <c r="Q242" s="43">
        <f>K242*(P242/100)</f>
        <v>0</v>
      </c>
      <c r="R242" s="43">
        <f>K242+Q242</f>
        <v>0</v>
      </c>
      <c r="S242" s="39"/>
      <c r="T242" s="15" t="s">
        <v>330</v>
      </c>
      <c r="U242" s="37" t="s">
        <v>1577</v>
      </c>
      <c r="V242" s="37" t="s">
        <v>296</v>
      </c>
    </row>
    <row r="243" spans="1:22" ht="12.75" outlineLevel="3">
      <c r="A243" s="45"/>
      <c r="B243" s="46"/>
      <c r="C243" s="46"/>
      <c r="D243" s="46"/>
      <c r="E243" s="46" t="s">
        <v>331</v>
      </c>
      <c r="F243" s="46"/>
      <c r="G243" s="47">
        <v>0</v>
      </c>
      <c r="H243" s="48"/>
      <c r="I243" s="47"/>
      <c r="J243" s="49"/>
      <c r="K243" s="50"/>
      <c r="L243" s="51"/>
      <c r="M243" s="48"/>
      <c r="N243" s="51"/>
      <c r="O243" s="48"/>
      <c r="P243" s="50"/>
      <c r="Q243" s="50"/>
      <c r="R243" s="50"/>
      <c r="S243" s="46"/>
      <c r="T243" s="52"/>
      <c r="U243" s="46"/>
      <c r="V243" s="46"/>
    </row>
    <row r="244" spans="1:22" ht="12.75" outlineLevel="3">
      <c r="A244" s="45"/>
      <c r="B244" s="46"/>
      <c r="C244" s="46"/>
      <c r="D244" s="46"/>
      <c r="E244" s="46" t="s">
        <v>1796</v>
      </c>
      <c r="F244" s="46"/>
      <c r="G244" s="47">
        <v>0.19845</v>
      </c>
      <c r="H244" s="48"/>
      <c r="I244" s="47"/>
      <c r="J244" s="49"/>
      <c r="K244" s="50"/>
      <c r="L244" s="51"/>
      <c r="M244" s="48"/>
      <c r="N244" s="51"/>
      <c r="O244" s="48"/>
      <c r="P244" s="50"/>
      <c r="Q244" s="50"/>
      <c r="R244" s="50"/>
      <c r="S244" s="46"/>
      <c r="T244" s="52"/>
      <c r="U244" s="46"/>
      <c r="V244" s="46"/>
    </row>
    <row r="245" spans="1:22" ht="12.75" outlineLevel="3">
      <c r="A245" s="45"/>
      <c r="B245" s="46"/>
      <c r="C245" s="46"/>
      <c r="D245" s="46"/>
      <c r="E245" s="46" t="s">
        <v>1797</v>
      </c>
      <c r="F245" s="46"/>
      <c r="G245" s="47">
        <v>3.56418</v>
      </c>
      <c r="H245" s="48"/>
      <c r="I245" s="47"/>
      <c r="J245" s="49"/>
      <c r="K245" s="50"/>
      <c r="L245" s="51"/>
      <c r="M245" s="48"/>
      <c r="N245" s="51"/>
      <c r="O245" s="48"/>
      <c r="P245" s="50"/>
      <c r="Q245" s="50"/>
      <c r="R245" s="50"/>
      <c r="S245" s="46"/>
      <c r="T245" s="52"/>
      <c r="U245" s="46"/>
      <c r="V245" s="46"/>
    </row>
    <row r="246" spans="1:22" ht="12.75" outlineLevel="3">
      <c r="A246" s="45"/>
      <c r="B246" s="46"/>
      <c r="C246" s="46"/>
      <c r="D246" s="46"/>
      <c r="E246" s="46" t="s">
        <v>1798</v>
      </c>
      <c r="F246" s="46"/>
      <c r="G246" s="47">
        <v>5.85225</v>
      </c>
      <c r="H246" s="48"/>
      <c r="I246" s="47"/>
      <c r="J246" s="49"/>
      <c r="K246" s="50"/>
      <c r="L246" s="51"/>
      <c r="M246" s="48"/>
      <c r="N246" s="51"/>
      <c r="O246" s="48"/>
      <c r="P246" s="50"/>
      <c r="Q246" s="50"/>
      <c r="R246" s="50"/>
      <c r="S246" s="46"/>
      <c r="T246" s="52"/>
      <c r="U246" s="46"/>
      <c r="V246" s="46"/>
    </row>
    <row r="247" spans="1:22" ht="12.75" outlineLevel="3">
      <c r="A247" s="45"/>
      <c r="B247" s="46"/>
      <c r="C247" s="46"/>
      <c r="D247" s="46"/>
      <c r="E247" s="46" t="s">
        <v>1799</v>
      </c>
      <c r="F247" s="46"/>
      <c r="G247" s="47">
        <v>24.4989</v>
      </c>
      <c r="H247" s="48"/>
      <c r="I247" s="47"/>
      <c r="J247" s="49"/>
      <c r="K247" s="50"/>
      <c r="L247" s="51"/>
      <c r="M247" s="48"/>
      <c r="N247" s="51"/>
      <c r="O247" s="48"/>
      <c r="P247" s="50"/>
      <c r="Q247" s="50"/>
      <c r="R247" s="50"/>
      <c r="S247" s="46"/>
      <c r="T247" s="52"/>
      <c r="U247" s="46"/>
      <c r="V247" s="46"/>
    </row>
    <row r="248" spans="1:22" ht="12.75" outlineLevel="3">
      <c r="A248" s="45"/>
      <c r="B248" s="46"/>
      <c r="C248" s="46"/>
      <c r="D248" s="46"/>
      <c r="E248" s="46" t="s">
        <v>332</v>
      </c>
      <c r="F248" s="46"/>
      <c r="G248" s="47">
        <v>0</v>
      </c>
      <c r="H248" s="48"/>
      <c r="I248" s="47"/>
      <c r="J248" s="49"/>
      <c r="K248" s="50"/>
      <c r="L248" s="51"/>
      <c r="M248" s="48"/>
      <c r="N248" s="51"/>
      <c r="O248" s="48"/>
      <c r="P248" s="50"/>
      <c r="Q248" s="50"/>
      <c r="R248" s="50"/>
      <c r="S248" s="46"/>
      <c r="T248" s="52"/>
      <c r="U248" s="46"/>
      <c r="V248" s="46"/>
    </row>
    <row r="249" spans="1:22" ht="12.75" outlineLevel="3">
      <c r="A249" s="45"/>
      <c r="B249" s="46"/>
      <c r="C249" s="46"/>
      <c r="D249" s="46"/>
      <c r="E249" s="46" t="s">
        <v>333</v>
      </c>
      <c r="F249" s="46"/>
      <c r="G249" s="47">
        <v>2.8275</v>
      </c>
      <c r="H249" s="48"/>
      <c r="I249" s="47"/>
      <c r="J249" s="49"/>
      <c r="K249" s="50"/>
      <c r="L249" s="51"/>
      <c r="M249" s="48"/>
      <c r="N249" s="51"/>
      <c r="O249" s="48"/>
      <c r="P249" s="50"/>
      <c r="Q249" s="50"/>
      <c r="R249" s="50"/>
      <c r="S249" s="46"/>
      <c r="T249" s="52"/>
      <c r="U249" s="46"/>
      <c r="V249" s="46"/>
    </row>
    <row r="250" spans="1:22" ht="12.75" outlineLevel="3">
      <c r="A250" s="45"/>
      <c r="B250" s="46"/>
      <c r="C250" s="46"/>
      <c r="D250" s="46"/>
      <c r="E250" s="46" t="s">
        <v>334</v>
      </c>
      <c r="F250" s="46"/>
      <c r="G250" s="47">
        <v>2.27136</v>
      </c>
      <c r="H250" s="48"/>
      <c r="I250" s="47"/>
      <c r="J250" s="49"/>
      <c r="K250" s="50"/>
      <c r="L250" s="51"/>
      <c r="M250" s="48"/>
      <c r="N250" s="51"/>
      <c r="O250" s="48"/>
      <c r="P250" s="50"/>
      <c r="Q250" s="50"/>
      <c r="R250" s="50"/>
      <c r="S250" s="46"/>
      <c r="T250" s="52"/>
      <c r="U250" s="46"/>
      <c r="V250" s="46"/>
    </row>
    <row r="251" spans="1:22" ht="12.75" outlineLevel="3">
      <c r="A251" s="45"/>
      <c r="B251" s="46"/>
      <c r="C251" s="46"/>
      <c r="D251" s="46"/>
      <c r="E251" s="46" t="s">
        <v>335</v>
      </c>
      <c r="F251" s="46"/>
      <c r="G251" s="47">
        <v>6.7536</v>
      </c>
      <c r="H251" s="48"/>
      <c r="I251" s="47"/>
      <c r="J251" s="49"/>
      <c r="K251" s="50"/>
      <c r="L251" s="51"/>
      <c r="M251" s="48"/>
      <c r="N251" s="51"/>
      <c r="O251" s="48"/>
      <c r="P251" s="50"/>
      <c r="Q251" s="50"/>
      <c r="R251" s="50"/>
      <c r="S251" s="46"/>
      <c r="T251" s="52"/>
      <c r="U251" s="46"/>
      <c r="V251" s="46"/>
    </row>
    <row r="252" spans="1:22" ht="12.75" outlineLevel="3">
      <c r="A252" s="45"/>
      <c r="B252" s="46"/>
      <c r="C252" s="46"/>
      <c r="D252" s="46"/>
      <c r="E252" s="46" t="s">
        <v>301</v>
      </c>
      <c r="F252" s="46"/>
      <c r="G252" s="47">
        <v>0</v>
      </c>
      <c r="H252" s="48"/>
      <c r="I252" s="47"/>
      <c r="J252" s="49"/>
      <c r="K252" s="50"/>
      <c r="L252" s="51"/>
      <c r="M252" s="48"/>
      <c r="N252" s="51"/>
      <c r="O252" s="48"/>
      <c r="P252" s="50"/>
      <c r="Q252" s="50"/>
      <c r="R252" s="50"/>
      <c r="S252" s="46"/>
      <c r="T252" s="52"/>
      <c r="U252" s="46"/>
      <c r="V252" s="46"/>
    </row>
    <row r="253" spans="1:22" ht="12.75" outlineLevel="3">
      <c r="A253" s="45"/>
      <c r="B253" s="46"/>
      <c r="C253" s="46"/>
      <c r="D253" s="46"/>
      <c r="E253" s="46" t="s">
        <v>336</v>
      </c>
      <c r="F253" s="46"/>
      <c r="G253" s="47">
        <v>1.62</v>
      </c>
      <c r="H253" s="48"/>
      <c r="I253" s="47"/>
      <c r="J253" s="49"/>
      <c r="K253" s="50"/>
      <c r="L253" s="51"/>
      <c r="M253" s="48"/>
      <c r="N253" s="51"/>
      <c r="O253" s="48"/>
      <c r="P253" s="50"/>
      <c r="Q253" s="50"/>
      <c r="R253" s="50"/>
      <c r="S253" s="46"/>
      <c r="T253" s="52"/>
      <c r="U253" s="46"/>
      <c r="V253" s="46"/>
    </row>
    <row r="254" spans="1:22" ht="12.75" outlineLevel="2">
      <c r="A254" s="36">
        <v>122</v>
      </c>
      <c r="B254" s="37" t="s">
        <v>337</v>
      </c>
      <c r="C254" s="37"/>
      <c r="D254" s="38" t="s">
        <v>1573</v>
      </c>
      <c r="E254" s="39" t="s">
        <v>338</v>
      </c>
      <c r="F254" s="38" t="s">
        <v>1619</v>
      </c>
      <c r="G254" s="40">
        <v>1.769925</v>
      </c>
      <c r="H254" s="41">
        <v>0</v>
      </c>
      <c r="I254" s="40">
        <f>G254*(1+H254/100)</f>
        <v>1.769925</v>
      </c>
      <c r="J254" s="42"/>
      <c r="K254" s="43">
        <f>I254*J254</f>
        <v>0</v>
      </c>
      <c r="L254" s="44">
        <v>0.01281</v>
      </c>
      <c r="M254" s="41">
        <f>I254*L254</f>
        <v>0.02267273925</v>
      </c>
      <c r="N254" s="44">
        <v>1.8</v>
      </c>
      <c r="O254" s="41">
        <f>I254*N254</f>
        <v>3.185865</v>
      </c>
      <c r="P254" s="43">
        <v>21</v>
      </c>
      <c r="Q254" s="43">
        <f>K254*(P254/100)</f>
        <v>0</v>
      </c>
      <c r="R254" s="43">
        <f>K254+Q254</f>
        <v>0</v>
      </c>
      <c r="S254" s="39"/>
      <c r="T254" s="15" t="s">
        <v>339</v>
      </c>
      <c r="U254" s="37" t="s">
        <v>1577</v>
      </c>
      <c r="V254" s="37" t="s">
        <v>296</v>
      </c>
    </row>
    <row r="255" spans="1:22" ht="12.75" outlineLevel="3">
      <c r="A255" s="45"/>
      <c r="B255" s="46"/>
      <c r="C255" s="46"/>
      <c r="D255" s="46"/>
      <c r="E255" s="46" t="s">
        <v>340</v>
      </c>
      <c r="F255" s="46"/>
      <c r="G255" s="47">
        <v>1.769925</v>
      </c>
      <c r="H255" s="48"/>
      <c r="I255" s="47"/>
      <c r="J255" s="49"/>
      <c r="K255" s="50"/>
      <c r="L255" s="51"/>
      <c r="M255" s="48"/>
      <c r="N255" s="51"/>
      <c r="O255" s="48"/>
      <c r="P255" s="50"/>
      <c r="Q255" s="50"/>
      <c r="R255" s="50"/>
      <c r="S255" s="46"/>
      <c r="T255" s="52"/>
      <c r="U255" s="46"/>
      <c r="V255" s="46"/>
    </row>
    <row r="256" spans="1:22" ht="12.75" outlineLevel="2">
      <c r="A256" s="36">
        <v>123</v>
      </c>
      <c r="B256" s="37" t="s">
        <v>341</v>
      </c>
      <c r="C256" s="37"/>
      <c r="D256" s="38" t="s">
        <v>1573</v>
      </c>
      <c r="E256" s="39" t="s">
        <v>342</v>
      </c>
      <c r="F256" s="38" t="s">
        <v>1619</v>
      </c>
      <c r="G256" s="40">
        <v>0.495</v>
      </c>
      <c r="H256" s="41">
        <v>0</v>
      </c>
      <c r="I256" s="40">
        <f>G256*(1+H256/100)</f>
        <v>0.495</v>
      </c>
      <c r="J256" s="42"/>
      <c r="K256" s="43">
        <f>I256*J256</f>
        <v>0</v>
      </c>
      <c r="L256" s="44">
        <v>0.0076</v>
      </c>
      <c r="M256" s="41">
        <f>I256*L256</f>
        <v>0.003762</v>
      </c>
      <c r="N256" s="44">
        <v>2.1</v>
      </c>
      <c r="O256" s="41">
        <f>I256*N256</f>
        <v>1.0395</v>
      </c>
      <c r="P256" s="43">
        <v>21</v>
      </c>
      <c r="Q256" s="43">
        <f>K256*(P256/100)</f>
        <v>0</v>
      </c>
      <c r="R256" s="43">
        <f>K256+Q256</f>
        <v>0</v>
      </c>
      <c r="S256" s="39"/>
      <c r="T256" s="15" t="s">
        <v>343</v>
      </c>
      <c r="U256" s="37" t="s">
        <v>1577</v>
      </c>
      <c r="V256" s="37" t="s">
        <v>296</v>
      </c>
    </row>
    <row r="257" spans="1:22" ht="12.75" outlineLevel="3">
      <c r="A257" s="45"/>
      <c r="B257" s="46"/>
      <c r="C257" s="46"/>
      <c r="D257" s="46"/>
      <c r="E257" s="46" t="s">
        <v>344</v>
      </c>
      <c r="F257" s="46"/>
      <c r="G257" s="47">
        <v>0</v>
      </c>
      <c r="H257" s="48"/>
      <c r="I257" s="47"/>
      <c r="J257" s="49"/>
      <c r="K257" s="50"/>
      <c r="L257" s="51"/>
      <c r="M257" s="48"/>
      <c r="N257" s="51"/>
      <c r="O257" s="48"/>
      <c r="P257" s="50"/>
      <c r="Q257" s="50"/>
      <c r="R257" s="50"/>
      <c r="S257" s="46"/>
      <c r="T257" s="52"/>
      <c r="U257" s="46"/>
      <c r="V257" s="46"/>
    </row>
    <row r="258" spans="1:22" ht="12.75" outlineLevel="3">
      <c r="A258" s="45"/>
      <c r="B258" s="46"/>
      <c r="C258" s="46"/>
      <c r="D258" s="46"/>
      <c r="E258" s="46" t="s">
        <v>345</v>
      </c>
      <c r="F258" s="46"/>
      <c r="G258" s="47">
        <v>0.495</v>
      </c>
      <c r="H258" s="48"/>
      <c r="I258" s="47"/>
      <c r="J258" s="49"/>
      <c r="K258" s="50"/>
      <c r="L258" s="51"/>
      <c r="M258" s="48"/>
      <c r="N258" s="51"/>
      <c r="O258" s="48"/>
      <c r="P258" s="50"/>
      <c r="Q258" s="50"/>
      <c r="R258" s="50"/>
      <c r="S258" s="46"/>
      <c r="T258" s="52"/>
      <c r="U258" s="46"/>
      <c r="V258" s="46"/>
    </row>
    <row r="259" spans="1:22" ht="26.25" outlineLevel="2">
      <c r="A259" s="36">
        <v>124</v>
      </c>
      <c r="B259" s="37" t="s">
        <v>346</v>
      </c>
      <c r="C259" s="37"/>
      <c r="D259" s="38" t="s">
        <v>1573</v>
      </c>
      <c r="E259" s="39" t="s">
        <v>347</v>
      </c>
      <c r="F259" s="38" t="s">
        <v>1619</v>
      </c>
      <c r="G259" s="40">
        <v>0.78</v>
      </c>
      <c r="H259" s="41">
        <v>0</v>
      </c>
      <c r="I259" s="40">
        <f>G259*(1+H259/100)</f>
        <v>0.78</v>
      </c>
      <c r="J259" s="42"/>
      <c r="K259" s="43">
        <f>I259*J259</f>
        <v>0</v>
      </c>
      <c r="L259" s="44"/>
      <c r="M259" s="41">
        <f>I259*L259</f>
        <v>0</v>
      </c>
      <c r="N259" s="44">
        <v>2.2</v>
      </c>
      <c r="O259" s="41">
        <f>I259*N259</f>
        <v>1.7160000000000002</v>
      </c>
      <c r="P259" s="43">
        <v>21</v>
      </c>
      <c r="Q259" s="43">
        <f>K259*(P259/100)</f>
        <v>0</v>
      </c>
      <c r="R259" s="43">
        <f>K259+Q259</f>
        <v>0</v>
      </c>
      <c r="S259" s="39"/>
      <c r="T259" s="15" t="s">
        <v>348</v>
      </c>
      <c r="U259" s="37" t="s">
        <v>1577</v>
      </c>
      <c r="V259" s="37" t="s">
        <v>296</v>
      </c>
    </row>
    <row r="260" spans="1:22" ht="12.75" outlineLevel="3">
      <c r="A260" s="45"/>
      <c r="B260" s="46"/>
      <c r="C260" s="46"/>
      <c r="D260" s="46"/>
      <c r="E260" s="46" t="s">
        <v>349</v>
      </c>
      <c r="F260" s="46"/>
      <c r="G260" s="47">
        <v>0</v>
      </c>
      <c r="H260" s="48"/>
      <c r="I260" s="47"/>
      <c r="J260" s="49"/>
      <c r="K260" s="50"/>
      <c r="L260" s="51"/>
      <c r="M260" s="48"/>
      <c r="N260" s="51"/>
      <c r="O260" s="48"/>
      <c r="P260" s="50"/>
      <c r="Q260" s="50"/>
      <c r="R260" s="50"/>
      <c r="S260" s="46"/>
      <c r="T260" s="52"/>
      <c r="U260" s="46"/>
      <c r="V260" s="46"/>
    </row>
    <row r="261" spans="1:22" ht="12.75" outlineLevel="3">
      <c r="A261" s="45"/>
      <c r="B261" s="46"/>
      <c r="C261" s="46"/>
      <c r="D261" s="46"/>
      <c r="E261" s="46" t="s">
        <v>1925</v>
      </c>
      <c r="F261" s="46"/>
      <c r="G261" s="47">
        <v>0.78</v>
      </c>
      <c r="H261" s="48"/>
      <c r="I261" s="47"/>
      <c r="J261" s="49"/>
      <c r="K261" s="50"/>
      <c r="L261" s="51"/>
      <c r="M261" s="48"/>
      <c r="N261" s="51"/>
      <c r="O261" s="48"/>
      <c r="P261" s="50"/>
      <c r="Q261" s="50"/>
      <c r="R261" s="50"/>
      <c r="S261" s="46"/>
      <c r="T261" s="52"/>
      <c r="U261" s="46"/>
      <c r="V261" s="46"/>
    </row>
    <row r="262" spans="1:22" ht="12.75" outlineLevel="2">
      <c r="A262" s="36">
        <v>125</v>
      </c>
      <c r="B262" s="37" t="s">
        <v>350</v>
      </c>
      <c r="C262" s="37"/>
      <c r="D262" s="38" t="s">
        <v>1573</v>
      </c>
      <c r="E262" s="39" t="s">
        <v>351</v>
      </c>
      <c r="F262" s="38" t="s">
        <v>1575</v>
      </c>
      <c r="G262" s="40">
        <v>151.1758</v>
      </c>
      <c r="H262" s="41">
        <v>0</v>
      </c>
      <c r="I262" s="40">
        <f>G262*(1+H262/100)</f>
        <v>151.1758</v>
      </c>
      <c r="J262" s="42"/>
      <c r="K262" s="43">
        <f>I262*J262</f>
        <v>0</v>
      </c>
      <c r="L262" s="44"/>
      <c r="M262" s="41">
        <f>I262*L262</f>
        <v>0</v>
      </c>
      <c r="N262" s="44">
        <v>0.046</v>
      </c>
      <c r="O262" s="41">
        <f>I262*N262</f>
        <v>6.954086800000001</v>
      </c>
      <c r="P262" s="43">
        <v>21</v>
      </c>
      <c r="Q262" s="43">
        <f>K262*(P262/100)</f>
        <v>0</v>
      </c>
      <c r="R262" s="43">
        <f>K262+Q262</f>
        <v>0</v>
      </c>
      <c r="S262" s="39"/>
      <c r="T262" s="15" t="s">
        <v>352</v>
      </c>
      <c r="U262" s="37" t="s">
        <v>1577</v>
      </c>
      <c r="V262" s="37" t="s">
        <v>296</v>
      </c>
    </row>
    <row r="263" spans="1:22" ht="12.75" outlineLevel="3">
      <c r="A263" s="45"/>
      <c r="B263" s="46"/>
      <c r="C263" s="46"/>
      <c r="D263" s="46"/>
      <c r="E263" s="46" t="s">
        <v>1893</v>
      </c>
      <c r="F263" s="46"/>
      <c r="G263" s="47">
        <v>16.2818</v>
      </c>
      <c r="H263" s="48"/>
      <c r="I263" s="47"/>
      <c r="J263" s="49"/>
      <c r="K263" s="50"/>
      <c r="L263" s="51"/>
      <c r="M263" s="48"/>
      <c r="N263" s="51"/>
      <c r="O263" s="48"/>
      <c r="P263" s="50"/>
      <c r="Q263" s="50"/>
      <c r="R263" s="50"/>
      <c r="S263" s="46"/>
      <c r="T263" s="52"/>
      <c r="U263" s="46"/>
      <c r="V263" s="46"/>
    </row>
    <row r="264" spans="1:22" ht="12.75" outlineLevel="3">
      <c r="A264" s="45"/>
      <c r="B264" s="46"/>
      <c r="C264" s="46"/>
      <c r="D264" s="46"/>
      <c r="E264" s="46" t="s">
        <v>1894</v>
      </c>
      <c r="F264" s="46"/>
      <c r="G264" s="47">
        <v>134.894</v>
      </c>
      <c r="H264" s="48"/>
      <c r="I264" s="47"/>
      <c r="J264" s="49"/>
      <c r="K264" s="50"/>
      <c r="L264" s="51"/>
      <c r="M264" s="48"/>
      <c r="N264" s="51"/>
      <c r="O264" s="48"/>
      <c r="P264" s="50"/>
      <c r="Q264" s="50"/>
      <c r="R264" s="50"/>
      <c r="S264" s="46"/>
      <c r="T264" s="52"/>
      <c r="U264" s="46"/>
      <c r="V264" s="46"/>
    </row>
    <row r="265" spans="1:22" ht="12.75" outlineLevel="2">
      <c r="A265" s="36">
        <v>126</v>
      </c>
      <c r="B265" s="37" t="s">
        <v>353</v>
      </c>
      <c r="C265" s="37"/>
      <c r="D265" s="38" t="s">
        <v>1573</v>
      </c>
      <c r="E265" s="39" t="s">
        <v>354</v>
      </c>
      <c r="F265" s="38" t="s">
        <v>1698</v>
      </c>
      <c r="G265" s="40">
        <v>333.9061802</v>
      </c>
      <c r="H265" s="41">
        <v>0</v>
      </c>
      <c r="I265" s="40">
        <f>G265*(1+H265/100)</f>
        <v>333.9061802</v>
      </c>
      <c r="J265" s="42"/>
      <c r="K265" s="43">
        <f>I265*J265</f>
        <v>0</v>
      </c>
      <c r="L265" s="44"/>
      <c r="M265" s="41">
        <f>I265*L265</f>
        <v>0</v>
      </c>
      <c r="N265" s="44"/>
      <c r="O265" s="41">
        <f>I265*N265</f>
        <v>0</v>
      </c>
      <c r="P265" s="43">
        <v>21</v>
      </c>
      <c r="Q265" s="43">
        <f>K265*(P265/100)</f>
        <v>0</v>
      </c>
      <c r="R265" s="43">
        <f>K265+Q265</f>
        <v>0</v>
      </c>
      <c r="S265" s="39"/>
      <c r="T265" s="15" t="s">
        <v>355</v>
      </c>
      <c r="U265" s="37" t="s">
        <v>1577</v>
      </c>
      <c r="V265" s="37" t="s">
        <v>296</v>
      </c>
    </row>
    <row r="266" spans="1:22" ht="12.75" outlineLevel="2">
      <c r="A266" s="36">
        <v>127</v>
      </c>
      <c r="B266" s="37" t="s">
        <v>356</v>
      </c>
      <c r="C266" s="37"/>
      <c r="D266" s="38" t="s">
        <v>1573</v>
      </c>
      <c r="E266" s="39" t="s">
        <v>357</v>
      </c>
      <c r="F266" s="38" t="s">
        <v>1698</v>
      </c>
      <c r="G266" s="40">
        <v>2337.342</v>
      </c>
      <c r="H266" s="41">
        <v>0</v>
      </c>
      <c r="I266" s="40">
        <f>G266*(1+H266/100)</f>
        <v>2337.342</v>
      </c>
      <c r="J266" s="42"/>
      <c r="K266" s="43">
        <f>I266*J266</f>
        <v>0</v>
      </c>
      <c r="L266" s="44"/>
      <c r="M266" s="41">
        <f>I266*L266</f>
        <v>0</v>
      </c>
      <c r="N266" s="44"/>
      <c r="O266" s="41">
        <f>I266*N266</f>
        <v>0</v>
      </c>
      <c r="P266" s="43">
        <v>21</v>
      </c>
      <c r="Q266" s="43">
        <f>K266*(P266/100)</f>
        <v>0</v>
      </c>
      <c r="R266" s="43">
        <f>K266+Q266</f>
        <v>0</v>
      </c>
      <c r="S266" s="39"/>
      <c r="T266" s="15" t="s">
        <v>358</v>
      </c>
      <c r="U266" s="37" t="s">
        <v>1577</v>
      </c>
      <c r="V266" s="37" t="s">
        <v>296</v>
      </c>
    </row>
    <row r="267" spans="1:22" ht="12.75" outlineLevel="3">
      <c r="A267" s="45"/>
      <c r="B267" s="46"/>
      <c r="C267" s="46"/>
      <c r="D267" s="46"/>
      <c r="E267" s="46" t="s">
        <v>359</v>
      </c>
      <c r="F267" s="46"/>
      <c r="G267" s="47">
        <v>2337.342</v>
      </c>
      <c r="H267" s="48"/>
      <c r="I267" s="47"/>
      <c r="J267" s="49"/>
      <c r="K267" s="50"/>
      <c r="L267" s="51"/>
      <c r="M267" s="48"/>
      <c r="N267" s="51"/>
      <c r="O267" s="48"/>
      <c r="P267" s="50"/>
      <c r="Q267" s="50"/>
      <c r="R267" s="50"/>
      <c r="S267" s="46"/>
      <c r="T267" s="52"/>
      <c r="U267" s="46"/>
      <c r="V267" s="46"/>
    </row>
    <row r="268" spans="1:22" ht="12.75" outlineLevel="2">
      <c r="A268" s="36">
        <v>128</v>
      </c>
      <c r="B268" s="37" t="s">
        <v>360</v>
      </c>
      <c r="C268" s="37"/>
      <c r="D268" s="38" t="s">
        <v>1573</v>
      </c>
      <c r="E268" s="39" t="s">
        <v>361</v>
      </c>
      <c r="F268" s="38" t="s">
        <v>1698</v>
      </c>
      <c r="G268" s="40">
        <v>333.9061802</v>
      </c>
      <c r="H268" s="41">
        <v>0</v>
      </c>
      <c r="I268" s="40">
        <f>G268*(1+H268/100)</f>
        <v>333.9061802</v>
      </c>
      <c r="J268" s="42"/>
      <c r="K268" s="43">
        <f>I268*J268</f>
        <v>0</v>
      </c>
      <c r="L268" s="44"/>
      <c r="M268" s="41">
        <f>I268*L268</f>
        <v>0</v>
      </c>
      <c r="N268" s="44"/>
      <c r="O268" s="41">
        <f>I268*N268</f>
        <v>0</v>
      </c>
      <c r="P268" s="43">
        <v>21</v>
      </c>
      <c r="Q268" s="43">
        <f>K268*(P268/100)</f>
        <v>0</v>
      </c>
      <c r="R268" s="43">
        <f>K268+Q268</f>
        <v>0</v>
      </c>
      <c r="S268" s="39"/>
      <c r="T268" s="15" t="s">
        <v>362</v>
      </c>
      <c r="U268" s="37" t="s">
        <v>1577</v>
      </c>
      <c r="V268" s="37" t="s">
        <v>296</v>
      </c>
    </row>
    <row r="269" spans="1:22" ht="12.75" outlineLevel="2">
      <c r="A269" s="36">
        <v>129</v>
      </c>
      <c r="B269" s="37" t="s">
        <v>363</v>
      </c>
      <c r="C269" s="37"/>
      <c r="D269" s="38" t="s">
        <v>1573</v>
      </c>
      <c r="E269" s="39" t="s">
        <v>364</v>
      </c>
      <c r="F269" s="38" t="s">
        <v>1698</v>
      </c>
      <c r="G269" s="40">
        <v>333.906</v>
      </c>
      <c r="H269" s="41">
        <v>0</v>
      </c>
      <c r="I269" s="40">
        <f>G269*(1+H269/100)</f>
        <v>333.906</v>
      </c>
      <c r="J269" s="42"/>
      <c r="K269" s="43">
        <f>I269*J269</f>
        <v>0</v>
      </c>
      <c r="L269" s="44"/>
      <c r="M269" s="41">
        <f>I269*L269</f>
        <v>0</v>
      </c>
      <c r="N269" s="44"/>
      <c r="O269" s="41">
        <f>I269*N269</f>
        <v>0</v>
      </c>
      <c r="P269" s="43">
        <v>21</v>
      </c>
      <c r="Q269" s="43">
        <f>K269*(P269/100)</f>
        <v>0</v>
      </c>
      <c r="R269" s="43">
        <f>K269+Q269</f>
        <v>0</v>
      </c>
      <c r="S269" s="39"/>
      <c r="T269" s="15" t="s">
        <v>365</v>
      </c>
      <c r="U269" s="37" t="s">
        <v>1577</v>
      </c>
      <c r="V269" s="37" t="s">
        <v>296</v>
      </c>
    </row>
    <row r="270" spans="1:22" ht="12.75" outlineLevel="2">
      <c r="A270" s="36">
        <v>130</v>
      </c>
      <c r="B270" s="37" t="s">
        <v>366</v>
      </c>
      <c r="C270" s="37"/>
      <c r="D270" s="38" t="s">
        <v>1573</v>
      </c>
      <c r="E270" s="39" t="s">
        <v>367</v>
      </c>
      <c r="F270" s="38" t="s">
        <v>1698</v>
      </c>
      <c r="G270" s="40">
        <v>333.906</v>
      </c>
      <c r="H270" s="41">
        <v>0</v>
      </c>
      <c r="I270" s="40">
        <f>G270*(1+H270/100)</f>
        <v>333.906</v>
      </c>
      <c r="J270" s="42"/>
      <c r="K270" s="43">
        <f>I270*J270</f>
        <v>0</v>
      </c>
      <c r="L270" s="44"/>
      <c r="M270" s="41">
        <f>I270*L270</f>
        <v>0</v>
      </c>
      <c r="N270" s="44"/>
      <c r="O270" s="41">
        <f>I270*N270</f>
        <v>0</v>
      </c>
      <c r="P270" s="43">
        <v>21</v>
      </c>
      <c r="Q270" s="43">
        <f>K270*(P270/100)</f>
        <v>0</v>
      </c>
      <c r="R270" s="43">
        <f>K270+Q270</f>
        <v>0</v>
      </c>
      <c r="S270" s="39"/>
      <c r="T270" s="15" t="s">
        <v>368</v>
      </c>
      <c r="U270" s="37" t="s">
        <v>1577</v>
      </c>
      <c r="V270" s="37" t="s">
        <v>296</v>
      </c>
    </row>
    <row r="271" spans="1:22" ht="20.25" customHeight="1" outlineLevel="1">
      <c r="A271" s="28"/>
      <c r="B271" s="29"/>
      <c r="C271" s="29"/>
      <c r="D271" s="29"/>
      <c r="E271" s="29" t="s">
        <v>369</v>
      </c>
      <c r="F271" s="29"/>
      <c r="G271" s="30"/>
      <c r="H271" s="31"/>
      <c r="I271" s="30"/>
      <c r="J271" s="32"/>
      <c r="K271" s="33">
        <f>SUBTOTAL(9,K272:K272)</f>
        <v>0</v>
      </c>
      <c r="L271" s="34"/>
      <c r="M271" s="31">
        <f>SUBTOTAL(9,M272:M272)</f>
        <v>0</v>
      </c>
      <c r="N271" s="34"/>
      <c r="O271" s="31">
        <f>SUBTOTAL(9,O272:O272)</f>
        <v>0</v>
      </c>
      <c r="P271" s="33"/>
      <c r="Q271" s="33">
        <f>SUBTOTAL(9,Q272:Q272)</f>
        <v>0</v>
      </c>
      <c r="R271" s="33">
        <f>SUBTOTAL(9,R272:R272)</f>
        <v>0</v>
      </c>
      <c r="S271" s="29"/>
      <c r="T271" s="35"/>
      <c r="U271" s="29"/>
      <c r="V271" s="29"/>
    </row>
    <row r="272" spans="1:22" ht="12.75" outlineLevel="2">
      <c r="A272" s="36">
        <v>131</v>
      </c>
      <c r="B272" s="37" t="s">
        <v>370</v>
      </c>
      <c r="C272" s="37"/>
      <c r="D272" s="38" t="s">
        <v>1573</v>
      </c>
      <c r="E272" s="59" t="s">
        <v>371</v>
      </c>
      <c r="F272" s="38" t="s">
        <v>1698</v>
      </c>
      <c r="G272" s="58">
        <v>589.567183038334</v>
      </c>
      <c r="H272" s="41">
        <v>0</v>
      </c>
      <c r="I272" s="40">
        <f>G272*(1+H272/100)</f>
        <v>589.567183038334</v>
      </c>
      <c r="J272" s="42"/>
      <c r="K272" s="43">
        <f>I272*J272</f>
        <v>0</v>
      </c>
      <c r="L272" s="44"/>
      <c r="M272" s="41">
        <f>I272*L272</f>
        <v>0</v>
      </c>
      <c r="N272" s="44"/>
      <c r="O272" s="41">
        <f>I272*N272</f>
        <v>0</v>
      </c>
      <c r="P272" s="43">
        <v>21</v>
      </c>
      <c r="Q272" s="43">
        <f>K272*(P272/100)</f>
        <v>0</v>
      </c>
      <c r="R272" s="43">
        <f>K272+Q272</f>
        <v>0</v>
      </c>
      <c r="S272" s="39"/>
      <c r="T272" s="15" t="s">
        <v>372</v>
      </c>
      <c r="U272" s="37" t="s">
        <v>1577</v>
      </c>
      <c r="V272" s="37" t="s">
        <v>373</v>
      </c>
    </row>
    <row r="273" spans="1:22" ht="20.25" customHeight="1" outlineLevel="1">
      <c r="A273" s="28"/>
      <c r="B273" s="29"/>
      <c r="C273" s="29"/>
      <c r="D273" s="29"/>
      <c r="E273" s="29" t="s">
        <v>374</v>
      </c>
      <c r="F273" s="29"/>
      <c r="G273" s="30"/>
      <c r="H273" s="31"/>
      <c r="I273" s="30"/>
      <c r="J273" s="32"/>
      <c r="K273" s="33">
        <f>SUBTOTAL(9,K274:K284)</f>
        <v>0</v>
      </c>
      <c r="L273" s="34"/>
      <c r="M273" s="31">
        <f>SUBTOTAL(9,M274:M284)</f>
        <v>0</v>
      </c>
      <c r="N273" s="34"/>
      <c r="O273" s="31">
        <f>SUBTOTAL(9,O274:O284)</f>
        <v>0</v>
      </c>
      <c r="P273" s="33"/>
      <c r="Q273" s="33">
        <f>SUBTOTAL(9,Q274:Q284)</f>
        <v>0</v>
      </c>
      <c r="R273" s="33">
        <f>SUBTOTAL(9,R274:R284)</f>
        <v>0</v>
      </c>
      <c r="S273" s="29"/>
      <c r="T273" s="35"/>
      <c r="U273" s="29"/>
      <c r="V273" s="29"/>
    </row>
    <row r="274" spans="1:22" ht="26.25" outlineLevel="2">
      <c r="A274" s="36">
        <v>132</v>
      </c>
      <c r="B274" s="37" t="s">
        <v>375</v>
      </c>
      <c r="C274" s="37"/>
      <c r="D274" s="38" t="s">
        <v>1573</v>
      </c>
      <c r="E274" s="39" t="s">
        <v>376</v>
      </c>
      <c r="F274" s="38" t="s">
        <v>1575</v>
      </c>
      <c r="G274" s="40">
        <v>80.8489</v>
      </c>
      <c r="H274" s="41">
        <v>0</v>
      </c>
      <c r="I274" s="40">
        <f>G274*(1+H274/100)</f>
        <v>80.8489</v>
      </c>
      <c r="J274" s="42"/>
      <c r="K274" s="43">
        <f>I274*J274</f>
        <v>0</v>
      </c>
      <c r="L274" s="44"/>
      <c r="M274" s="41">
        <f>I274*L274</f>
        <v>0</v>
      </c>
      <c r="N274" s="44"/>
      <c r="O274" s="41">
        <f>I274*N274</f>
        <v>0</v>
      </c>
      <c r="P274" s="43">
        <v>21</v>
      </c>
      <c r="Q274" s="43">
        <f>K274*(P274/100)</f>
        <v>0</v>
      </c>
      <c r="R274" s="43">
        <f>K274+Q274</f>
        <v>0</v>
      </c>
      <c r="S274" s="39"/>
      <c r="T274" s="15" t="s">
        <v>377</v>
      </c>
      <c r="U274" s="37" t="s">
        <v>1577</v>
      </c>
      <c r="V274" s="37" t="s">
        <v>378</v>
      </c>
    </row>
    <row r="275" spans="1:22" ht="12.75" outlineLevel="3">
      <c r="A275" s="45"/>
      <c r="B275" s="46"/>
      <c r="C275" s="46"/>
      <c r="D275" s="46"/>
      <c r="E275" s="46" t="s">
        <v>379</v>
      </c>
      <c r="F275" s="46"/>
      <c r="G275" s="47">
        <v>0</v>
      </c>
      <c r="H275" s="48"/>
      <c r="I275" s="47"/>
      <c r="J275" s="49"/>
      <c r="K275" s="50"/>
      <c r="L275" s="51"/>
      <c r="M275" s="48"/>
      <c r="N275" s="51"/>
      <c r="O275" s="48"/>
      <c r="P275" s="50"/>
      <c r="Q275" s="50"/>
      <c r="R275" s="50"/>
      <c r="S275" s="46"/>
      <c r="T275" s="52"/>
      <c r="U275" s="46"/>
      <c r="V275" s="46"/>
    </row>
    <row r="276" spans="1:22" ht="12.75" outlineLevel="3">
      <c r="A276" s="45"/>
      <c r="B276" s="46"/>
      <c r="C276" s="46"/>
      <c r="D276" s="46"/>
      <c r="E276" s="46" t="s">
        <v>380</v>
      </c>
      <c r="F276" s="46"/>
      <c r="G276" s="47">
        <v>0</v>
      </c>
      <c r="H276" s="48"/>
      <c r="I276" s="47"/>
      <c r="J276" s="49"/>
      <c r="K276" s="50"/>
      <c r="L276" s="51"/>
      <c r="M276" s="48"/>
      <c r="N276" s="51"/>
      <c r="O276" s="48"/>
      <c r="P276" s="50"/>
      <c r="Q276" s="50"/>
      <c r="R276" s="50"/>
      <c r="S276" s="46"/>
      <c r="T276" s="52"/>
      <c r="U276" s="46"/>
      <c r="V276" s="46"/>
    </row>
    <row r="277" spans="1:22" ht="12.75" outlineLevel="3">
      <c r="A277" s="45"/>
      <c r="B277" s="46"/>
      <c r="C277" s="46"/>
      <c r="D277" s="46"/>
      <c r="E277" s="46" t="s">
        <v>381</v>
      </c>
      <c r="F277" s="46"/>
      <c r="G277" s="47">
        <v>29.3389</v>
      </c>
      <c r="H277" s="48"/>
      <c r="I277" s="47"/>
      <c r="J277" s="49"/>
      <c r="K277" s="50"/>
      <c r="L277" s="51"/>
      <c r="M277" s="48"/>
      <c r="N277" s="51"/>
      <c r="O277" s="48"/>
      <c r="P277" s="50"/>
      <c r="Q277" s="50"/>
      <c r="R277" s="50"/>
      <c r="S277" s="46"/>
      <c r="T277" s="52"/>
      <c r="U277" s="46"/>
      <c r="V277" s="46"/>
    </row>
    <row r="278" spans="1:22" ht="12.75" outlineLevel="3">
      <c r="A278" s="45"/>
      <c r="B278" s="46"/>
      <c r="C278" s="46"/>
      <c r="D278" s="46"/>
      <c r="E278" s="46" t="s">
        <v>382</v>
      </c>
      <c r="F278" s="46"/>
      <c r="G278" s="47">
        <v>0</v>
      </c>
      <c r="H278" s="48"/>
      <c r="I278" s="47"/>
      <c r="J278" s="49"/>
      <c r="K278" s="50"/>
      <c r="L278" s="51"/>
      <c r="M278" s="48"/>
      <c r="N278" s="51"/>
      <c r="O278" s="48"/>
      <c r="P278" s="50"/>
      <c r="Q278" s="50"/>
      <c r="R278" s="50"/>
      <c r="S278" s="46"/>
      <c r="T278" s="52"/>
      <c r="U278" s="46"/>
      <c r="V278" s="46"/>
    </row>
    <row r="279" spans="1:22" ht="12.75" outlineLevel="3">
      <c r="A279" s="45"/>
      <c r="B279" s="46"/>
      <c r="C279" s="46"/>
      <c r="D279" s="46"/>
      <c r="E279" s="46" t="s">
        <v>383</v>
      </c>
      <c r="F279" s="46"/>
      <c r="G279" s="47">
        <v>0.624</v>
      </c>
      <c r="H279" s="48"/>
      <c r="I279" s="47"/>
      <c r="J279" s="49"/>
      <c r="K279" s="50"/>
      <c r="L279" s="51"/>
      <c r="M279" s="48"/>
      <c r="N279" s="51"/>
      <c r="O279" s="48"/>
      <c r="P279" s="50"/>
      <c r="Q279" s="50"/>
      <c r="R279" s="50"/>
      <c r="S279" s="46"/>
      <c r="T279" s="52"/>
      <c r="U279" s="46"/>
      <c r="V279" s="46"/>
    </row>
    <row r="280" spans="1:22" ht="12.75" outlineLevel="3">
      <c r="A280" s="45"/>
      <c r="B280" s="46"/>
      <c r="C280" s="46"/>
      <c r="D280" s="46"/>
      <c r="E280" s="46" t="s">
        <v>384</v>
      </c>
      <c r="F280" s="46"/>
      <c r="G280" s="47">
        <v>0</v>
      </c>
      <c r="H280" s="48"/>
      <c r="I280" s="47"/>
      <c r="J280" s="49"/>
      <c r="K280" s="50"/>
      <c r="L280" s="51"/>
      <c r="M280" s="48"/>
      <c r="N280" s="51"/>
      <c r="O280" s="48"/>
      <c r="P280" s="50"/>
      <c r="Q280" s="50"/>
      <c r="R280" s="50"/>
      <c r="S280" s="46"/>
      <c r="T280" s="52"/>
      <c r="U280" s="46"/>
      <c r="V280" s="46"/>
    </row>
    <row r="281" spans="1:22" ht="12.75" outlineLevel="3">
      <c r="A281" s="45"/>
      <c r="B281" s="46"/>
      <c r="C281" s="46"/>
      <c r="D281" s="46"/>
      <c r="E281" s="46" t="s">
        <v>385</v>
      </c>
      <c r="F281" s="46"/>
      <c r="G281" s="47">
        <v>0</v>
      </c>
      <c r="H281" s="48"/>
      <c r="I281" s="47"/>
      <c r="J281" s="49"/>
      <c r="K281" s="50"/>
      <c r="L281" s="51"/>
      <c r="M281" s="48"/>
      <c r="N281" s="51"/>
      <c r="O281" s="48"/>
      <c r="P281" s="50"/>
      <c r="Q281" s="50"/>
      <c r="R281" s="50"/>
      <c r="S281" s="46"/>
      <c r="T281" s="52"/>
      <c r="U281" s="46"/>
      <c r="V281" s="46"/>
    </row>
    <row r="282" spans="1:22" ht="12.75" outlineLevel="3">
      <c r="A282" s="45"/>
      <c r="B282" s="46"/>
      <c r="C282" s="46"/>
      <c r="D282" s="46"/>
      <c r="E282" s="46" t="s">
        <v>1933</v>
      </c>
      <c r="F282" s="46"/>
      <c r="G282" s="47">
        <v>50.136</v>
      </c>
      <c r="H282" s="48"/>
      <c r="I282" s="47"/>
      <c r="J282" s="49"/>
      <c r="K282" s="50"/>
      <c r="L282" s="51"/>
      <c r="M282" s="48"/>
      <c r="N282" s="51"/>
      <c r="O282" s="48"/>
      <c r="P282" s="50"/>
      <c r="Q282" s="50"/>
      <c r="R282" s="50"/>
      <c r="S282" s="46"/>
      <c r="T282" s="52"/>
      <c r="U282" s="46"/>
      <c r="V282" s="46"/>
    </row>
    <row r="283" spans="1:22" ht="12.75" outlineLevel="3">
      <c r="A283" s="45"/>
      <c r="B283" s="46"/>
      <c r="C283" s="46"/>
      <c r="D283" s="46"/>
      <c r="E283" s="46" t="s">
        <v>382</v>
      </c>
      <c r="F283" s="46"/>
      <c r="G283" s="47">
        <v>0</v>
      </c>
      <c r="H283" s="48"/>
      <c r="I283" s="47"/>
      <c r="J283" s="49"/>
      <c r="K283" s="50"/>
      <c r="L283" s="51"/>
      <c r="M283" s="48"/>
      <c r="N283" s="51"/>
      <c r="O283" s="48"/>
      <c r="P283" s="50"/>
      <c r="Q283" s="50"/>
      <c r="R283" s="50"/>
      <c r="S283" s="46"/>
      <c r="T283" s="52"/>
      <c r="U283" s="46"/>
      <c r="V283" s="46"/>
    </row>
    <row r="284" spans="1:22" ht="12.75" outlineLevel="3">
      <c r="A284" s="45"/>
      <c r="B284" s="46"/>
      <c r="C284" s="46"/>
      <c r="D284" s="46"/>
      <c r="E284" s="46" t="s">
        <v>386</v>
      </c>
      <c r="F284" s="46"/>
      <c r="G284" s="47">
        <v>0.75</v>
      </c>
      <c r="H284" s="48"/>
      <c r="I284" s="47"/>
      <c r="J284" s="49"/>
      <c r="K284" s="50"/>
      <c r="L284" s="51"/>
      <c r="M284" s="48"/>
      <c r="N284" s="51"/>
      <c r="O284" s="48"/>
      <c r="P284" s="50"/>
      <c r="Q284" s="50"/>
      <c r="R284" s="50"/>
      <c r="S284" s="46"/>
      <c r="T284" s="52"/>
      <c r="U284" s="46"/>
      <c r="V284" s="46"/>
    </row>
    <row r="285" spans="1:22" ht="20.25" customHeight="1" outlineLevel="1">
      <c r="A285" s="28"/>
      <c r="B285" s="29"/>
      <c r="C285" s="29"/>
      <c r="D285" s="29"/>
      <c r="E285" s="29" t="s">
        <v>387</v>
      </c>
      <c r="F285" s="29"/>
      <c r="G285" s="30"/>
      <c r="H285" s="31"/>
      <c r="I285" s="30"/>
      <c r="J285" s="32"/>
      <c r="K285" s="33">
        <f>SUBTOTAL(9,K286:K293)</f>
        <v>0</v>
      </c>
      <c r="L285" s="34"/>
      <c r="M285" s="31">
        <f>SUBTOTAL(9,M286:M293)</f>
        <v>0.497564225</v>
      </c>
      <c r="N285" s="34"/>
      <c r="O285" s="31">
        <f>SUBTOTAL(9,O286:O293)</f>
        <v>0</v>
      </c>
      <c r="P285" s="33"/>
      <c r="Q285" s="33">
        <f>SUBTOTAL(9,Q286:Q293)</f>
        <v>0</v>
      </c>
      <c r="R285" s="33">
        <f>SUBTOTAL(9,R286:R293)</f>
        <v>0</v>
      </c>
      <c r="S285" s="29"/>
      <c r="T285" s="35"/>
      <c r="U285" s="29"/>
      <c r="V285" s="29"/>
    </row>
    <row r="286" spans="1:22" ht="12.75" outlineLevel="2">
      <c r="A286" s="36">
        <v>133</v>
      </c>
      <c r="B286" s="37" t="s">
        <v>388</v>
      </c>
      <c r="C286" s="37"/>
      <c r="D286" s="38" t="s">
        <v>1573</v>
      </c>
      <c r="E286" s="39" t="s">
        <v>389</v>
      </c>
      <c r="F286" s="38" t="s">
        <v>1575</v>
      </c>
      <c r="G286" s="40">
        <v>30.5325</v>
      </c>
      <c r="H286" s="41">
        <v>0</v>
      </c>
      <c r="I286" s="40">
        <f>G286*(1+H286/100)</f>
        <v>30.5325</v>
      </c>
      <c r="J286" s="42"/>
      <c r="K286" s="43">
        <f>I286*J286</f>
        <v>0</v>
      </c>
      <c r="L286" s="44">
        <v>0.00777</v>
      </c>
      <c r="M286" s="41">
        <f>I286*L286</f>
        <v>0.237237525</v>
      </c>
      <c r="N286" s="44"/>
      <c r="O286" s="41">
        <f>I286*N286</f>
        <v>0</v>
      </c>
      <c r="P286" s="43">
        <v>21</v>
      </c>
      <c r="Q286" s="43">
        <f>K286*(P286/100)</f>
        <v>0</v>
      </c>
      <c r="R286" s="43">
        <f>K286+Q286</f>
        <v>0</v>
      </c>
      <c r="S286" s="39"/>
      <c r="T286" s="15" t="s">
        <v>390</v>
      </c>
      <c r="U286" s="37" t="s">
        <v>1577</v>
      </c>
      <c r="V286" s="37" t="s">
        <v>391</v>
      </c>
    </row>
    <row r="287" spans="1:22" ht="12.75" outlineLevel="3">
      <c r="A287" s="45"/>
      <c r="B287" s="46"/>
      <c r="C287" s="46"/>
      <c r="D287" s="46"/>
      <c r="E287" s="46" t="s">
        <v>392</v>
      </c>
      <c r="F287" s="46"/>
      <c r="G287" s="47">
        <v>0</v>
      </c>
      <c r="H287" s="48"/>
      <c r="I287" s="47"/>
      <c r="J287" s="49"/>
      <c r="K287" s="50"/>
      <c r="L287" s="51"/>
      <c r="M287" s="48"/>
      <c r="N287" s="51"/>
      <c r="O287" s="48"/>
      <c r="P287" s="50"/>
      <c r="Q287" s="50"/>
      <c r="R287" s="50"/>
      <c r="S287" s="46"/>
      <c r="T287" s="52"/>
      <c r="U287" s="46"/>
      <c r="V287" s="46"/>
    </row>
    <row r="288" spans="1:22" ht="12.75" outlineLevel="3">
      <c r="A288" s="45"/>
      <c r="B288" s="46"/>
      <c r="C288" s="46"/>
      <c r="D288" s="46"/>
      <c r="E288" s="46" t="s">
        <v>393</v>
      </c>
      <c r="F288" s="46"/>
      <c r="G288" s="47">
        <v>27.72</v>
      </c>
      <c r="H288" s="48"/>
      <c r="I288" s="47"/>
      <c r="J288" s="49"/>
      <c r="K288" s="50"/>
      <c r="L288" s="51"/>
      <c r="M288" s="48"/>
      <c r="N288" s="51"/>
      <c r="O288" s="48"/>
      <c r="P288" s="50"/>
      <c r="Q288" s="50"/>
      <c r="R288" s="50"/>
      <c r="S288" s="46"/>
      <c r="T288" s="52"/>
      <c r="U288" s="46"/>
      <c r="V288" s="46"/>
    </row>
    <row r="289" spans="1:22" ht="12.75" outlineLevel="3">
      <c r="A289" s="45"/>
      <c r="B289" s="46"/>
      <c r="C289" s="46"/>
      <c r="D289" s="46"/>
      <c r="E289" s="46" t="s">
        <v>394</v>
      </c>
      <c r="F289" s="46"/>
      <c r="G289" s="47">
        <v>0</v>
      </c>
      <c r="H289" s="48"/>
      <c r="I289" s="47"/>
      <c r="J289" s="49"/>
      <c r="K289" s="50"/>
      <c r="L289" s="51"/>
      <c r="M289" s="48"/>
      <c r="N289" s="51"/>
      <c r="O289" s="48"/>
      <c r="P289" s="50"/>
      <c r="Q289" s="50"/>
      <c r="R289" s="50"/>
      <c r="S289" s="46"/>
      <c r="T289" s="52"/>
      <c r="U289" s="46"/>
      <c r="V289" s="46"/>
    </row>
    <row r="290" spans="1:22" ht="12.75" outlineLevel="3">
      <c r="A290" s="45"/>
      <c r="B290" s="46"/>
      <c r="C290" s="46"/>
      <c r="D290" s="46"/>
      <c r="E290" s="46" t="s">
        <v>395</v>
      </c>
      <c r="F290" s="46"/>
      <c r="G290" s="47">
        <v>2.8125</v>
      </c>
      <c r="H290" s="48"/>
      <c r="I290" s="47"/>
      <c r="J290" s="49"/>
      <c r="K290" s="50"/>
      <c r="L290" s="51"/>
      <c r="M290" s="48"/>
      <c r="N290" s="51"/>
      <c r="O290" s="48"/>
      <c r="P290" s="50"/>
      <c r="Q290" s="50"/>
      <c r="R290" s="50"/>
      <c r="S290" s="46"/>
      <c r="T290" s="52"/>
      <c r="U290" s="46"/>
      <c r="V290" s="46"/>
    </row>
    <row r="291" spans="1:22" ht="12.75" outlineLevel="2">
      <c r="A291" s="36">
        <v>134</v>
      </c>
      <c r="B291" s="37" t="s">
        <v>396</v>
      </c>
      <c r="C291" s="37"/>
      <c r="D291" s="38" t="s">
        <v>1573</v>
      </c>
      <c r="E291" s="39" t="s">
        <v>397</v>
      </c>
      <c r="F291" s="38" t="s">
        <v>1603</v>
      </c>
      <c r="G291" s="40">
        <v>56.47</v>
      </c>
      <c r="H291" s="41">
        <v>0</v>
      </c>
      <c r="I291" s="40">
        <f>G291*(1+H291/100)</f>
        <v>56.47</v>
      </c>
      <c r="J291" s="42"/>
      <c r="K291" s="43">
        <f>I291*J291</f>
        <v>0</v>
      </c>
      <c r="L291" s="44">
        <v>0.00461</v>
      </c>
      <c r="M291" s="41">
        <f>I291*L291</f>
        <v>0.2603267</v>
      </c>
      <c r="N291" s="44"/>
      <c r="O291" s="41">
        <f>I291*N291</f>
        <v>0</v>
      </c>
      <c r="P291" s="43">
        <v>21</v>
      </c>
      <c r="Q291" s="43">
        <f>K291*(P291/100)</f>
        <v>0</v>
      </c>
      <c r="R291" s="43">
        <f>K291+Q291</f>
        <v>0</v>
      </c>
      <c r="S291" s="39"/>
      <c r="T291" s="15" t="s">
        <v>398</v>
      </c>
      <c r="U291" s="37" t="s">
        <v>1577</v>
      </c>
      <c r="V291" s="37" t="s">
        <v>391</v>
      </c>
    </row>
    <row r="292" spans="1:22" ht="12.75" outlineLevel="3">
      <c r="A292" s="45"/>
      <c r="B292" s="46"/>
      <c r="C292" s="46"/>
      <c r="D292" s="46"/>
      <c r="E292" s="46" t="s">
        <v>399</v>
      </c>
      <c r="F292" s="46"/>
      <c r="G292" s="47">
        <v>56.47</v>
      </c>
      <c r="H292" s="48"/>
      <c r="I292" s="47"/>
      <c r="J292" s="49"/>
      <c r="K292" s="50"/>
      <c r="L292" s="51"/>
      <c r="M292" s="48"/>
      <c r="N292" s="51"/>
      <c r="O292" s="48"/>
      <c r="P292" s="50"/>
      <c r="Q292" s="50"/>
      <c r="R292" s="50"/>
      <c r="S292" s="46"/>
      <c r="T292" s="52"/>
      <c r="U292" s="46"/>
      <c r="V292" s="46"/>
    </row>
    <row r="293" spans="1:22" ht="12.75" outlineLevel="2">
      <c r="A293" s="36">
        <v>135</v>
      </c>
      <c r="B293" s="37" t="s">
        <v>400</v>
      </c>
      <c r="C293" s="37"/>
      <c r="D293" s="38" t="s">
        <v>1573</v>
      </c>
      <c r="E293" s="39" t="s">
        <v>401</v>
      </c>
      <c r="F293" s="38" t="s">
        <v>402</v>
      </c>
      <c r="G293" s="40">
        <v>1.52</v>
      </c>
      <c r="H293" s="41">
        <v>0</v>
      </c>
      <c r="I293" s="40">
        <f>G293*(1+H293/100)</f>
        <v>1.52</v>
      </c>
      <c r="J293" s="42"/>
      <c r="K293" s="43">
        <f>I293*J293</f>
        <v>0</v>
      </c>
      <c r="L293" s="44"/>
      <c r="M293" s="41">
        <f>I293*L293</f>
        <v>0</v>
      </c>
      <c r="N293" s="44"/>
      <c r="O293" s="41">
        <f>I293*N293</f>
        <v>0</v>
      </c>
      <c r="P293" s="43">
        <v>21</v>
      </c>
      <c r="Q293" s="43">
        <f>K293*(P293/100)</f>
        <v>0</v>
      </c>
      <c r="R293" s="43">
        <f>K293+Q293</f>
        <v>0</v>
      </c>
      <c r="S293" s="39"/>
      <c r="T293" s="15" t="s">
        <v>403</v>
      </c>
      <c r="U293" s="37" t="s">
        <v>1577</v>
      </c>
      <c r="V293" s="37" t="s">
        <v>391</v>
      </c>
    </row>
    <row r="294" spans="1:22" ht="20.25" customHeight="1" outlineLevel="1">
      <c r="A294" s="28"/>
      <c r="B294" s="29"/>
      <c r="C294" s="29"/>
      <c r="D294" s="29"/>
      <c r="E294" s="29" t="s">
        <v>404</v>
      </c>
      <c r="F294" s="29"/>
      <c r="G294" s="30"/>
      <c r="H294" s="31"/>
      <c r="I294" s="30"/>
      <c r="J294" s="32"/>
      <c r="K294" s="33">
        <f>SUBTOTAL(9,K295:K316)</f>
        <v>0</v>
      </c>
      <c r="L294" s="34"/>
      <c r="M294" s="31">
        <f>SUBTOTAL(9,M295:M316)</f>
        <v>0</v>
      </c>
      <c r="N294" s="34"/>
      <c r="O294" s="31">
        <f>SUBTOTAL(9,O295:O316)</f>
        <v>0</v>
      </c>
      <c r="P294" s="33"/>
      <c r="Q294" s="33">
        <f>SUBTOTAL(9,Q295:Q316)</f>
        <v>0</v>
      </c>
      <c r="R294" s="33">
        <f>SUBTOTAL(9,R295:R316)</f>
        <v>0</v>
      </c>
      <c r="S294" s="29"/>
      <c r="T294" s="35"/>
      <c r="U294" s="29"/>
      <c r="V294" s="29"/>
    </row>
    <row r="295" spans="1:22" ht="26.25" outlineLevel="2">
      <c r="A295" s="36">
        <v>136</v>
      </c>
      <c r="B295" s="37" t="s">
        <v>405</v>
      </c>
      <c r="C295" s="37"/>
      <c r="D295" s="38" t="s">
        <v>1573</v>
      </c>
      <c r="E295" s="39" t="s">
        <v>406</v>
      </c>
      <c r="F295" s="38" t="s">
        <v>1582</v>
      </c>
      <c r="G295" s="40">
        <v>7</v>
      </c>
      <c r="H295" s="41">
        <v>0</v>
      </c>
      <c r="I295" s="40">
        <f>G295*(1+H295/100)</f>
        <v>7</v>
      </c>
      <c r="J295" s="42"/>
      <c r="K295" s="43">
        <f>I295*J295</f>
        <v>0</v>
      </c>
      <c r="L295" s="44"/>
      <c r="M295" s="41">
        <f>I295*L295</f>
        <v>0</v>
      </c>
      <c r="N295" s="44"/>
      <c r="O295" s="41">
        <f>I295*N295</f>
        <v>0</v>
      </c>
      <c r="P295" s="43">
        <v>21</v>
      </c>
      <c r="Q295" s="43">
        <f>K295*(P295/100)</f>
        <v>0</v>
      </c>
      <c r="R295" s="43">
        <f>K295+Q295</f>
        <v>0</v>
      </c>
      <c r="S295" s="39"/>
      <c r="T295" s="15" t="s">
        <v>407</v>
      </c>
      <c r="U295" s="37" t="s">
        <v>1577</v>
      </c>
      <c r="V295" s="37" t="s">
        <v>408</v>
      </c>
    </row>
    <row r="296" spans="1:22" ht="12.75" outlineLevel="2">
      <c r="A296" s="36">
        <v>137</v>
      </c>
      <c r="B296" s="37" t="s">
        <v>409</v>
      </c>
      <c r="C296" s="37"/>
      <c r="D296" s="38" t="s">
        <v>1573</v>
      </c>
      <c r="E296" s="39" t="s">
        <v>410</v>
      </c>
      <c r="F296" s="38" t="s">
        <v>1582</v>
      </c>
      <c r="G296" s="40">
        <v>4</v>
      </c>
      <c r="H296" s="41">
        <v>0</v>
      </c>
      <c r="I296" s="40">
        <f>G296*(1+H296/100)</f>
        <v>4</v>
      </c>
      <c r="J296" s="42"/>
      <c r="K296" s="43">
        <f>I296*J296</f>
        <v>0</v>
      </c>
      <c r="L296" s="44"/>
      <c r="M296" s="41">
        <f>I296*L296</f>
        <v>0</v>
      </c>
      <c r="N296" s="44"/>
      <c r="O296" s="41">
        <f>I296*N296</f>
        <v>0</v>
      </c>
      <c r="P296" s="43">
        <v>21</v>
      </c>
      <c r="Q296" s="43">
        <f>K296*(P296/100)</f>
        <v>0</v>
      </c>
      <c r="R296" s="43">
        <f>K296+Q296</f>
        <v>0</v>
      </c>
      <c r="S296" s="39"/>
      <c r="T296" s="15" t="s">
        <v>411</v>
      </c>
      <c r="U296" s="37" t="s">
        <v>1577</v>
      </c>
      <c r="V296" s="37" t="s">
        <v>408</v>
      </c>
    </row>
    <row r="297" spans="1:22" ht="12.75" outlineLevel="2">
      <c r="A297" s="36">
        <v>138</v>
      </c>
      <c r="B297" s="37" t="s">
        <v>412</v>
      </c>
      <c r="C297" s="37"/>
      <c r="D297" s="38" t="s">
        <v>1573</v>
      </c>
      <c r="E297" s="39" t="s">
        <v>413</v>
      </c>
      <c r="F297" s="38" t="s">
        <v>414</v>
      </c>
      <c r="G297" s="40">
        <v>726.2736</v>
      </c>
      <c r="H297" s="41">
        <v>0</v>
      </c>
      <c r="I297" s="40">
        <f>G297*(1+H297/100)</f>
        <v>726.2736</v>
      </c>
      <c r="J297" s="42"/>
      <c r="K297" s="43">
        <f>I297*J297</f>
        <v>0</v>
      </c>
      <c r="L297" s="44"/>
      <c r="M297" s="41">
        <f>I297*L297</f>
        <v>0</v>
      </c>
      <c r="N297" s="44"/>
      <c r="O297" s="41">
        <f>I297*N297</f>
        <v>0</v>
      </c>
      <c r="P297" s="43">
        <v>21</v>
      </c>
      <c r="Q297" s="43">
        <f>K297*(P297/100)</f>
        <v>0</v>
      </c>
      <c r="R297" s="43">
        <f>K297+Q297</f>
        <v>0</v>
      </c>
      <c r="S297" s="39"/>
      <c r="T297" s="15" t="s">
        <v>415</v>
      </c>
      <c r="U297" s="37" t="s">
        <v>1577</v>
      </c>
      <c r="V297" s="37" t="s">
        <v>408</v>
      </c>
    </row>
    <row r="298" spans="1:22" ht="12.75" outlineLevel="3">
      <c r="A298" s="45"/>
      <c r="B298" s="46"/>
      <c r="C298" s="46"/>
      <c r="D298" s="46"/>
      <c r="E298" s="46" t="s">
        <v>416</v>
      </c>
      <c r="F298" s="46"/>
      <c r="G298" s="47">
        <v>0</v>
      </c>
      <c r="H298" s="48"/>
      <c r="I298" s="47"/>
      <c r="J298" s="49"/>
      <c r="K298" s="50"/>
      <c r="L298" s="51"/>
      <c r="M298" s="48"/>
      <c r="N298" s="51"/>
      <c r="O298" s="48"/>
      <c r="P298" s="50"/>
      <c r="Q298" s="50"/>
      <c r="R298" s="50"/>
      <c r="S298" s="46"/>
      <c r="T298" s="52"/>
      <c r="U298" s="46"/>
      <c r="V298" s="46"/>
    </row>
    <row r="299" spans="1:22" ht="12.75" outlineLevel="3">
      <c r="A299" s="45"/>
      <c r="B299" s="46"/>
      <c r="C299" s="46"/>
      <c r="D299" s="46"/>
      <c r="E299" s="46" t="s">
        <v>417</v>
      </c>
      <c r="F299" s="46"/>
      <c r="G299" s="47">
        <v>0</v>
      </c>
      <c r="H299" s="48"/>
      <c r="I299" s="47"/>
      <c r="J299" s="49"/>
      <c r="K299" s="50"/>
      <c r="L299" s="51"/>
      <c r="M299" s="48"/>
      <c r="N299" s="51"/>
      <c r="O299" s="48"/>
      <c r="P299" s="50"/>
      <c r="Q299" s="50"/>
      <c r="R299" s="50"/>
      <c r="S299" s="46"/>
      <c r="T299" s="52"/>
      <c r="U299" s="46"/>
      <c r="V299" s="46"/>
    </row>
    <row r="300" spans="1:22" ht="12.75" outlineLevel="3">
      <c r="A300" s="45"/>
      <c r="B300" s="46"/>
      <c r="C300" s="46"/>
      <c r="D300" s="46"/>
      <c r="E300" s="46" t="s">
        <v>418</v>
      </c>
      <c r="F300" s="46"/>
      <c r="G300" s="47">
        <v>141.9552</v>
      </c>
      <c r="H300" s="48"/>
      <c r="I300" s="47"/>
      <c r="J300" s="49"/>
      <c r="K300" s="50"/>
      <c r="L300" s="51"/>
      <c r="M300" s="48"/>
      <c r="N300" s="51"/>
      <c r="O300" s="48"/>
      <c r="P300" s="50"/>
      <c r="Q300" s="50"/>
      <c r="R300" s="50"/>
      <c r="S300" s="46"/>
      <c r="T300" s="52"/>
      <c r="U300" s="46"/>
      <c r="V300" s="46"/>
    </row>
    <row r="301" spans="1:22" ht="12.75" outlineLevel="3">
      <c r="A301" s="45"/>
      <c r="B301" s="46"/>
      <c r="C301" s="46"/>
      <c r="D301" s="46"/>
      <c r="E301" s="46" t="s">
        <v>419</v>
      </c>
      <c r="F301" s="46"/>
      <c r="G301" s="47">
        <v>0</v>
      </c>
      <c r="H301" s="48"/>
      <c r="I301" s="47"/>
      <c r="J301" s="49"/>
      <c r="K301" s="50"/>
      <c r="L301" s="51"/>
      <c r="M301" s="48"/>
      <c r="N301" s="51"/>
      <c r="O301" s="48"/>
      <c r="P301" s="50"/>
      <c r="Q301" s="50"/>
      <c r="R301" s="50"/>
      <c r="S301" s="46"/>
      <c r="T301" s="52"/>
      <c r="U301" s="46"/>
      <c r="V301" s="46"/>
    </row>
    <row r="302" spans="1:22" ht="12.75" outlineLevel="3">
      <c r="A302" s="45"/>
      <c r="B302" s="46"/>
      <c r="C302" s="46"/>
      <c r="D302" s="46"/>
      <c r="E302" s="46" t="s">
        <v>420</v>
      </c>
      <c r="F302" s="46"/>
      <c r="G302" s="47">
        <v>203.7744</v>
      </c>
      <c r="H302" s="48"/>
      <c r="I302" s="47"/>
      <c r="J302" s="49"/>
      <c r="K302" s="50"/>
      <c r="L302" s="51"/>
      <c r="M302" s="48"/>
      <c r="N302" s="51"/>
      <c r="O302" s="48"/>
      <c r="P302" s="50"/>
      <c r="Q302" s="50"/>
      <c r="R302" s="50"/>
      <c r="S302" s="46"/>
      <c r="T302" s="52"/>
      <c r="U302" s="46"/>
      <c r="V302" s="46"/>
    </row>
    <row r="303" spans="1:22" ht="12.75" outlineLevel="3">
      <c r="A303" s="45"/>
      <c r="B303" s="46"/>
      <c r="C303" s="46"/>
      <c r="D303" s="46"/>
      <c r="E303" s="46" t="s">
        <v>421</v>
      </c>
      <c r="F303" s="46"/>
      <c r="G303" s="47">
        <v>0</v>
      </c>
      <c r="H303" s="48"/>
      <c r="I303" s="47"/>
      <c r="J303" s="49"/>
      <c r="K303" s="50"/>
      <c r="L303" s="51"/>
      <c r="M303" s="48"/>
      <c r="N303" s="51"/>
      <c r="O303" s="48"/>
      <c r="P303" s="50"/>
      <c r="Q303" s="50"/>
      <c r="R303" s="50"/>
      <c r="S303" s="46"/>
      <c r="T303" s="52"/>
      <c r="U303" s="46"/>
      <c r="V303" s="46"/>
    </row>
    <row r="304" spans="1:22" ht="12.75" outlineLevel="3">
      <c r="A304" s="45"/>
      <c r="B304" s="46"/>
      <c r="C304" s="46"/>
      <c r="D304" s="46"/>
      <c r="E304" s="46" t="s">
        <v>422</v>
      </c>
      <c r="F304" s="46"/>
      <c r="G304" s="47">
        <v>151.1136</v>
      </c>
      <c r="H304" s="48"/>
      <c r="I304" s="47"/>
      <c r="J304" s="49"/>
      <c r="K304" s="50"/>
      <c r="L304" s="51"/>
      <c r="M304" s="48"/>
      <c r="N304" s="51"/>
      <c r="O304" s="48"/>
      <c r="P304" s="50"/>
      <c r="Q304" s="50"/>
      <c r="R304" s="50"/>
      <c r="S304" s="46"/>
      <c r="T304" s="52"/>
      <c r="U304" s="46"/>
      <c r="V304" s="46"/>
    </row>
    <row r="305" spans="1:22" ht="12.75" outlineLevel="3">
      <c r="A305" s="45"/>
      <c r="B305" s="46"/>
      <c r="C305" s="46"/>
      <c r="D305" s="46"/>
      <c r="E305" s="46" t="s">
        <v>423</v>
      </c>
      <c r="F305" s="46"/>
      <c r="G305" s="47">
        <v>0</v>
      </c>
      <c r="H305" s="48"/>
      <c r="I305" s="47"/>
      <c r="J305" s="49"/>
      <c r="K305" s="50"/>
      <c r="L305" s="51"/>
      <c r="M305" s="48"/>
      <c r="N305" s="51"/>
      <c r="O305" s="48"/>
      <c r="P305" s="50"/>
      <c r="Q305" s="50"/>
      <c r="R305" s="50"/>
      <c r="S305" s="46"/>
      <c r="T305" s="52"/>
      <c r="U305" s="46"/>
      <c r="V305" s="46"/>
    </row>
    <row r="306" spans="1:22" ht="12.75" outlineLevel="3">
      <c r="A306" s="45"/>
      <c r="B306" s="46"/>
      <c r="C306" s="46"/>
      <c r="D306" s="46"/>
      <c r="E306" s="46" t="s">
        <v>424</v>
      </c>
      <c r="F306" s="46"/>
      <c r="G306" s="47">
        <v>169.4304</v>
      </c>
      <c r="H306" s="48"/>
      <c r="I306" s="47"/>
      <c r="J306" s="49"/>
      <c r="K306" s="50"/>
      <c r="L306" s="51"/>
      <c r="M306" s="48"/>
      <c r="N306" s="51"/>
      <c r="O306" s="48"/>
      <c r="P306" s="50"/>
      <c r="Q306" s="50"/>
      <c r="R306" s="50"/>
      <c r="S306" s="46"/>
      <c r="T306" s="52"/>
      <c r="U306" s="46"/>
      <c r="V306" s="46"/>
    </row>
    <row r="307" spans="1:22" ht="12.75" outlineLevel="3">
      <c r="A307" s="45"/>
      <c r="B307" s="46"/>
      <c r="C307" s="46"/>
      <c r="D307" s="46"/>
      <c r="E307" s="46" t="s">
        <v>425</v>
      </c>
      <c r="F307" s="46"/>
      <c r="G307" s="47">
        <v>0</v>
      </c>
      <c r="H307" s="48"/>
      <c r="I307" s="47"/>
      <c r="J307" s="49"/>
      <c r="K307" s="50"/>
      <c r="L307" s="51"/>
      <c r="M307" s="48"/>
      <c r="N307" s="51"/>
      <c r="O307" s="48"/>
      <c r="P307" s="50"/>
      <c r="Q307" s="50"/>
      <c r="R307" s="50"/>
      <c r="S307" s="46"/>
      <c r="T307" s="52"/>
      <c r="U307" s="46"/>
      <c r="V307" s="46"/>
    </row>
    <row r="308" spans="1:22" ht="12.75" outlineLevel="3">
      <c r="A308" s="45"/>
      <c r="B308" s="46"/>
      <c r="C308" s="46"/>
      <c r="D308" s="46"/>
      <c r="E308" s="46" t="s">
        <v>426</v>
      </c>
      <c r="F308" s="46"/>
      <c r="G308" s="47">
        <v>60</v>
      </c>
      <c r="H308" s="48"/>
      <c r="I308" s="47"/>
      <c r="J308" s="49"/>
      <c r="K308" s="50"/>
      <c r="L308" s="51"/>
      <c r="M308" s="48"/>
      <c r="N308" s="51"/>
      <c r="O308" s="48"/>
      <c r="P308" s="50"/>
      <c r="Q308" s="50"/>
      <c r="R308" s="50"/>
      <c r="S308" s="46"/>
      <c r="T308" s="52"/>
      <c r="U308" s="46"/>
      <c r="V308" s="46"/>
    </row>
    <row r="309" spans="1:22" ht="26.25" outlineLevel="2">
      <c r="A309" s="36">
        <v>139</v>
      </c>
      <c r="B309" s="37" t="s">
        <v>427</v>
      </c>
      <c r="C309" s="37"/>
      <c r="D309" s="38" t="s">
        <v>1573</v>
      </c>
      <c r="E309" s="39" t="s">
        <v>428</v>
      </c>
      <c r="F309" s="38" t="s">
        <v>1575</v>
      </c>
      <c r="G309" s="40">
        <v>14.83</v>
      </c>
      <c r="H309" s="41">
        <v>0</v>
      </c>
      <c r="I309" s="40">
        <f>G309*(1+H309/100)</f>
        <v>14.83</v>
      </c>
      <c r="J309" s="42"/>
      <c r="K309" s="43">
        <f>I309*J309</f>
        <v>0</v>
      </c>
      <c r="L309" s="44"/>
      <c r="M309" s="41">
        <f>I309*L309</f>
        <v>0</v>
      </c>
      <c r="N309" s="44"/>
      <c r="O309" s="41">
        <f>I309*N309</f>
        <v>0</v>
      </c>
      <c r="P309" s="43">
        <v>21</v>
      </c>
      <c r="Q309" s="43">
        <f>K309*(P309/100)</f>
        <v>0</v>
      </c>
      <c r="R309" s="43">
        <f>K309+Q309</f>
        <v>0</v>
      </c>
      <c r="S309" s="39"/>
      <c r="T309" s="15" t="s">
        <v>429</v>
      </c>
      <c r="U309" s="37" t="s">
        <v>1577</v>
      </c>
      <c r="V309" s="37" t="s">
        <v>408</v>
      </c>
    </row>
    <row r="310" spans="1:22" ht="12.75" outlineLevel="3">
      <c r="A310" s="45"/>
      <c r="B310" s="46"/>
      <c r="C310" s="46"/>
      <c r="D310" s="46"/>
      <c r="E310" s="46" t="s">
        <v>430</v>
      </c>
      <c r="F310" s="46"/>
      <c r="G310" s="47">
        <v>0</v>
      </c>
      <c r="H310" s="48"/>
      <c r="I310" s="47"/>
      <c r="J310" s="49"/>
      <c r="K310" s="50"/>
      <c r="L310" s="51"/>
      <c r="M310" s="48"/>
      <c r="N310" s="51"/>
      <c r="O310" s="48"/>
      <c r="P310" s="50"/>
      <c r="Q310" s="50"/>
      <c r="R310" s="50"/>
      <c r="S310" s="46"/>
      <c r="T310" s="52"/>
      <c r="U310" s="46"/>
      <c r="V310" s="46"/>
    </row>
    <row r="311" spans="1:22" ht="12.75" outlineLevel="3">
      <c r="A311" s="45"/>
      <c r="B311" s="46"/>
      <c r="C311" s="46"/>
      <c r="D311" s="46"/>
      <c r="E311" s="46" t="s">
        <v>431</v>
      </c>
      <c r="F311" s="46"/>
      <c r="G311" s="47">
        <v>0</v>
      </c>
      <c r="H311" s="48"/>
      <c r="I311" s="47"/>
      <c r="J311" s="49"/>
      <c r="K311" s="50"/>
      <c r="L311" s="51"/>
      <c r="M311" s="48"/>
      <c r="N311" s="51"/>
      <c r="O311" s="48"/>
      <c r="P311" s="50"/>
      <c r="Q311" s="50"/>
      <c r="R311" s="50"/>
      <c r="S311" s="46"/>
      <c r="T311" s="52"/>
      <c r="U311" s="46"/>
      <c r="V311" s="46"/>
    </row>
    <row r="312" spans="1:22" ht="12.75" outlineLevel="3">
      <c r="A312" s="45"/>
      <c r="B312" s="46"/>
      <c r="C312" s="46"/>
      <c r="D312" s="46"/>
      <c r="E312" s="46" t="s">
        <v>432</v>
      </c>
      <c r="F312" s="46"/>
      <c r="G312" s="47">
        <v>11.15</v>
      </c>
      <c r="H312" s="48"/>
      <c r="I312" s="47"/>
      <c r="J312" s="49"/>
      <c r="K312" s="50"/>
      <c r="L312" s="51"/>
      <c r="M312" s="48"/>
      <c r="N312" s="51"/>
      <c r="O312" s="48"/>
      <c r="P312" s="50"/>
      <c r="Q312" s="50"/>
      <c r="R312" s="50"/>
      <c r="S312" s="46"/>
      <c r="T312" s="52"/>
      <c r="U312" s="46"/>
      <c r="V312" s="46"/>
    </row>
    <row r="313" spans="1:22" ht="12.75" outlineLevel="3">
      <c r="A313" s="45"/>
      <c r="B313" s="46"/>
      <c r="C313" s="46"/>
      <c r="D313" s="46"/>
      <c r="E313" s="46" t="s">
        <v>433</v>
      </c>
      <c r="F313" s="46"/>
      <c r="G313" s="47">
        <v>0</v>
      </c>
      <c r="H313" s="48"/>
      <c r="I313" s="47"/>
      <c r="J313" s="49"/>
      <c r="K313" s="50"/>
      <c r="L313" s="51"/>
      <c r="M313" s="48"/>
      <c r="N313" s="51"/>
      <c r="O313" s="48"/>
      <c r="P313" s="50"/>
      <c r="Q313" s="50"/>
      <c r="R313" s="50"/>
      <c r="S313" s="46"/>
      <c r="T313" s="52"/>
      <c r="U313" s="46"/>
      <c r="V313" s="46"/>
    </row>
    <row r="314" spans="1:22" ht="12.75" outlineLevel="3">
      <c r="A314" s="45"/>
      <c r="B314" s="46"/>
      <c r="C314" s="46"/>
      <c r="D314" s="46"/>
      <c r="E314" s="46" t="s">
        <v>434</v>
      </c>
      <c r="F314" s="46"/>
      <c r="G314" s="47">
        <v>3.68</v>
      </c>
      <c r="H314" s="48"/>
      <c r="I314" s="47"/>
      <c r="J314" s="49"/>
      <c r="K314" s="50"/>
      <c r="L314" s="51"/>
      <c r="M314" s="48"/>
      <c r="N314" s="51"/>
      <c r="O314" s="48"/>
      <c r="P314" s="50"/>
      <c r="Q314" s="50"/>
      <c r="R314" s="50"/>
      <c r="S314" s="46"/>
      <c r="T314" s="52"/>
      <c r="U314" s="46"/>
      <c r="V314" s="46"/>
    </row>
    <row r="315" spans="1:22" ht="12.75" outlineLevel="2">
      <c r="A315" s="36">
        <v>140</v>
      </c>
      <c r="B315" s="37" t="s">
        <v>435</v>
      </c>
      <c r="C315" s="37"/>
      <c r="D315" s="38" t="s">
        <v>1573</v>
      </c>
      <c r="E315" s="39" t="s">
        <v>436</v>
      </c>
      <c r="F315" s="38" t="s">
        <v>1582</v>
      </c>
      <c r="G315" s="40">
        <v>1</v>
      </c>
      <c r="H315" s="41">
        <v>0</v>
      </c>
      <c r="I315" s="40">
        <f>G315*(1+H315/100)</f>
        <v>1</v>
      </c>
      <c r="J315" s="42"/>
      <c r="K315" s="43">
        <f>I315*J315</f>
        <v>0</v>
      </c>
      <c r="L315" s="44"/>
      <c r="M315" s="41">
        <f>I315*L315</f>
        <v>0</v>
      </c>
      <c r="N315" s="44"/>
      <c r="O315" s="41">
        <f>I315*N315</f>
        <v>0</v>
      </c>
      <c r="P315" s="43">
        <v>21</v>
      </c>
      <c r="Q315" s="43">
        <f>K315*(P315/100)</f>
        <v>0</v>
      </c>
      <c r="R315" s="43">
        <f>K315+Q315</f>
        <v>0</v>
      </c>
      <c r="S315" s="39"/>
      <c r="T315" s="15" t="s">
        <v>437</v>
      </c>
      <c r="U315" s="37" t="s">
        <v>1577</v>
      </c>
      <c r="V315" s="37" t="s">
        <v>408</v>
      </c>
    </row>
    <row r="316" spans="1:22" ht="12.75" outlineLevel="2">
      <c r="A316" s="36">
        <v>141</v>
      </c>
      <c r="B316" s="37" t="s">
        <v>438</v>
      </c>
      <c r="C316" s="37"/>
      <c r="D316" s="38" t="s">
        <v>1573</v>
      </c>
      <c r="E316" s="39" t="s">
        <v>439</v>
      </c>
      <c r="F316" s="38" t="s">
        <v>402</v>
      </c>
      <c r="G316" s="40">
        <v>1.35</v>
      </c>
      <c r="H316" s="41">
        <v>0</v>
      </c>
      <c r="I316" s="40">
        <f>G316*(1+H316/100)</f>
        <v>1.35</v>
      </c>
      <c r="J316" s="42"/>
      <c r="K316" s="43">
        <f>I316*J316</f>
        <v>0</v>
      </c>
      <c r="L316" s="44"/>
      <c r="M316" s="41">
        <f>I316*L316</f>
        <v>0</v>
      </c>
      <c r="N316" s="44"/>
      <c r="O316" s="41">
        <f>I316*N316</f>
        <v>0</v>
      </c>
      <c r="P316" s="43">
        <v>21</v>
      </c>
      <c r="Q316" s="43">
        <f>K316*(P316/100)</f>
        <v>0</v>
      </c>
      <c r="R316" s="43">
        <f>K316+Q316</f>
        <v>0</v>
      </c>
      <c r="S316" s="39"/>
      <c r="T316" s="15" t="s">
        <v>440</v>
      </c>
      <c r="U316" s="37" t="s">
        <v>1577</v>
      </c>
      <c r="V316" s="37" t="s">
        <v>408</v>
      </c>
    </row>
    <row r="317" spans="1:22" ht="20.25" customHeight="1" outlineLevel="1">
      <c r="A317" s="28"/>
      <c r="B317" s="29"/>
      <c r="C317" s="29"/>
      <c r="D317" s="29"/>
      <c r="E317" s="29" t="s">
        <v>441</v>
      </c>
      <c r="F317" s="29"/>
      <c r="G317" s="30"/>
      <c r="H317" s="31"/>
      <c r="I317" s="30"/>
      <c r="J317" s="32"/>
      <c r="K317" s="33">
        <f>SUBTOTAL(9,K318:K318)</f>
        <v>0</v>
      </c>
      <c r="L317" s="34"/>
      <c r="M317" s="31">
        <f>SUBTOTAL(9,M318:M318)</f>
        <v>0</v>
      </c>
      <c r="N317" s="34"/>
      <c r="O317" s="31">
        <f>SUBTOTAL(9,O318:O318)</f>
        <v>0</v>
      </c>
      <c r="P317" s="33"/>
      <c r="Q317" s="33">
        <f>SUBTOTAL(9,Q318:Q318)</f>
        <v>0</v>
      </c>
      <c r="R317" s="33">
        <f>SUBTOTAL(9,R318:R318)</f>
        <v>0</v>
      </c>
      <c r="S317" s="29"/>
      <c r="T317" s="35"/>
      <c r="U317" s="29"/>
      <c r="V317" s="29"/>
    </row>
    <row r="318" spans="1:22" ht="12.75" outlineLevel="2">
      <c r="A318" s="36">
        <v>142</v>
      </c>
      <c r="B318" s="37" t="s">
        <v>442</v>
      </c>
      <c r="C318" s="37"/>
      <c r="D318" s="38" t="s">
        <v>1573</v>
      </c>
      <c r="E318" s="39" t="s">
        <v>443</v>
      </c>
      <c r="F318" s="38" t="s">
        <v>272</v>
      </c>
      <c r="G318" s="40">
        <v>1</v>
      </c>
      <c r="H318" s="41">
        <v>0</v>
      </c>
      <c r="I318" s="40">
        <f>G318*(1+H318/100)</f>
        <v>1</v>
      </c>
      <c r="J318" s="42"/>
      <c r="K318" s="43">
        <f>I318*J318</f>
        <v>0</v>
      </c>
      <c r="L318" s="44"/>
      <c r="M318" s="41">
        <f>I318*L318</f>
        <v>0</v>
      </c>
      <c r="N318" s="44"/>
      <c r="O318" s="41">
        <f>I318*N318</f>
        <v>0</v>
      </c>
      <c r="P318" s="43">
        <v>21</v>
      </c>
      <c r="Q318" s="43">
        <f>K318*(P318/100)</f>
        <v>0</v>
      </c>
      <c r="R318" s="43">
        <f>K318+Q318</f>
        <v>0</v>
      </c>
      <c r="S318" s="39"/>
      <c r="T318" s="15" t="s">
        <v>444</v>
      </c>
      <c r="U318" s="37" t="s">
        <v>1577</v>
      </c>
      <c r="V318" s="37" t="s">
        <v>445</v>
      </c>
    </row>
    <row r="319" spans="1:22" ht="21" customHeight="1">
      <c r="A319" s="19"/>
      <c r="B319" s="20"/>
      <c r="C319" s="20"/>
      <c r="D319" s="20"/>
      <c r="E319" s="20" t="s">
        <v>446</v>
      </c>
      <c r="F319" s="20"/>
      <c r="G319" s="21"/>
      <c r="H319" s="22"/>
      <c r="I319" s="21"/>
      <c r="J319" s="23"/>
      <c r="K319" s="24">
        <f>SUBTOTAL(9,K320:K605)</f>
        <v>0</v>
      </c>
      <c r="L319" s="25"/>
      <c r="M319" s="22">
        <f>SUBTOTAL(9,M320:M605)</f>
        <v>229.23966751037</v>
      </c>
      <c r="N319" s="25"/>
      <c r="O319" s="22">
        <f>SUBTOTAL(9,O320:O605)</f>
        <v>181.03031059999998</v>
      </c>
      <c r="P319" s="24"/>
      <c r="Q319" s="24">
        <f>SUBTOTAL(9,Q320:Q605)</f>
        <v>0</v>
      </c>
      <c r="R319" s="24">
        <f>SUBTOTAL(9,R320:R605)</f>
        <v>0</v>
      </c>
      <c r="S319" s="20"/>
      <c r="T319" s="27"/>
      <c r="U319" s="20"/>
      <c r="V319" s="20"/>
    </row>
    <row r="320" spans="1:22" ht="20.25" customHeight="1" outlineLevel="1">
      <c r="A320" s="28"/>
      <c r="B320" s="29"/>
      <c r="C320" s="29"/>
      <c r="D320" s="29"/>
      <c r="E320" s="29" t="s">
        <v>1571</v>
      </c>
      <c r="F320" s="29"/>
      <c r="G320" s="30"/>
      <c r="H320" s="31"/>
      <c r="I320" s="30"/>
      <c r="J320" s="32"/>
      <c r="K320" s="33">
        <f>SUBTOTAL(9,K321:K360)</f>
        <v>0</v>
      </c>
      <c r="L320" s="34"/>
      <c r="M320" s="31">
        <f>SUBTOTAL(9,M321:M360)</f>
        <v>0.474528</v>
      </c>
      <c r="N320" s="34"/>
      <c r="O320" s="31">
        <f>SUBTOTAL(9,O321:O360)</f>
        <v>0</v>
      </c>
      <c r="P320" s="33"/>
      <c r="Q320" s="33">
        <f>SUBTOTAL(9,Q321:Q360)</f>
        <v>0</v>
      </c>
      <c r="R320" s="33">
        <f>SUBTOTAL(9,R321:R360)</f>
        <v>0</v>
      </c>
      <c r="S320" s="29"/>
      <c r="T320" s="35"/>
      <c r="U320" s="29"/>
      <c r="V320" s="29"/>
    </row>
    <row r="321" spans="1:22" ht="12.75" outlineLevel="2">
      <c r="A321" s="36">
        <v>143</v>
      </c>
      <c r="B321" s="37" t="s">
        <v>1572</v>
      </c>
      <c r="C321" s="37"/>
      <c r="D321" s="38" t="s">
        <v>1573</v>
      </c>
      <c r="E321" s="39" t="s">
        <v>1574</v>
      </c>
      <c r="F321" s="38" t="s">
        <v>1575</v>
      </c>
      <c r="G321" s="40">
        <v>294</v>
      </c>
      <c r="H321" s="41">
        <v>0</v>
      </c>
      <c r="I321" s="40">
        <f>G321*(1+H321/100)</f>
        <v>294</v>
      </c>
      <c r="J321" s="42"/>
      <c r="K321" s="43">
        <f>I321*J321</f>
        <v>0</v>
      </c>
      <c r="L321" s="44"/>
      <c r="M321" s="41">
        <f>I321*L321</f>
        <v>0</v>
      </c>
      <c r="N321" s="44"/>
      <c r="O321" s="41">
        <f>I321*N321</f>
        <v>0</v>
      </c>
      <c r="P321" s="43">
        <v>21</v>
      </c>
      <c r="Q321" s="43">
        <f>K321*(P321/100)</f>
        <v>0</v>
      </c>
      <c r="R321" s="43">
        <f>K321+Q321</f>
        <v>0</v>
      </c>
      <c r="S321" s="39"/>
      <c r="T321" s="15" t="s">
        <v>447</v>
      </c>
      <c r="U321" s="37" t="s">
        <v>448</v>
      </c>
      <c r="V321" s="37" t="s">
        <v>1578</v>
      </c>
    </row>
    <row r="322" spans="1:22" ht="12.75" outlineLevel="3">
      <c r="A322" s="45"/>
      <c r="B322" s="46"/>
      <c r="C322" s="46"/>
      <c r="D322" s="46"/>
      <c r="E322" s="46" t="s">
        <v>449</v>
      </c>
      <c r="F322" s="46"/>
      <c r="G322" s="47">
        <v>294</v>
      </c>
      <c r="H322" s="48"/>
      <c r="I322" s="47"/>
      <c r="J322" s="49"/>
      <c r="K322" s="50"/>
      <c r="L322" s="51"/>
      <c r="M322" s="48"/>
      <c r="N322" s="51"/>
      <c r="O322" s="48"/>
      <c r="P322" s="50"/>
      <c r="Q322" s="50"/>
      <c r="R322" s="50"/>
      <c r="S322" s="46"/>
      <c r="T322" s="52"/>
      <c r="U322" s="46"/>
      <c r="V322" s="46"/>
    </row>
    <row r="323" spans="1:22" ht="12.75" outlineLevel="2">
      <c r="A323" s="36">
        <v>144</v>
      </c>
      <c r="B323" s="37" t="s">
        <v>1580</v>
      </c>
      <c r="C323" s="37"/>
      <c r="D323" s="38" t="s">
        <v>1573</v>
      </c>
      <c r="E323" s="39" t="s">
        <v>1581</v>
      </c>
      <c r="F323" s="38" t="s">
        <v>1582</v>
      </c>
      <c r="G323" s="40">
        <v>3</v>
      </c>
      <c r="H323" s="41">
        <v>0</v>
      </c>
      <c r="I323" s="40">
        <f aca="true" t="shared" si="12" ref="I323:I329">G323*(1+H323/100)</f>
        <v>3</v>
      </c>
      <c r="J323" s="42"/>
      <c r="K323" s="43">
        <f aca="true" t="shared" si="13" ref="K323:K329">I323*J323</f>
        <v>0</v>
      </c>
      <c r="L323" s="44">
        <v>1E-05</v>
      </c>
      <c r="M323" s="41">
        <f aca="true" t="shared" si="14" ref="M323:M329">I323*L323</f>
        <v>3.0000000000000004E-05</v>
      </c>
      <c r="N323" s="44"/>
      <c r="O323" s="41">
        <f aca="true" t="shared" si="15" ref="O323:O329">I323*N323</f>
        <v>0</v>
      </c>
      <c r="P323" s="43">
        <v>21</v>
      </c>
      <c r="Q323" s="43">
        <f aca="true" t="shared" si="16" ref="Q323:Q329">K323*(P323/100)</f>
        <v>0</v>
      </c>
      <c r="R323" s="43">
        <f aca="true" t="shared" si="17" ref="R323:R329">K323+Q323</f>
        <v>0</v>
      </c>
      <c r="S323" s="39"/>
      <c r="T323" s="15" t="s">
        <v>450</v>
      </c>
      <c r="U323" s="37" t="s">
        <v>448</v>
      </c>
      <c r="V323" s="37" t="s">
        <v>1578</v>
      </c>
    </row>
    <row r="324" spans="1:22" ht="12.75" outlineLevel="2">
      <c r="A324" s="36">
        <v>145</v>
      </c>
      <c r="B324" s="37" t="s">
        <v>1584</v>
      </c>
      <c r="C324" s="37"/>
      <c r="D324" s="38" t="s">
        <v>1573</v>
      </c>
      <c r="E324" s="39" t="s">
        <v>1585</v>
      </c>
      <c r="F324" s="38" t="s">
        <v>1582</v>
      </c>
      <c r="G324" s="40">
        <v>17</v>
      </c>
      <c r="H324" s="41">
        <v>0</v>
      </c>
      <c r="I324" s="40">
        <f t="shared" si="12"/>
        <v>17</v>
      </c>
      <c r="J324" s="42"/>
      <c r="K324" s="43">
        <f t="shared" si="13"/>
        <v>0</v>
      </c>
      <c r="L324" s="44">
        <v>1E-05</v>
      </c>
      <c r="M324" s="41">
        <f t="shared" si="14"/>
        <v>0.00017</v>
      </c>
      <c r="N324" s="44"/>
      <c r="O324" s="41">
        <f t="shared" si="15"/>
        <v>0</v>
      </c>
      <c r="P324" s="43">
        <v>21</v>
      </c>
      <c r="Q324" s="43">
        <f t="shared" si="16"/>
        <v>0</v>
      </c>
      <c r="R324" s="43">
        <f t="shared" si="17"/>
        <v>0</v>
      </c>
      <c r="S324" s="39"/>
      <c r="T324" s="15" t="s">
        <v>451</v>
      </c>
      <c r="U324" s="37" t="s">
        <v>448</v>
      </c>
      <c r="V324" s="37" t="s">
        <v>1578</v>
      </c>
    </row>
    <row r="325" spans="1:22" ht="12.75" outlineLevel="2">
      <c r="A325" s="36">
        <v>146</v>
      </c>
      <c r="B325" s="37" t="s">
        <v>452</v>
      </c>
      <c r="C325" s="37"/>
      <c r="D325" s="38" t="s">
        <v>1573</v>
      </c>
      <c r="E325" s="39" t="s">
        <v>453</v>
      </c>
      <c r="F325" s="38" t="s">
        <v>1603</v>
      </c>
      <c r="G325" s="40">
        <v>1</v>
      </c>
      <c r="H325" s="41">
        <v>0</v>
      </c>
      <c r="I325" s="40">
        <f t="shared" si="12"/>
        <v>1</v>
      </c>
      <c r="J325" s="42"/>
      <c r="K325" s="43">
        <f t="shared" si="13"/>
        <v>0</v>
      </c>
      <c r="L325" s="44">
        <v>0.00868</v>
      </c>
      <c r="M325" s="41">
        <f t="shared" si="14"/>
        <v>0.00868</v>
      </c>
      <c r="N325" s="44"/>
      <c r="O325" s="41">
        <f t="shared" si="15"/>
        <v>0</v>
      </c>
      <c r="P325" s="43">
        <v>21</v>
      </c>
      <c r="Q325" s="43">
        <f t="shared" si="16"/>
        <v>0</v>
      </c>
      <c r="R325" s="43">
        <f t="shared" si="17"/>
        <v>0</v>
      </c>
      <c r="S325" s="39"/>
      <c r="T325" s="15" t="s">
        <v>454</v>
      </c>
      <c r="U325" s="37" t="s">
        <v>448</v>
      </c>
      <c r="V325" s="37" t="s">
        <v>1578</v>
      </c>
    </row>
    <row r="326" spans="1:22" ht="12.75" outlineLevel="2">
      <c r="A326" s="36">
        <v>147</v>
      </c>
      <c r="B326" s="37" t="s">
        <v>1614</v>
      </c>
      <c r="C326" s="37"/>
      <c r="D326" s="38" t="s">
        <v>1573</v>
      </c>
      <c r="E326" s="39" t="s">
        <v>1615</v>
      </c>
      <c r="F326" s="38" t="s">
        <v>1603</v>
      </c>
      <c r="G326" s="40">
        <v>12</v>
      </c>
      <c r="H326" s="41">
        <v>0</v>
      </c>
      <c r="I326" s="40">
        <f t="shared" si="12"/>
        <v>12</v>
      </c>
      <c r="J326" s="42"/>
      <c r="K326" s="43">
        <f t="shared" si="13"/>
        <v>0</v>
      </c>
      <c r="L326" s="44">
        <v>0.0369</v>
      </c>
      <c r="M326" s="41">
        <f t="shared" si="14"/>
        <v>0.4428</v>
      </c>
      <c r="N326" s="44"/>
      <c r="O326" s="41">
        <f t="shared" si="15"/>
        <v>0</v>
      </c>
      <c r="P326" s="43">
        <v>21</v>
      </c>
      <c r="Q326" s="43">
        <f t="shared" si="16"/>
        <v>0</v>
      </c>
      <c r="R326" s="43">
        <f t="shared" si="17"/>
        <v>0</v>
      </c>
      <c r="S326" s="39"/>
      <c r="T326" s="15" t="s">
        <v>455</v>
      </c>
      <c r="U326" s="37" t="s">
        <v>448</v>
      </c>
      <c r="V326" s="37" t="s">
        <v>1578</v>
      </c>
    </row>
    <row r="327" spans="1:22" ht="12.75" outlineLevel="2">
      <c r="A327" s="36">
        <v>148</v>
      </c>
      <c r="B327" s="37" t="s">
        <v>1617</v>
      </c>
      <c r="C327" s="37"/>
      <c r="D327" s="38" t="s">
        <v>1573</v>
      </c>
      <c r="E327" s="39" t="s">
        <v>1618</v>
      </c>
      <c r="F327" s="38" t="s">
        <v>1619</v>
      </c>
      <c r="G327" s="40">
        <v>5.76</v>
      </c>
      <c r="H327" s="41">
        <v>0</v>
      </c>
      <c r="I327" s="40">
        <f t="shared" si="12"/>
        <v>5.76</v>
      </c>
      <c r="J327" s="42"/>
      <c r="K327" s="43">
        <f t="shared" si="13"/>
        <v>0</v>
      </c>
      <c r="L327" s="44"/>
      <c r="M327" s="41">
        <f t="shared" si="14"/>
        <v>0</v>
      </c>
      <c r="N327" s="44"/>
      <c r="O327" s="41">
        <f t="shared" si="15"/>
        <v>0</v>
      </c>
      <c r="P327" s="43">
        <v>21</v>
      </c>
      <c r="Q327" s="43">
        <f t="shared" si="16"/>
        <v>0</v>
      </c>
      <c r="R327" s="43">
        <f t="shared" si="17"/>
        <v>0</v>
      </c>
      <c r="S327" s="39"/>
      <c r="T327" s="15" t="s">
        <v>456</v>
      </c>
      <c r="U327" s="37" t="s">
        <v>448</v>
      </c>
      <c r="V327" s="37" t="s">
        <v>1578</v>
      </c>
    </row>
    <row r="328" spans="1:22" ht="12.75" outlineLevel="2">
      <c r="A328" s="36">
        <v>149</v>
      </c>
      <c r="B328" s="37" t="s">
        <v>457</v>
      </c>
      <c r="C328" s="37"/>
      <c r="D328" s="38" t="s">
        <v>1573</v>
      </c>
      <c r="E328" s="39" t="s">
        <v>458</v>
      </c>
      <c r="F328" s="38" t="s">
        <v>272</v>
      </c>
      <c r="G328" s="40">
        <v>1</v>
      </c>
      <c r="H328" s="41">
        <v>0</v>
      </c>
      <c r="I328" s="40">
        <f t="shared" si="12"/>
        <v>1</v>
      </c>
      <c r="J328" s="42"/>
      <c r="K328" s="43">
        <f t="shared" si="13"/>
        <v>0</v>
      </c>
      <c r="L328" s="44"/>
      <c r="M328" s="41">
        <f t="shared" si="14"/>
        <v>0</v>
      </c>
      <c r="N328" s="44"/>
      <c r="O328" s="41">
        <f t="shared" si="15"/>
        <v>0</v>
      </c>
      <c r="P328" s="43">
        <v>21</v>
      </c>
      <c r="Q328" s="43">
        <f t="shared" si="16"/>
        <v>0</v>
      </c>
      <c r="R328" s="43">
        <f t="shared" si="17"/>
        <v>0</v>
      </c>
      <c r="S328" s="39"/>
      <c r="T328" s="15" t="s">
        <v>459</v>
      </c>
      <c r="U328" s="37" t="s">
        <v>448</v>
      </c>
      <c r="V328" s="37" t="s">
        <v>1578</v>
      </c>
    </row>
    <row r="329" spans="1:22" ht="12.75" outlineLevel="2">
      <c r="A329" s="36">
        <v>150</v>
      </c>
      <c r="B329" s="37" t="s">
        <v>460</v>
      </c>
      <c r="C329" s="37"/>
      <c r="D329" s="38" t="s">
        <v>1573</v>
      </c>
      <c r="E329" s="39" t="s">
        <v>461</v>
      </c>
      <c r="F329" s="38" t="s">
        <v>1619</v>
      </c>
      <c r="G329" s="40">
        <v>5.28</v>
      </c>
      <c r="H329" s="41">
        <v>0</v>
      </c>
      <c r="I329" s="40">
        <f t="shared" si="12"/>
        <v>5.28</v>
      </c>
      <c r="J329" s="42"/>
      <c r="K329" s="43">
        <f t="shared" si="13"/>
        <v>0</v>
      </c>
      <c r="L329" s="44"/>
      <c r="M329" s="41">
        <f t="shared" si="14"/>
        <v>0</v>
      </c>
      <c r="N329" s="44"/>
      <c r="O329" s="41">
        <f t="shared" si="15"/>
        <v>0</v>
      </c>
      <c r="P329" s="43">
        <v>21</v>
      </c>
      <c r="Q329" s="43">
        <f t="shared" si="16"/>
        <v>0</v>
      </c>
      <c r="R329" s="43">
        <f t="shared" si="17"/>
        <v>0</v>
      </c>
      <c r="S329" s="39"/>
      <c r="T329" s="15" t="s">
        <v>462</v>
      </c>
      <c r="U329" s="37" t="s">
        <v>448</v>
      </c>
      <c r="V329" s="37" t="s">
        <v>1578</v>
      </c>
    </row>
    <row r="330" spans="1:22" ht="12.75" outlineLevel="3">
      <c r="A330" s="45"/>
      <c r="B330" s="46"/>
      <c r="C330" s="46"/>
      <c r="D330" s="46"/>
      <c r="E330" s="46" t="s">
        <v>463</v>
      </c>
      <c r="F330" s="46"/>
      <c r="G330" s="47">
        <v>5.28</v>
      </c>
      <c r="H330" s="48"/>
      <c r="I330" s="47"/>
      <c r="J330" s="49"/>
      <c r="K330" s="50"/>
      <c r="L330" s="51"/>
      <c r="M330" s="48"/>
      <c r="N330" s="51"/>
      <c r="O330" s="48"/>
      <c r="P330" s="50"/>
      <c r="Q330" s="50"/>
      <c r="R330" s="50"/>
      <c r="S330" s="46"/>
      <c r="T330" s="52"/>
      <c r="U330" s="46"/>
      <c r="V330" s="46"/>
    </row>
    <row r="331" spans="1:22" ht="12.75" outlineLevel="2">
      <c r="A331" s="36">
        <v>151</v>
      </c>
      <c r="B331" s="37" t="s">
        <v>464</v>
      </c>
      <c r="C331" s="37"/>
      <c r="D331" s="38" t="s">
        <v>1573</v>
      </c>
      <c r="E331" s="39" t="s">
        <v>465</v>
      </c>
      <c r="F331" s="38" t="s">
        <v>1619</v>
      </c>
      <c r="G331" s="40">
        <v>2.64</v>
      </c>
      <c r="H331" s="41">
        <v>0</v>
      </c>
      <c r="I331" s="40">
        <f>G331*(1+H331/100)</f>
        <v>2.64</v>
      </c>
      <c r="J331" s="42"/>
      <c r="K331" s="43">
        <f>I331*J331</f>
        <v>0</v>
      </c>
      <c r="L331" s="44"/>
      <c r="M331" s="41">
        <f>I331*L331</f>
        <v>0</v>
      </c>
      <c r="N331" s="44"/>
      <c r="O331" s="41">
        <f>I331*N331</f>
        <v>0</v>
      </c>
      <c r="P331" s="43">
        <v>21</v>
      </c>
      <c r="Q331" s="43">
        <f>K331*(P331/100)</f>
        <v>0</v>
      </c>
      <c r="R331" s="43">
        <f>K331+Q331</f>
        <v>0</v>
      </c>
      <c r="S331" s="39"/>
      <c r="T331" s="15" t="s">
        <v>466</v>
      </c>
      <c r="U331" s="37" t="s">
        <v>448</v>
      </c>
      <c r="V331" s="37" t="s">
        <v>1578</v>
      </c>
    </row>
    <row r="332" spans="1:22" ht="12.75" outlineLevel="3">
      <c r="A332" s="45"/>
      <c r="B332" s="46"/>
      <c r="C332" s="46"/>
      <c r="D332" s="46"/>
      <c r="E332" s="46" t="s">
        <v>467</v>
      </c>
      <c r="F332" s="46"/>
      <c r="G332" s="47">
        <v>2.64</v>
      </c>
      <c r="H332" s="48"/>
      <c r="I332" s="47"/>
      <c r="J332" s="49"/>
      <c r="K332" s="50"/>
      <c r="L332" s="51"/>
      <c r="M332" s="48"/>
      <c r="N332" s="51"/>
      <c r="O332" s="48"/>
      <c r="P332" s="50"/>
      <c r="Q332" s="50"/>
      <c r="R332" s="50"/>
      <c r="S332" s="46"/>
      <c r="T332" s="52"/>
      <c r="U332" s="46"/>
      <c r="V332" s="46"/>
    </row>
    <row r="333" spans="1:22" ht="12.75" outlineLevel="2">
      <c r="A333" s="36">
        <v>152</v>
      </c>
      <c r="B333" s="37" t="s">
        <v>468</v>
      </c>
      <c r="C333" s="37"/>
      <c r="D333" s="38" t="s">
        <v>1573</v>
      </c>
      <c r="E333" s="39" t="s">
        <v>469</v>
      </c>
      <c r="F333" s="38" t="s">
        <v>1619</v>
      </c>
      <c r="G333" s="40">
        <v>5.76</v>
      </c>
      <c r="H333" s="41">
        <v>0</v>
      </c>
      <c r="I333" s="40">
        <f>G333*(1+H333/100)</f>
        <v>5.76</v>
      </c>
      <c r="J333" s="42"/>
      <c r="K333" s="43">
        <f>I333*J333</f>
        <v>0</v>
      </c>
      <c r="L333" s="44"/>
      <c r="M333" s="41">
        <f>I333*L333</f>
        <v>0</v>
      </c>
      <c r="N333" s="44"/>
      <c r="O333" s="41">
        <f>I333*N333</f>
        <v>0</v>
      </c>
      <c r="P333" s="43">
        <v>21</v>
      </c>
      <c r="Q333" s="43">
        <f>K333*(P333/100)</f>
        <v>0</v>
      </c>
      <c r="R333" s="43">
        <f>K333+Q333</f>
        <v>0</v>
      </c>
      <c r="S333" s="39"/>
      <c r="T333" s="15" t="s">
        <v>470</v>
      </c>
      <c r="U333" s="37" t="s">
        <v>448</v>
      </c>
      <c r="V333" s="37" t="s">
        <v>1578</v>
      </c>
    </row>
    <row r="334" spans="1:22" ht="12.75" outlineLevel="3">
      <c r="A334" s="45"/>
      <c r="B334" s="46"/>
      <c r="C334" s="46"/>
      <c r="D334" s="46"/>
      <c r="E334" s="46" t="s">
        <v>471</v>
      </c>
      <c r="F334" s="46"/>
      <c r="G334" s="47">
        <v>5.76</v>
      </c>
      <c r="H334" s="48"/>
      <c r="I334" s="47"/>
      <c r="J334" s="49"/>
      <c r="K334" s="50"/>
      <c r="L334" s="51"/>
      <c r="M334" s="48"/>
      <c r="N334" s="51"/>
      <c r="O334" s="48"/>
      <c r="P334" s="50"/>
      <c r="Q334" s="50"/>
      <c r="R334" s="50"/>
      <c r="S334" s="46"/>
      <c r="T334" s="52"/>
      <c r="U334" s="46"/>
      <c r="V334" s="46"/>
    </row>
    <row r="335" spans="1:22" ht="12.75" outlineLevel="2">
      <c r="A335" s="36">
        <v>153</v>
      </c>
      <c r="B335" s="37" t="s">
        <v>472</v>
      </c>
      <c r="C335" s="37"/>
      <c r="D335" s="38" t="s">
        <v>1573</v>
      </c>
      <c r="E335" s="39" t="s">
        <v>473</v>
      </c>
      <c r="F335" s="38" t="s">
        <v>1619</v>
      </c>
      <c r="G335" s="40">
        <v>2.88</v>
      </c>
      <c r="H335" s="41">
        <v>0</v>
      </c>
      <c r="I335" s="40">
        <f>G335*(1+H335/100)</f>
        <v>2.88</v>
      </c>
      <c r="J335" s="42"/>
      <c r="K335" s="43">
        <f>I335*J335</f>
        <v>0</v>
      </c>
      <c r="L335" s="44"/>
      <c r="M335" s="41">
        <f>I335*L335</f>
        <v>0</v>
      </c>
      <c r="N335" s="44"/>
      <c r="O335" s="41">
        <f>I335*N335</f>
        <v>0</v>
      </c>
      <c r="P335" s="43">
        <v>21</v>
      </c>
      <c r="Q335" s="43">
        <f>K335*(P335/100)</f>
        <v>0</v>
      </c>
      <c r="R335" s="43">
        <f>K335+Q335</f>
        <v>0</v>
      </c>
      <c r="S335" s="39"/>
      <c r="T335" s="15" t="s">
        <v>1108</v>
      </c>
      <c r="U335" s="37" t="s">
        <v>448</v>
      </c>
      <c r="V335" s="37" t="s">
        <v>1578</v>
      </c>
    </row>
    <row r="336" spans="1:22" ht="12.75" outlineLevel="3">
      <c r="A336" s="45"/>
      <c r="B336" s="46"/>
      <c r="C336" s="46"/>
      <c r="D336" s="46"/>
      <c r="E336" s="46" t="s">
        <v>1109</v>
      </c>
      <c r="F336" s="46"/>
      <c r="G336" s="47">
        <v>2.88</v>
      </c>
      <c r="H336" s="48"/>
      <c r="I336" s="47"/>
      <c r="J336" s="49"/>
      <c r="K336" s="50"/>
      <c r="L336" s="51"/>
      <c r="M336" s="48"/>
      <c r="N336" s="51"/>
      <c r="O336" s="48"/>
      <c r="P336" s="50"/>
      <c r="Q336" s="50"/>
      <c r="R336" s="50"/>
      <c r="S336" s="46"/>
      <c r="T336" s="52"/>
      <c r="U336" s="46"/>
      <c r="V336" s="46"/>
    </row>
    <row r="337" spans="1:22" ht="12.75" outlineLevel="2">
      <c r="A337" s="36">
        <v>154</v>
      </c>
      <c r="B337" s="37" t="s">
        <v>1110</v>
      </c>
      <c r="C337" s="37"/>
      <c r="D337" s="38" t="s">
        <v>1573</v>
      </c>
      <c r="E337" s="39" t="s">
        <v>1111</v>
      </c>
      <c r="F337" s="38" t="s">
        <v>1575</v>
      </c>
      <c r="G337" s="40">
        <v>27.2</v>
      </c>
      <c r="H337" s="41">
        <v>0</v>
      </c>
      <c r="I337" s="40">
        <f>G337*(1+H337/100)</f>
        <v>27.2</v>
      </c>
      <c r="J337" s="42"/>
      <c r="K337" s="43">
        <f>I337*J337</f>
        <v>0</v>
      </c>
      <c r="L337" s="44">
        <v>0.00084</v>
      </c>
      <c r="M337" s="41">
        <f>I337*L337</f>
        <v>0.022848</v>
      </c>
      <c r="N337" s="44"/>
      <c r="O337" s="41">
        <f>I337*N337</f>
        <v>0</v>
      </c>
      <c r="P337" s="43">
        <v>21</v>
      </c>
      <c r="Q337" s="43">
        <f>K337*(P337/100)</f>
        <v>0</v>
      </c>
      <c r="R337" s="43">
        <f>K337+Q337</f>
        <v>0</v>
      </c>
      <c r="S337" s="39"/>
      <c r="T337" s="15" t="s">
        <v>1112</v>
      </c>
      <c r="U337" s="37" t="s">
        <v>448</v>
      </c>
      <c r="V337" s="37" t="s">
        <v>1578</v>
      </c>
    </row>
    <row r="338" spans="1:22" ht="12.75" outlineLevel="3">
      <c r="A338" s="45"/>
      <c r="B338" s="46"/>
      <c r="C338" s="46"/>
      <c r="D338" s="46"/>
      <c r="E338" s="46" t="s">
        <v>1113</v>
      </c>
      <c r="F338" s="46"/>
      <c r="G338" s="47">
        <v>27.2</v>
      </c>
      <c r="H338" s="48"/>
      <c r="I338" s="47"/>
      <c r="J338" s="49"/>
      <c r="K338" s="50"/>
      <c r="L338" s="51"/>
      <c r="M338" s="48"/>
      <c r="N338" s="51"/>
      <c r="O338" s="48"/>
      <c r="P338" s="50"/>
      <c r="Q338" s="50"/>
      <c r="R338" s="50"/>
      <c r="S338" s="46"/>
      <c r="T338" s="52"/>
      <c r="U338" s="46"/>
      <c r="V338" s="46"/>
    </row>
    <row r="339" spans="1:22" ht="12.75" outlineLevel="2">
      <c r="A339" s="36">
        <v>155</v>
      </c>
      <c r="B339" s="37" t="s">
        <v>1114</v>
      </c>
      <c r="C339" s="37"/>
      <c r="D339" s="38" t="s">
        <v>1573</v>
      </c>
      <c r="E339" s="39" t="s">
        <v>1115</v>
      </c>
      <c r="F339" s="38" t="s">
        <v>1575</v>
      </c>
      <c r="G339" s="40">
        <v>27.2</v>
      </c>
      <c r="H339" s="41">
        <v>0</v>
      </c>
      <c r="I339" s="40">
        <f>G339*(1+H339/100)</f>
        <v>27.2</v>
      </c>
      <c r="J339" s="42"/>
      <c r="K339" s="43">
        <f>I339*J339</f>
        <v>0</v>
      </c>
      <c r="L339" s="44"/>
      <c r="M339" s="41">
        <f>I339*L339</f>
        <v>0</v>
      </c>
      <c r="N339" s="44"/>
      <c r="O339" s="41">
        <f>I339*N339</f>
        <v>0</v>
      </c>
      <c r="P339" s="43">
        <v>21</v>
      </c>
      <c r="Q339" s="43">
        <f>K339*(P339/100)</f>
        <v>0</v>
      </c>
      <c r="R339" s="43">
        <f>K339+Q339</f>
        <v>0</v>
      </c>
      <c r="S339" s="39"/>
      <c r="T339" s="15" t="s">
        <v>1116</v>
      </c>
      <c r="U339" s="37" t="s">
        <v>448</v>
      </c>
      <c r="V339" s="37" t="s">
        <v>1578</v>
      </c>
    </row>
    <row r="340" spans="1:22" ht="12.75" outlineLevel="2">
      <c r="A340" s="36">
        <v>156</v>
      </c>
      <c r="B340" s="37" t="s">
        <v>1650</v>
      </c>
      <c r="C340" s="37"/>
      <c r="D340" s="38" t="s">
        <v>1573</v>
      </c>
      <c r="E340" s="39" t="s">
        <v>1651</v>
      </c>
      <c r="F340" s="38" t="s">
        <v>1619</v>
      </c>
      <c r="G340" s="40">
        <v>11.04</v>
      </c>
      <c r="H340" s="41">
        <v>0</v>
      </c>
      <c r="I340" s="40">
        <f>G340*(1+H340/100)</f>
        <v>11.04</v>
      </c>
      <c r="J340" s="42"/>
      <c r="K340" s="43">
        <f>I340*J340</f>
        <v>0</v>
      </c>
      <c r="L340" s="44"/>
      <c r="M340" s="41">
        <f>I340*L340</f>
        <v>0</v>
      </c>
      <c r="N340" s="44"/>
      <c r="O340" s="41">
        <f>I340*N340</f>
        <v>0</v>
      </c>
      <c r="P340" s="43">
        <v>21</v>
      </c>
      <c r="Q340" s="43">
        <f>K340*(P340/100)</f>
        <v>0</v>
      </c>
      <c r="R340" s="43">
        <f>K340+Q340</f>
        <v>0</v>
      </c>
      <c r="S340" s="39"/>
      <c r="T340" s="15" t="s">
        <v>1117</v>
      </c>
      <c r="U340" s="37" t="s">
        <v>448</v>
      </c>
      <c r="V340" s="37" t="s">
        <v>1578</v>
      </c>
    </row>
    <row r="341" spans="1:22" ht="12.75" outlineLevel="3">
      <c r="A341" s="45"/>
      <c r="B341" s="46"/>
      <c r="C341" s="46"/>
      <c r="D341" s="46"/>
      <c r="E341" s="46" t="s">
        <v>1118</v>
      </c>
      <c r="F341" s="46"/>
      <c r="G341" s="47">
        <v>11.04</v>
      </c>
      <c r="H341" s="48"/>
      <c r="I341" s="47"/>
      <c r="J341" s="49"/>
      <c r="K341" s="50"/>
      <c r="L341" s="51"/>
      <c r="M341" s="48"/>
      <c r="N341" s="51"/>
      <c r="O341" s="48"/>
      <c r="P341" s="50"/>
      <c r="Q341" s="50"/>
      <c r="R341" s="50"/>
      <c r="S341" s="46"/>
      <c r="T341" s="52"/>
      <c r="U341" s="46"/>
      <c r="V341" s="46"/>
    </row>
    <row r="342" spans="1:22" ht="12.75" outlineLevel="2">
      <c r="A342" s="36">
        <v>157</v>
      </c>
      <c r="B342" s="37" t="s">
        <v>1119</v>
      </c>
      <c r="C342" s="37"/>
      <c r="D342" s="38" t="s">
        <v>1573</v>
      </c>
      <c r="E342" s="39" t="s">
        <v>1120</v>
      </c>
      <c r="F342" s="38" t="s">
        <v>1619</v>
      </c>
      <c r="G342" s="40">
        <v>10.56</v>
      </c>
      <c r="H342" s="41">
        <v>0</v>
      </c>
      <c r="I342" s="40">
        <f>G342*(1+H342/100)</f>
        <v>10.56</v>
      </c>
      <c r="J342" s="42"/>
      <c r="K342" s="43">
        <f>I342*J342</f>
        <v>0</v>
      </c>
      <c r="L342" s="44"/>
      <c r="M342" s="41">
        <f>I342*L342</f>
        <v>0</v>
      </c>
      <c r="N342" s="44"/>
      <c r="O342" s="41">
        <f>I342*N342</f>
        <v>0</v>
      </c>
      <c r="P342" s="43">
        <v>21</v>
      </c>
      <c r="Q342" s="43">
        <f>K342*(P342/100)</f>
        <v>0</v>
      </c>
      <c r="R342" s="43">
        <f>K342+Q342</f>
        <v>0</v>
      </c>
      <c r="S342" s="39"/>
      <c r="T342" s="15" t="s">
        <v>1121</v>
      </c>
      <c r="U342" s="37" t="s">
        <v>448</v>
      </c>
      <c r="V342" s="37" t="s">
        <v>1578</v>
      </c>
    </row>
    <row r="343" spans="1:22" ht="12.75" outlineLevel="3">
      <c r="A343" s="45"/>
      <c r="B343" s="46"/>
      <c r="C343" s="46"/>
      <c r="D343" s="46"/>
      <c r="E343" s="46" t="s">
        <v>1122</v>
      </c>
      <c r="F343" s="46"/>
      <c r="G343" s="47">
        <v>10.56</v>
      </c>
      <c r="H343" s="48"/>
      <c r="I343" s="47"/>
      <c r="J343" s="49"/>
      <c r="K343" s="50"/>
      <c r="L343" s="51"/>
      <c r="M343" s="48"/>
      <c r="N343" s="51"/>
      <c r="O343" s="48"/>
      <c r="P343" s="50"/>
      <c r="Q343" s="50"/>
      <c r="R343" s="50"/>
      <c r="S343" s="46"/>
      <c r="T343" s="52"/>
      <c r="U343" s="46"/>
      <c r="V343" s="46"/>
    </row>
    <row r="344" spans="1:22" ht="12.75" outlineLevel="2">
      <c r="A344" s="36">
        <v>158</v>
      </c>
      <c r="B344" s="37" t="s">
        <v>1654</v>
      </c>
      <c r="C344" s="37"/>
      <c r="D344" s="38" t="s">
        <v>1573</v>
      </c>
      <c r="E344" s="39" t="s">
        <v>1655</v>
      </c>
      <c r="F344" s="38" t="s">
        <v>1582</v>
      </c>
      <c r="G344" s="40">
        <v>3</v>
      </c>
      <c r="H344" s="41">
        <v>0</v>
      </c>
      <c r="I344" s="40">
        <f aca="true" t="shared" si="18" ref="I344:I349">G344*(1+H344/100)</f>
        <v>3</v>
      </c>
      <c r="J344" s="42"/>
      <c r="K344" s="43">
        <f aca="true" t="shared" si="19" ref="K344:K349">I344*J344</f>
        <v>0</v>
      </c>
      <c r="L344" s="44"/>
      <c r="M344" s="41">
        <f aca="true" t="shared" si="20" ref="M344:M349">I344*L344</f>
        <v>0</v>
      </c>
      <c r="N344" s="44"/>
      <c r="O344" s="41">
        <f aca="true" t="shared" si="21" ref="O344:O349">I344*N344</f>
        <v>0</v>
      </c>
      <c r="P344" s="43">
        <v>21</v>
      </c>
      <c r="Q344" s="43">
        <f aca="true" t="shared" si="22" ref="Q344:Q349">K344*(P344/100)</f>
        <v>0</v>
      </c>
      <c r="R344" s="43">
        <f aca="true" t="shared" si="23" ref="R344:R349">K344+Q344</f>
        <v>0</v>
      </c>
      <c r="S344" s="39"/>
      <c r="T344" s="15" t="s">
        <v>1123</v>
      </c>
      <c r="U344" s="37" t="s">
        <v>448</v>
      </c>
      <c r="V344" s="37" t="s">
        <v>1578</v>
      </c>
    </row>
    <row r="345" spans="1:22" ht="12.75" outlineLevel="2">
      <c r="A345" s="36">
        <v>159</v>
      </c>
      <c r="B345" s="37" t="s">
        <v>1657</v>
      </c>
      <c r="C345" s="37"/>
      <c r="D345" s="38" t="s">
        <v>1573</v>
      </c>
      <c r="E345" s="39" t="s">
        <v>1658</v>
      </c>
      <c r="F345" s="38" t="s">
        <v>1582</v>
      </c>
      <c r="G345" s="40">
        <v>17</v>
      </c>
      <c r="H345" s="41">
        <v>0</v>
      </c>
      <c r="I345" s="40">
        <f t="shared" si="18"/>
        <v>17</v>
      </c>
      <c r="J345" s="42"/>
      <c r="K345" s="43">
        <f t="shared" si="19"/>
        <v>0</v>
      </c>
      <c r="L345" s="44"/>
      <c r="M345" s="41">
        <f t="shared" si="20"/>
        <v>0</v>
      </c>
      <c r="N345" s="44"/>
      <c r="O345" s="41">
        <f t="shared" si="21"/>
        <v>0</v>
      </c>
      <c r="P345" s="43">
        <v>21</v>
      </c>
      <c r="Q345" s="43">
        <f t="shared" si="22"/>
        <v>0</v>
      </c>
      <c r="R345" s="43">
        <f t="shared" si="23"/>
        <v>0</v>
      </c>
      <c r="S345" s="39"/>
      <c r="T345" s="15" t="s">
        <v>1124</v>
      </c>
      <c r="U345" s="37" t="s">
        <v>448</v>
      </c>
      <c r="V345" s="37" t="s">
        <v>1578</v>
      </c>
    </row>
    <row r="346" spans="1:22" ht="12.75" outlineLevel="2">
      <c r="A346" s="36">
        <v>160</v>
      </c>
      <c r="B346" s="37" t="s">
        <v>1666</v>
      </c>
      <c r="C346" s="37"/>
      <c r="D346" s="38" t="s">
        <v>1573</v>
      </c>
      <c r="E346" s="39" t="s">
        <v>1667</v>
      </c>
      <c r="F346" s="38" t="s">
        <v>1575</v>
      </c>
      <c r="G346" s="40">
        <v>294</v>
      </c>
      <c r="H346" s="41">
        <v>0</v>
      </c>
      <c r="I346" s="40">
        <f t="shared" si="18"/>
        <v>294</v>
      </c>
      <c r="J346" s="42"/>
      <c r="K346" s="43">
        <f t="shared" si="19"/>
        <v>0</v>
      </c>
      <c r="L346" s="44"/>
      <c r="M346" s="41">
        <f t="shared" si="20"/>
        <v>0</v>
      </c>
      <c r="N346" s="44"/>
      <c r="O346" s="41">
        <f t="shared" si="21"/>
        <v>0</v>
      </c>
      <c r="P346" s="43">
        <v>21</v>
      </c>
      <c r="Q346" s="43">
        <f t="shared" si="22"/>
        <v>0</v>
      </c>
      <c r="R346" s="43">
        <f t="shared" si="23"/>
        <v>0</v>
      </c>
      <c r="S346" s="39"/>
      <c r="T346" s="15" t="s">
        <v>1125</v>
      </c>
      <c r="U346" s="37" t="s">
        <v>448</v>
      </c>
      <c r="V346" s="37" t="s">
        <v>1578</v>
      </c>
    </row>
    <row r="347" spans="1:22" ht="12.75" outlineLevel="2">
      <c r="A347" s="36">
        <v>161</v>
      </c>
      <c r="B347" s="37" t="s">
        <v>1669</v>
      </c>
      <c r="C347" s="37"/>
      <c r="D347" s="38" t="s">
        <v>1573</v>
      </c>
      <c r="E347" s="39" t="s">
        <v>1670</v>
      </c>
      <c r="F347" s="38" t="s">
        <v>1582</v>
      </c>
      <c r="G347" s="40">
        <v>3</v>
      </c>
      <c r="H347" s="41">
        <v>0</v>
      </c>
      <c r="I347" s="40">
        <f t="shared" si="18"/>
        <v>3</v>
      </c>
      <c r="J347" s="42"/>
      <c r="K347" s="43">
        <f t="shared" si="19"/>
        <v>0</v>
      </c>
      <c r="L347" s="44"/>
      <c r="M347" s="41">
        <f t="shared" si="20"/>
        <v>0</v>
      </c>
      <c r="N347" s="44"/>
      <c r="O347" s="41">
        <f t="shared" si="21"/>
        <v>0</v>
      </c>
      <c r="P347" s="43">
        <v>21</v>
      </c>
      <c r="Q347" s="43">
        <f t="shared" si="22"/>
        <v>0</v>
      </c>
      <c r="R347" s="43">
        <f t="shared" si="23"/>
        <v>0</v>
      </c>
      <c r="S347" s="39"/>
      <c r="T347" s="15" t="s">
        <v>1126</v>
      </c>
      <c r="U347" s="37" t="s">
        <v>448</v>
      </c>
      <c r="V347" s="37" t="s">
        <v>1578</v>
      </c>
    </row>
    <row r="348" spans="1:22" ht="12.75" outlineLevel="2">
      <c r="A348" s="36">
        <v>162</v>
      </c>
      <c r="B348" s="37" t="s">
        <v>1672</v>
      </c>
      <c r="C348" s="37"/>
      <c r="D348" s="38" t="s">
        <v>1573</v>
      </c>
      <c r="E348" s="39" t="s">
        <v>1673</v>
      </c>
      <c r="F348" s="38" t="s">
        <v>1582</v>
      </c>
      <c r="G348" s="40">
        <v>17</v>
      </c>
      <c r="H348" s="41">
        <v>0</v>
      </c>
      <c r="I348" s="40">
        <f t="shared" si="18"/>
        <v>17</v>
      </c>
      <c r="J348" s="42"/>
      <c r="K348" s="43">
        <f t="shared" si="19"/>
        <v>0</v>
      </c>
      <c r="L348" s="44"/>
      <c r="M348" s="41">
        <f t="shared" si="20"/>
        <v>0</v>
      </c>
      <c r="N348" s="44"/>
      <c r="O348" s="41">
        <f t="shared" si="21"/>
        <v>0</v>
      </c>
      <c r="P348" s="43">
        <v>21</v>
      </c>
      <c r="Q348" s="43">
        <f t="shared" si="22"/>
        <v>0</v>
      </c>
      <c r="R348" s="43">
        <f t="shared" si="23"/>
        <v>0</v>
      </c>
      <c r="S348" s="39"/>
      <c r="T348" s="15" t="s">
        <v>1127</v>
      </c>
      <c r="U348" s="37" t="s">
        <v>448</v>
      </c>
      <c r="V348" s="37" t="s">
        <v>1578</v>
      </c>
    </row>
    <row r="349" spans="1:22" ht="12.75" outlineLevel="2">
      <c r="A349" s="36">
        <v>163</v>
      </c>
      <c r="B349" s="37" t="s">
        <v>1685</v>
      </c>
      <c r="C349" s="37"/>
      <c r="D349" s="38" t="s">
        <v>1573</v>
      </c>
      <c r="E349" s="39" t="s">
        <v>1686</v>
      </c>
      <c r="F349" s="38" t="s">
        <v>1619</v>
      </c>
      <c r="G349" s="40">
        <v>5.76</v>
      </c>
      <c r="H349" s="41">
        <v>0</v>
      </c>
      <c r="I349" s="40">
        <f t="shared" si="18"/>
        <v>5.76</v>
      </c>
      <c r="J349" s="42"/>
      <c r="K349" s="43">
        <f t="shared" si="19"/>
        <v>0</v>
      </c>
      <c r="L349" s="44"/>
      <c r="M349" s="41">
        <f t="shared" si="20"/>
        <v>0</v>
      </c>
      <c r="N349" s="44"/>
      <c r="O349" s="41">
        <f t="shared" si="21"/>
        <v>0</v>
      </c>
      <c r="P349" s="43">
        <v>21</v>
      </c>
      <c r="Q349" s="43">
        <f t="shared" si="22"/>
        <v>0</v>
      </c>
      <c r="R349" s="43">
        <f t="shared" si="23"/>
        <v>0</v>
      </c>
      <c r="S349" s="39"/>
      <c r="T349" s="15" t="s">
        <v>1128</v>
      </c>
      <c r="U349" s="37" t="s">
        <v>448</v>
      </c>
      <c r="V349" s="37" t="s">
        <v>1578</v>
      </c>
    </row>
    <row r="350" spans="1:22" ht="12.75" outlineLevel="3">
      <c r="A350" s="45"/>
      <c r="B350" s="46"/>
      <c r="C350" s="46"/>
      <c r="D350" s="46"/>
      <c r="E350" s="46" t="s">
        <v>1129</v>
      </c>
      <c r="F350" s="46"/>
      <c r="G350" s="47">
        <v>5.76</v>
      </c>
      <c r="H350" s="48"/>
      <c r="I350" s="47"/>
      <c r="J350" s="49"/>
      <c r="K350" s="50"/>
      <c r="L350" s="51"/>
      <c r="M350" s="48"/>
      <c r="N350" s="51"/>
      <c r="O350" s="48"/>
      <c r="P350" s="50"/>
      <c r="Q350" s="50"/>
      <c r="R350" s="50"/>
      <c r="S350" s="46"/>
      <c r="T350" s="52"/>
      <c r="U350" s="46"/>
      <c r="V350" s="46"/>
    </row>
    <row r="351" spans="1:22" ht="12.75" outlineLevel="2">
      <c r="A351" s="36">
        <v>164</v>
      </c>
      <c r="B351" s="37" t="s">
        <v>1689</v>
      </c>
      <c r="C351" s="37"/>
      <c r="D351" s="38" t="s">
        <v>1573</v>
      </c>
      <c r="E351" s="39" t="s">
        <v>1690</v>
      </c>
      <c r="F351" s="38" t="s">
        <v>1619</v>
      </c>
      <c r="G351" s="40">
        <v>11.04</v>
      </c>
      <c r="H351" s="41">
        <v>0</v>
      </c>
      <c r="I351" s="40">
        <f>G351*(1+H351/100)</f>
        <v>11.04</v>
      </c>
      <c r="J351" s="42"/>
      <c r="K351" s="43">
        <f>I351*J351</f>
        <v>0</v>
      </c>
      <c r="L351" s="44"/>
      <c r="M351" s="41">
        <f>I351*L351</f>
        <v>0</v>
      </c>
      <c r="N351" s="44"/>
      <c r="O351" s="41">
        <f>I351*N351</f>
        <v>0</v>
      </c>
      <c r="P351" s="43">
        <v>21</v>
      </c>
      <c r="Q351" s="43">
        <f>K351*(P351/100)</f>
        <v>0</v>
      </c>
      <c r="R351" s="43">
        <f>K351+Q351</f>
        <v>0</v>
      </c>
      <c r="S351" s="39"/>
      <c r="T351" s="15" t="s">
        <v>1130</v>
      </c>
      <c r="U351" s="37" t="s">
        <v>448</v>
      </c>
      <c r="V351" s="37" t="s">
        <v>1578</v>
      </c>
    </row>
    <row r="352" spans="1:22" ht="12.75" outlineLevel="3">
      <c r="A352" s="45"/>
      <c r="B352" s="46"/>
      <c r="C352" s="46"/>
      <c r="D352" s="46"/>
      <c r="E352" s="46" t="s">
        <v>1118</v>
      </c>
      <c r="F352" s="46"/>
      <c r="G352" s="47">
        <v>11.04</v>
      </c>
      <c r="H352" s="48"/>
      <c r="I352" s="47"/>
      <c r="J352" s="49"/>
      <c r="K352" s="50"/>
      <c r="L352" s="51"/>
      <c r="M352" s="48"/>
      <c r="N352" s="51"/>
      <c r="O352" s="48"/>
      <c r="P352" s="50"/>
      <c r="Q352" s="50"/>
      <c r="R352" s="50"/>
      <c r="S352" s="46"/>
      <c r="T352" s="52"/>
      <c r="U352" s="46"/>
      <c r="V352" s="46"/>
    </row>
    <row r="353" spans="1:22" ht="12.75" outlineLevel="2">
      <c r="A353" s="36">
        <v>165</v>
      </c>
      <c r="B353" s="37" t="s">
        <v>1693</v>
      </c>
      <c r="C353" s="37"/>
      <c r="D353" s="38" t="s">
        <v>1573</v>
      </c>
      <c r="E353" s="39" t="s">
        <v>1694</v>
      </c>
      <c r="F353" s="38" t="s">
        <v>1619</v>
      </c>
      <c r="G353" s="40">
        <v>11.04</v>
      </c>
      <c r="H353" s="41">
        <v>0</v>
      </c>
      <c r="I353" s="40">
        <f>G353*(1+H353/100)</f>
        <v>11.04</v>
      </c>
      <c r="J353" s="42"/>
      <c r="K353" s="43">
        <f>I353*J353</f>
        <v>0</v>
      </c>
      <c r="L353" s="44"/>
      <c r="M353" s="41">
        <f>I353*L353</f>
        <v>0</v>
      </c>
      <c r="N353" s="44"/>
      <c r="O353" s="41">
        <f>I353*N353</f>
        <v>0</v>
      </c>
      <c r="P353" s="43">
        <v>21</v>
      </c>
      <c r="Q353" s="43">
        <f>K353*(P353/100)</f>
        <v>0</v>
      </c>
      <c r="R353" s="43">
        <f>K353+Q353</f>
        <v>0</v>
      </c>
      <c r="S353" s="39"/>
      <c r="T353" s="15" t="s">
        <v>1131</v>
      </c>
      <c r="U353" s="37" t="s">
        <v>448</v>
      </c>
      <c r="V353" s="37" t="s">
        <v>1578</v>
      </c>
    </row>
    <row r="354" spans="1:22" ht="12.75" outlineLevel="2">
      <c r="A354" s="36">
        <v>166</v>
      </c>
      <c r="B354" s="37" t="s">
        <v>1696</v>
      </c>
      <c r="C354" s="37"/>
      <c r="D354" s="38" t="s">
        <v>1573</v>
      </c>
      <c r="E354" s="39" t="s">
        <v>1697</v>
      </c>
      <c r="F354" s="38" t="s">
        <v>1698</v>
      </c>
      <c r="G354" s="40">
        <v>11.52</v>
      </c>
      <c r="H354" s="41">
        <v>0</v>
      </c>
      <c r="I354" s="40">
        <f>G354*(1+H354/100)</f>
        <v>11.52</v>
      </c>
      <c r="J354" s="42"/>
      <c r="K354" s="43">
        <f>I354*J354</f>
        <v>0</v>
      </c>
      <c r="L354" s="44"/>
      <c r="M354" s="41">
        <f>I354*L354</f>
        <v>0</v>
      </c>
      <c r="N354" s="44"/>
      <c r="O354" s="41">
        <f>I354*N354</f>
        <v>0</v>
      </c>
      <c r="P354" s="43">
        <v>21</v>
      </c>
      <c r="Q354" s="43">
        <f>K354*(P354/100)</f>
        <v>0</v>
      </c>
      <c r="R354" s="43">
        <f>K354+Q354</f>
        <v>0</v>
      </c>
      <c r="S354" s="39"/>
      <c r="T354" s="15" t="s">
        <v>1132</v>
      </c>
      <c r="U354" s="37" t="s">
        <v>448</v>
      </c>
      <c r="V354" s="37" t="s">
        <v>1578</v>
      </c>
    </row>
    <row r="355" spans="1:22" ht="12.75" outlineLevel="3">
      <c r="A355" s="45"/>
      <c r="B355" s="46"/>
      <c r="C355" s="46"/>
      <c r="D355" s="46"/>
      <c r="E355" s="46" t="s">
        <v>1133</v>
      </c>
      <c r="F355" s="46"/>
      <c r="G355" s="47">
        <v>11.52</v>
      </c>
      <c r="H355" s="48"/>
      <c r="I355" s="47"/>
      <c r="J355" s="49"/>
      <c r="K355" s="50"/>
      <c r="L355" s="51"/>
      <c r="M355" s="48"/>
      <c r="N355" s="51"/>
      <c r="O355" s="48"/>
      <c r="P355" s="50"/>
      <c r="Q355" s="50"/>
      <c r="R355" s="50"/>
      <c r="S355" s="46"/>
      <c r="T355" s="52"/>
      <c r="U355" s="46"/>
      <c r="V355" s="46"/>
    </row>
    <row r="356" spans="1:22" ht="12.75" outlineLevel="2">
      <c r="A356" s="36">
        <v>167</v>
      </c>
      <c r="B356" s="37" t="s">
        <v>1701</v>
      </c>
      <c r="C356" s="37"/>
      <c r="D356" s="38" t="s">
        <v>1573</v>
      </c>
      <c r="E356" s="39" t="s">
        <v>1702</v>
      </c>
      <c r="F356" s="38" t="s">
        <v>1619</v>
      </c>
      <c r="G356" s="40">
        <v>5.28</v>
      </c>
      <c r="H356" s="41">
        <v>0</v>
      </c>
      <c r="I356" s="40">
        <f>G356*(1+H356/100)</f>
        <v>5.28</v>
      </c>
      <c r="J356" s="42"/>
      <c r="K356" s="43">
        <f>I356*J356</f>
        <v>0</v>
      </c>
      <c r="L356" s="44"/>
      <c r="M356" s="41">
        <f>I356*L356</f>
        <v>0</v>
      </c>
      <c r="N356" s="44"/>
      <c r="O356" s="41">
        <f>I356*N356</f>
        <v>0</v>
      </c>
      <c r="P356" s="43">
        <v>21</v>
      </c>
      <c r="Q356" s="43">
        <f>K356*(P356/100)</f>
        <v>0</v>
      </c>
      <c r="R356" s="43">
        <f>K356+Q356</f>
        <v>0</v>
      </c>
      <c r="S356" s="39"/>
      <c r="T356" s="15" t="s">
        <v>1134</v>
      </c>
      <c r="U356" s="37" t="s">
        <v>448</v>
      </c>
      <c r="V356" s="37" t="s">
        <v>1578</v>
      </c>
    </row>
    <row r="357" spans="1:22" ht="12.75" outlineLevel="2">
      <c r="A357" s="36">
        <v>168</v>
      </c>
      <c r="B357" s="37" t="s">
        <v>1705</v>
      </c>
      <c r="C357" s="37"/>
      <c r="D357" s="38" t="s">
        <v>1573</v>
      </c>
      <c r="E357" s="39" t="s">
        <v>1706</v>
      </c>
      <c r="F357" s="38" t="s">
        <v>1582</v>
      </c>
      <c r="G357" s="40">
        <v>3</v>
      </c>
      <c r="H357" s="41">
        <v>0</v>
      </c>
      <c r="I357" s="40">
        <f>G357*(1+H357/100)</f>
        <v>3</v>
      </c>
      <c r="J357" s="42"/>
      <c r="K357" s="43">
        <f>I357*J357</f>
        <v>0</v>
      </c>
      <c r="L357" s="44"/>
      <c r="M357" s="41">
        <f>I357*L357</f>
        <v>0</v>
      </c>
      <c r="N357" s="44"/>
      <c r="O357" s="41">
        <f>I357*N357</f>
        <v>0</v>
      </c>
      <c r="P357" s="43">
        <v>21</v>
      </c>
      <c r="Q357" s="43">
        <f>K357*(P357/100)</f>
        <v>0</v>
      </c>
      <c r="R357" s="43">
        <f>K357+Q357</f>
        <v>0</v>
      </c>
      <c r="S357" s="39"/>
      <c r="T357" s="15" t="s">
        <v>1135</v>
      </c>
      <c r="U357" s="37" t="s">
        <v>448</v>
      </c>
      <c r="V357" s="37" t="s">
        <v>1578</v>
      </c>
    </row>
    <row r="358" spans="1:22" ht="12.75" outlineLevel="2">
      <c r="A358" s="36">
        <v>169</v>
      </c>
      <c r="B358" s="37" t="s">
        <v>1708</v>
      </c>
      <c r="C358" s="37"/>
      <c r="D358" s="38" t="s">
        <v>1573</v>
      </c>
      <c r="E358" s="39" t="s">
        <v>1709</v>
      </c>
      <c r="F358" s="38" t="s">
        <v>1582</v>
      </c>
      <c r="G358" s="40">
        <v>17</v>
      </c>
      <c r="H358" s="41">
        <v>0</v>
      </c>
      <c r="I358" s="40">
        <f>G358*(1+H358/100)</f>
        <v>17</v>
      </c>
      <c r="J358" s="42"/>
      <c r="K358" s="43">
        <f>I358*J358</f>
        <v>0</v>
      </c>
      <c r="L358" s="44"/>
      <c r="M358" s="41">
        <f>I358*L358</f>
        <v>0</v>
      </c>
      <c r="N358" s="44"/>
      <c r="O358" s="41">
        <f>I358*N358</f>
        <v>0</v>
      </c>
      <c r="P358" s="43">
        <v>21</v>
      </c>
      <c r="Q358" s="43">
        <f>K358*(P358/100)</f>
        <v>0</v>
      </c>
      <c r="R358" s="43">
        <f>K358+Q358</f>
        <v>0</v>
      </c>
      <c r="S358" s="39"/>
      <c r="T358" s="15" t="s">
        <v>1136</v>
      </c>
      <c r="U358" s="37" t="s">
        <v>448</v>
      </c>
      <c r="V358" s="37" t="s">
        <v>1578</v>
      </c>
    </row>
    <row r="359" spans="1:22" ht="12.75" outlineLevel="2">
      <c r="A359" s="36">
        <v>170</v>
      </c>
      <c r="B359" s="37" t="s">
        <v>1717</v>
      </c>
      <c r="C359" s="37"/>
      <c r="D359" s="38" t="s">
        <v>1573</v>
      </c>
      <c r="E359" s="39" t="s">
        <v>1718</v>
      </c>
      <c r="F359" s="38" t="s">
        <v>1575</v>
      </c>
      <c r="G359" s="40">
        <v>12</v>
      </c>
      <c r="H359" s="41">
        <v>0</v>
      </c>
      <c r="I359" s="40">
        <f>G359*(1+H359/100)</f>
        <v>12</v>
      </c>
      <c r="J359" s="42"/>
      <c r="K359" s="43">
        <f>I359*J359</f>
        <v>0</v>
      </c>
      <c r="L359" s="44"/>
      <c r="M359" s="41">
        <f>I359*L359</f>
        <v>0</v>
      </c>
      <c r="N359" s="44"/>
      <c r="O359" s="41">
        <f>I359*N359</f>
        <v>0</v>
      </c>
      <c r="P359" s="43">
        <v>21</v>
      </c>
      <c r="Q359" s="43">
        <f>K359*(P359/100)</f>
        <v>0</v>
      </c>
      <c r="R359" s="43">
        <f>K359+Q359</f>
        <v>0</v>
      </c>
      <c r="S359" s="39"/>
      <c r="T359" s="15" t="s">
        <v>1137</v>
      </c>
      <c r="U359" s="37" t="s">
        <v>448</v>
      </c>
      <c r="V359" s="37" t="s">
        <v>1578</v>
      </c>
    </row>
    <row r="360" spans="1:22" ht="12.75" outlineLevel="3">
      <c r="A360" s="45"/>
      <c r="B360" s="46"/>
      <c r="C360" s="46"/>
      <c r="D360" s="46"/>
      <c r="E360" s="46" t="s">
        <v>1138</v>
      </c>
      <c r="F360" s="46"/>
      <c r="G360" s="47">
        <v>12</v>
      </c>
      <c r="H360" s="48"/>
      <c r="I360" s="47"/>
      <c r="J360" s="49"/>
      <c r="K360" s="50"/>
      <c r="L360" s="51"/>
      <c r="M360" s="48"/>
      <c r="N360" s="51"/>
      <c r="O360" s="48"/>
      <c r="P360" s="50"/>
      <c r="Q360" s="50"/>
      <c r="R360" s="50"/>
      <c r="S360" s="46"/>
      <c r="T360" s="52"/>
      <c r="U360" s="46"/>
      <c r="V360" s="46"/>
    </row>
    <row r="361" spans="1:22" ht="20.25" customHeight="1" outlineLevel="1">
      <c r="A361" s="28"/>
      <c r="B361" s="29"/>
      <c r="C361" s="29"/>
      <c r="D361" s="29"/>
      <c r="E361" s="29" t="s">
        <v>1725</v>
      </c>
      <c r="F361" s="29"/>
      <c r="G361" s="30"/>
      <c r="H361" s="31"/>
      <c r="I361" s="30"/>
      <c r="J361" s="32"/>
      <c r="K361" s="33">
        <f>SUBTOTAL(9,K362:K366)</f>
        <v>0</v>
      </c>
      <c r="L361" s="34"/>
      <c r="M361" s="31">
        <f>SUBTOTAL(9,M362:M366)</f>
        <v>26.004628735999997</v>
      </c>
      <c r="N361" s="34"/>
      <c r="O361" s="31">
        <f>SUBTOTAL(9,O362:O366)</f>
        <v>0</v>
      </c>
      <c r="P361" s="33"/>
      <c r="Q361" s="33">
        <f>SUBTOTAL(9,Q362:Q366)</f>
        <v>0</v>
      </c>
      <c r="R361" s="33">
        <f>SUBTOTAL(9,R362:R366)</f>
        <v>0</v>
      </c>
      <c r="S361" s="29"/>
      <c r="T361" s="35"/>
      <c r="U361" s="29"/>
      <c r="V361" s="29"/>
    </row>
    <row r="362" spans="1:22" ht="12.75" outlineLevel="2">
      <c r="A362" s="36">
        <v>171</v>
      </c>
      <c r="B362" s="37" t="s">
        <v>1139</v>
      </c>
      <c r="C362" s="37"/>
      <c r="D362" s="38" t="s">
        <v>1573</v>
      </c>
      <c r="E362" s="39" t="s">
        <v>1140</v>
      </c>
      <c r="F362" s="38" t="s">
        <v>1619</v>
      </c>
      <c r="G362" s="40">
        <v>10.5984</v>
      </c>
      <c r="H362" s="41">
        <v>0</v>
      </c>
      <c r="I362" s="40">
        <f>G362*(1+H362/100)</f>
        <v>10.5984</v>
      </c>
      <c r="J362" s="42"/>
      <c r="K362" s="43">
        <f>I362*J362</f>
        <v>0</v>
      </c>
      <c r="L362" s="44">
        <v>2.45329</v>
      </c>
      <c r="M362" s="41">
        <f>I362*L362</f>
        <v>26.000948735999998</v>
      </c>
      <c r="N362" s="44"/>
      <c r="O362" s="41">
        <f>I362*N362</f>
        <v>0</v>
      </c>
      <c r="P362" s="43">
        <v>21</v>
      </c>
      <c r="Q362" s="43">
        <f>K362*(P362/100)</f>
        <v>0</v>
      </c>
      <c r="R362" s="43">
        <f>K362+Q362</f>
        <v>0</v>
      </c>
      <c r="S362" s="39"/>
      <c r="T362" s="15" t="s">
        <v>1141</v>
      </c>
      <c r="U362" s="37" t="s">
        <v>448</v>
      </c>
      <c r="V362" s="37" t="s">
        <v>1729</v>
      </c>
    </row>
    <row r="363" spans="1:22" ht="12.75" outlineLevel="3">
      <c r="A363" s="45"/>
      <c r="B363" s="46"/>
      <c r="C363" s="46"/>
      <c r="D363" s="46"/>
      <c r="E363" s="46" t="s">
        <v>1142</v>
      </c>
      <c r="F363" s="46"/>
      <c r="G363" s="47">
        <v>10.5984</v>
      </c>
      <c r="H363" s="48"/>
      <c r="I363" s="47"/>
      <c r="J363" s="49"/>
      <c r="K363" s="50"/>
      <c r="L363" s="51"/>
      <c r="M363" s="48"/>
      <c r="N363" s="51"/>
      <c r="O363" s="48"/>
      <c r="P363" s="50"/>
      <c r="Q363" s="50"/>
      <c r="R363" s="50"/>
      <c r="S363" s="46"/>
      <c r="T363" s="52"/>
      <c r="U363" s="46"/>
      <c r="V363" s="46"/>
    </row>
    <row r="364" spans="1:22" ht="12.75" outlineLevel="2">
      <c r="A364" s="36">
        <v>172</v>
      </c>
      <c r="B364" s="37" t="s">
        <v>1766</v>
      </c>
      <c r="C364" s="37"/>
      <c r="D364" s="38" t="s">
        <v>1573</v>
      </c>
      <c r="E364" s="39" t="s">
        <v>1767</v>
      </c>
      <c r="F364" s="38" t="s">
        <v>1575</v>
      </c>
      <c r="G364" s="40">
        <v>3.2</v>
      </c>
      <c r="H364" s="41">
        <v>0</v>
      </c>
      <c r="I364" s="40">
        <f>G364*(1+H364/100)</f>
        <v>3.2</v>
      </c>
      <c r="J364" s="42"/>
      <c r="K364" s="43">
        <f>I364*J364</f>
        <v>0</v>
      </c>
      <c r="L364" s="44">
        <v>0.00115</v>
      </c>
      <c r="M364" s="41">
        <f>I364*L364</f>
        <v>0.00368</v>
      </c>
      <c r="N364" s="44"/>
      <c r="O364" s="41">
        <f>I364*N364</f>
        <v>0</v>
      </c>
      <c r="P364" s="43">
        <v>21</v>
      </c>
      <c r="Q364" s="43">
        <f>K364*(P364/100)</f>
        <v>0</v>
      </c>
      <c r="R364" s="43">
        <f>K364+Q364</f>
        <v>0</v>
      </c>
      <c r="S364" s="39"/>
      <c r="T364" s="15" t="s">
        <v>1143</v>
      </c>
      <c r="U364" s="37" t="s">
        <v>448</v>
      </c>
      <c r="V364" s="37" t="s">
        <v>1729</v>
      </c>
    </row>
    <row r="365" spans="1:22" ht="12.75" outlineLevel="3">
      <c r="A365" s="45"/>
      <c r="B365" s="46"/>
      <c r="C365" s="46"/>
      <c r="D365" s="46"/>
      <c r="E365" s="46" t="s">
        <v>1144</v>
      </c>
      <c r="F365" s="46"/>
      <c r="G365" s="47">
        <v>3.2</v>
      </c>
      <c r="H365" s="48"/>
      <c r="I365" s="47"/>
      <c r="J365" s="49"/>
      <c r="K365" s="50"/>
      <c r="L365" s="51"/>
      <c r="M365" s="48"/>
      <c r="N365" s="51"/>
      <c r="O365" s="48"/>
      <c r="P365" s="50"/>
      <c r="Q365" s="50"/>
      <c r="R365" s="50"/>
      <c r="S365" s="46"/>
      <c r="T365" s="52"/>
      <c r="U365" s="46"/>
      <c r="V365" s="46"/>
    </row>
    <row r="366" spans="1:22" ht="12.75" outlineLevel="2">
      <c r="A366" s="36">
        <v>173</v>
      </c>
      <c r="B366" s="37" t="s">
        <v>1770</v>
      </c>
      <c r="C366" s="37"/>
      <c r="D366" s="38" t="s">
        <v>1573</v>
      </c>
      <c r="E366" s="39" t="s">
        <v>1771</v>
      </c>
      <c r="F366" s="38" t="s">
        <v>1575</v>
      </c>
      <c r="G366" s="40">
        <v>3.2</v>
      </c>
      <c r="H366" s="41">
        <v>0</v>
      </c>
      <c r="I366" s="40">
        <f>G366*(1+H366/100)</f>
        <v>3.2</v>
      </c>
      <c r="J366" s="42"/>
      <c r="K366" s="43">
        <f>I366*J366</f>
        <v>0</v>
      </c>
      <c r="L366" s="44"/>
      <c r="M366" s="41">
        <f>I366*L366</f>
        <v>0</v>
      </c>
      <c r="N366" s="44"/>
      <c r="O366" s="41">
        <f>I366*N366</f>
        <v>0</v>
      </c>
      <c r="P366" s="43">
        <v>21</v>
      </c>
      <c r="Q366" s="43">
        <f>K366*(P366/100)</f>
        <v>0</v>
      </c>
      <c r="R366" s="43">
        <f>K366+Q366</f>
        <v>0</v>
      </c>
      <c r="S366" s="39"/>
      <c r="T366" s="15" t="s">
        <v>1145</v>
      </c>
      <c r="U366" s="37" t="s">
        <v>448</v>
      </c>
      <c r="V366" s="37" t="s">
        <v>1729</v>
      </c>
    </row>
    <row r="367" spans="1:22" ht="20.25" customHeight="1" outlineLevel="1">
      <c r="A367" s="28"/>
      <c r="B367" s="29"/>
      <c r="C367" s="29"/>
      <c r="D367" s="29"/>
      <c r="E367" s="29" t="s">
        <v>1778</v>
      </c>
      <c r="F367" s="29"/>
      <c r="G367" s="30"/>
      <c r="H367" s="31"/>
      <c r="I367" s="30"/>
      <c r="J367" s="32"/>
      <c r="K367" s="33">
        <f>SUBTOTAL(9,K368:K397)</f>
        <v>0</v>
      </c>
      <c r="L367" s="34"/>
      <c r="M367" s="31">
        <f>SUBTOTAL(9,M368:M397)</f>
        <v>171.38554975652002</v>
      </c>
      <c r="N367" s="34"/>
      <c r="O367" s="31">
        <f>SUBTOTAL(9,O368:O397)</f>
        <v>0</v>
      </c>
      <c r="P367" s="33"/>
      <c r="Q367" s="33">
        <f>SUBTOTAL(9,Q368:Q397)</f>
        <v>0</v>
      </c>
      <c r="R367" s="33">
        <f>SUBTOTAL(9,R368:R397)</f>
        <v>0</v>
      </c>
      <c r="S367" s="29"/>
      <c r="T367" s="35"/>
      <c r="U367" s="29"/>
      <c r="V367" s="29"/>
    </row>
    <row r="368" spans="1:22" ht="12.75" outlineLevel="2">
      <c r="A368" s="36">
        <v>174</v>
      </c>
      <c r="B368" s="37" t="s">
        <v>1784</v>
      </c>
      <c r="C368" s="37"/>
      <c r="D368" s="38" t="s">
        <v>1573</v>
      </c>
      <c r="E368" s="39" t="s">
        <v>1785</v>
      </c>
      <c r="F368" s="38" t="s">
        <v>1619</v>
      </c>
      <c r="G368" s="40">
        <v>8.901</v>
      </c>
      <c r="H368" s="41">
        <v>0</v>
      </c>
      <c r="I368" s="40">
        <f>G368*(1+H368/100)</f>
        <v>8.901</v>
      </c>
      <c r="J368" s="42"/>
      <c r="K368" s="43">
        <f>I368*J368</f>
        <v>0</v>
      </c>
      <c r="L368" s="44"/>
      <c r="M368" s="41">
        <f>I368*L368</f>
        <v>0</v>
      </c>
      <c r="N368" s="44"/>
      <c r="O368" s="41">
        <f>I368*N368</f>
        <v>0</v>
      </c>
      <c r="P368" s="43">
        <v>21</v>
      </c>
      <c r="Q368" s="43">
        <f>K368*(P368/100)</f>
        <v>0</v>
      </c>
      <c r="R368" s="43">
        <f>K368+Q368</f>
        <v>0</v>
      </c>
      <c r="S368" s="39"/>
      <c r="T368" s="15" t="s">
        <v>1146</v>
      </c>
      <c r="U368" s="37" t="s">
        <v>448</v>
      </c>
      <c r="V368" s="37" t="s">
        <v>1782</v>
      </c>
    </row>
    <row r="369" spans="1:22" ht="26.25" outlineLevel="2">
      <c r="A369" s="36">
        <v>175</v>
      </c>
      <c r="B369" s="37" t="s">
        <v>1788</v>
      </c>
      <c r="C369" s="37"/>
      <c r="D369" s="38" t="s">
        <v>1573</v>
      </c>
      <c r="E369" s="39" t="s">
        <v>1789</v>
      </c>
      <c r="F369" s="38" t="s">
        <v>1619</v>
      </c>
      <c r="G369" s="40">
        <v>8.900992</v>
      </c>
      <c r="H369" s="41">
        <v>0</v>
      </c>
      <c r="I369" s="40">
        <f>G369*(1+H369/100)</f>
        <v>8.900992</v>
      </c>
      <c r="J369" s="42"/>
      <c r="K369" s="43">
        <f>I369*J369</f>
        <v>0</v>
      </c>
      <c r="L369" s="44">
        <v>2.60886</v>
      </c>
      <c r="M369" s="41">
        <f>I369*L369</f>
        <v>23.221441989120002</v>
      </c>
      <c r="N369" s="44"/>
      <c r="O369" s="41">
        <f>I369*N369</f>
        <v>0</v>
      </c>
      <c r="P369" s="43">
        <v>21</v>
      </c>
      <c r="Q369" s="43">
        <f>K369*(P369/100)</f>
        <v>0</v>
      </c>
      <c r="R369" s="43">
        <f>K369+Q369</f>
        <v>0</v>
      </c>
      <c r="S369" s="39"/>
      <c r="T369" s="15" t="s">
        <v>1147</v>
      </c>
      <c r="U369" s="37" t="s">
        <v>448</v>
      </c>
      <c r="V369" s="37" t="s">
        <v>1782</v>
      </c>
    </row>
    <row r="370" spans="1:22" ht="12.75" outlineLevel="3">
      <c r="A370" s="45"/>
      <c r="B370" s="46"/>
      <c r="C370" s="46"/>
      <c r="D370" s="46"/>
      <c r="E370" s="46" t="s">
        <v>1148</v>
      </c>
      <c r="F370" s="46"/>
      <c r="G370" s="47">
        <v>8.900992</v>
      </c>
      <c r="H370" s="48"/>
      <c r="I370" s="47"/>
      <c r="J370" s="49"/>
      <c r="K370" s="50"/>
      <c r="L370" s="51"/>
      <c r="M370" s="48"/>
      <c r="N370" s="51"/>
      <c r="O370" s="48"/>
      <c r="P370" s="50"/>
      <c r="Q370" s="50"/>
      <c r="R370" s="50"/>
      <c r="S370" s="46"/>
      <c r="T370" s="52"/>
      <c r="U370" s="46"/>
      <c r="V370" s="46"/>
    </row>
    <row r="371" spans="1:22" ht="12.75" outlineLevel="2">
      <c r="A371" s="36">
        <v>176</v>
      </c>
      <c r="B371" s="37" t="s">
        <v>1793</v>
      </c>
      <c r="C371" s="37"/>
      <c r="D371" s="38" t="s">
        <v>1573</v>
      </c>
      <c r="E371" s="39" t="s">
        <v>1794</v>
      </c>
      <c r="F371" s="38" t="s">
        <v>1619</v>
      </c>
      <c r="G371" s="40">
        <v>45.96633</v>
      </c>
      <c r="H371" s="41">
        <v>0</v>
      </c>
      <c r="I371" s="40">
        <f>G371*(1+H371/100)</f>
        <v>45.96633</v>
      </c>
      <c r="J371" s="42"/>
      <c r="K371" s="43">
        <f>I371*J371</f>
        <v>0</v>
      </c>
      <c r="L371" s="44">
        <v>1.97833</v>
      </c>
      <c r="M371" s="41">
        <f>I371*L371</f>
        <v>90.93656962889999</v>
      </c>
      <c r="N371" s="44"/>
      <c r="O371" s="41">
        <f>I371*N371</f>
        <v>0</v>
      </c>
      <c r="P371" s="43">
        <v>21</v>
      </c>
      <c r="Q371" s="43">
        <f>K371*(P371/100)</f>
        <v>0</v>
      </c>
      <c r="R371" s="43">
        <f>K371+Q371</f>
        <v>0</v>
      </c>
      <c r="S371" s="39"/>
      <c r="T371" s="15" t="s">
        <v>1149</v>
      </c>
      <c r="U371" s="37" t="s">
        <v>448</v>
      </c>
      <c r="V371" s="37" t="s">
        <v>1782</v>
      </c>
    </row>
    <row r="372" spans="1:22" ht="12.75" outlineLevel="3">
      <c r="A372" s="45"/>
      <c r="B372" s="46"/>
      <c r="C372" s="46"/>
      <c r="D372" s="46"/>
      <c r="E372" s="46" t="s">
        <v>1150</v>
      </c>
      <c r="F372" s="46"/>
      <c r="G372" s="47">
        <v>7.32681</v>
      </c>
      <c r="H372" s="48"/>
      <c r="I372" s="47"/>
      <c r="J372" s="49"/>
      <c r="K372" s="50"/>
      <c r="L372" s="51"/>
      <c r="M372" s="48"/>
      <c r="N372" s="51"/>
      <c r="O372" s="48"/>
      <c r="P372" s="50"/>
      <c r="Q372" s="50"/>
      <c r="R372" s="50"/>
      <c r="S372" s="46"/>
      <c r="T372" s="52"/>
      <c r="U372" s="46"/>
      <c r="V372" s="46"/>
    </row>
    <row r="373" spans="1:22" ht="12.75" outlineLevel="3">
      <c r="A373" s="45"/>
      <c r="B373" s="46"/>
      <c r="C373" s="46"/>
      <c r="D373" s="46"/>
      <c r="E373" s="46" t="s">
        <v>1151</v>
      </c>
      <c r="F373" s="46"/>
      <c r="G373" s="47">
        <v>15.2001</v>
      </c>
      <c r="H373" s="48"/>
      <c r="I373" s="47"/>
      <c r="J373" s="49"/>
      <c r="K373" s="50"/>
      <c r="L373" s="51"/>
      <c r="M373" s="48"/>
      <c r="N373" s="51"/>
      <c r="O373" s="48"/>
      <c r="P373" s="50"/>
      <c r="Q373" s="50"/>
      <c r="R373" s="50"/>
      <c r="S373" s="46"/>
      <c r="T373" s="52"/>
      <c r="U373" s="46"/>
      <c r="V373" s="46"/>
    </row>
    <row r="374" spans="1:22" ht="12.75" outlineLevel="3">
      <c r="A374" s="45"/>
      <c r="B374" s="46"/>
      <c r="C374" s="46"/>
      <c r="D374" s="46"/>
      <c r="E374" s="46" t="s">
        <v>1152</v>
      </c>
      <c r="F374" s="46"/>
      <c r="G374" s="47">
        <v>8.32392</v>
      </c>
      <c r="H374" s="48"/>
      <c r="I374" s="47"/>
      <c r="J374" s="49"/>
      <c r="K374" s="50"/>
      <c r="L374" s="51"/>
      <c r="M374" s="48"/>
      <c r="N374" s="51"/>
      <c r="O374" s="48"/>
      <c r="P374" s="50"/>
      <c r="Q374" s="50"/>
      <c r="R374" s="50"/>
      <c r="S374" s="46"/>
      <c r="T374" s="52"/>
      <c r="U374" s="46"/>
      <c r="V374" s="46"/>
    </row>
    <row r="375" spans="1:22" ht="12.75" outlineLevel="3">
      <c r="A375" s="45"/>
      <c r="B375" s="46"/>
      <c r="C375" s="46"/>
      <c r="D375" s="46"/>
      <c r="E375" s="46" t="s">
        <v>1153</v>
      </c>
      <c r="F375" s="46"/>
      <c r="G375" s="47">
        <v>12.19887</v>
      </c>
      <c r="H375" s="48"/>
      <c r="I375" s="47"/>
      <c r="J375" s="49"/>
      <c r="K375" s="50"/>
      <c r="L375" s="51"/>
      <c r="M375" s="48"/>
      <c r="N375" s="51"/>
      <c r="O375" s="48"/>
      <c r="P375" s="50"/>
      <c r="Q375" s="50"/>
      <c r="R375" s="50"/>
      <c r="S375" s="46"/>
      <c r="T375" s="52"/>
      <c r="U375" s="46"/>
      <c r="V375" s="46"/>
    </row>
    <row r="376" spans="1:22" ht="12.75" outlineLevel="3">
      <c r="A376" s="45"/>
      <c r="B376" s="46"/>
      <c r="C376" s="46"/>
      <c r="D376" s="46"/>
      <c r="E376" s="46" t="s">
        <v>1154</v>
      </c>
      <c r="F376" s="46"/>
      <c r="G376" s="47">
        <v>2.91663</v>
      </c>
      <c r="H376" s="48"/>
      <c r="I376" s="47"/>
      <c r="J376" s="49"/>
      <c r="K376" s="50"/>
      <c r="L376" s="51"/>
      <c r="M376" s="48"/>
      <c r="N376" s="51"/>
      <c r="O376" s="48"/>
      <c r="P376" s="50"/>
      <c r="Q376" s="50"/>
      <c r="R376" s="50"/>
      <c r="S376" s="46"/>
      <c r="T376" s="52"/>
      <c r="U376" s="46"/>
      <c r="V376" s="46"/>
    </row>
    <row r="377" spans="1:22" ht="12.75" outlineLevel="2">
      <c r="A377" s="36">
        <v>177</v>
      </c>
      <c r="B377" s="37" t="s">
        <v>1815</v>
      </c>
      <c r="C377" s="37"/>
      <c r="D377" s="38" t="s">
        <v>1573</v>
      </c>
      <c r="E377" s="39" t="s">
        <v>1816</v>
      </c>
      <c r="F377" s="38" t="s">
        <v>1575</v>
      </c>
      <c r="G377" s="40">
        <v>13.48065</v>
      </c>
      <c r="H377" s="41">
        <v>0</v>
      </c>
      <c r="I377" s="40">
        <f>G377*(1+H377/100)</f>
        <v>13.48065</v>
      </c>
      <c r="J377" s="42"/>
      <c r="K377" s="43">
        <f>I377*J377</f>
        <v>0</v>
      </c>
      <c r="L377" s="44"/>
      <c r="M377" s="41">
        <f>I377*L377</f>
        <v>0</v>
      </c>
      <c r="N377" s="44"/>
      <c r="O377" s="41">
        <f>I377*N377</f>
        <v>0</v>
      </c>
      <c r="P377" s="43">
        <v>21</v>
      </c>
      <c r="Q377" s="43">
        <f>K377*(P377/100)</f>
        <v>0</v>
      </c>
      <c r="R377" s="43">
        <f>K377+Q377</f>
        <v>0</v>
      </c>
      <c r="S377" s="39"/>
      <c r="T377" s="15" t="s">
        <v>1155</v>
      </c>
      <c r="U377" s="37" t="s">
        <v>448</v>
      </c>
      <c r="V377" s="37" t="s">
        <v>1782</v>
      </c>
    </row>
    <row r="378" spans="1:22" ht="12.75" outlineLevel="3">
      <c r="A378" s="45"/>
      <c r="B378" s="46"/>
      <c r="C378" s="46"/>
      <c r="D378" s="46"/>
      <c r="E378" s="46" t="s">
        <v>1156</v>
      </c>
      <c r="F378" s="46"/>
      <c r="G378" s="47">
        <v>13.48065</v>
      </c>
      <c r="H378" s="48"/>
      <c r="I378" s="47"/>
      <c r="J378" s="49"/>
      <c r="K378" s="50"/>
      <c r="L378" s="51"/>
      <c r="M378" s="48"/>
      <c r="N378" s="51"/>
      <c r="O378" s="48"/>
      <c r="P378" s="50"/>
      <c r="Q378" s="50"/>
      <c r="R378" s="50"/>
      <c r="S378" s="46"/>
      <c r="T378" s="52"/>
      <c r="U378" s="46"/>
      <c r="V378" s="46"/>
    </row>
    <row r="379" spans="1:22" ht="12.75" outlineLevel="2">
      <c r="A379" s="36">
        <v>178</v>
      </c>
      <c r="B379" s="37" t="s">
        <v>1819</v>
      </c>
      <c r="C379" s="37"/>
      <c r="D379" s="38" t="s">
        <v>1573</v>
      </c>
      <c r="E379" s="39" t="s">
        <v>1820</v>
      </c>
      <c r="F379" s="38" t="s">
        <v>1575</v>
      </c>
      <c r="G379" s="40">
        <v>5.408</v>
      </c>
      <c r="H379" s="41">
        <v>0</v>
      </c>
      <c r="I379" s="40">
        <f>G379*(1+H379/100)</f>
        <v>5.408</v>
      </c>
      <c r="J379" s="42"/>
      <c r="K379" s="43">
        <f>I379*J379</f>
        <v>0</v>
      </c>
      <c r="L379" s="44">
        <v>0.16232</v>
      </c>
      <c r="M379" s="41">
        <f>I379*L379</f>
        <v>0.87782656</v>
      </c>
      <c r="N379" s="44"/>
      <c r="O379" s="41">
        <f>I379*N379</f>
        <v>0</v>
      </c>
      <c r="P379" s="43">
        <v>21</v>
      </c>
      <c r="Q379" s="43">
        <f>K379*(P379/100)</f>
        <v>0</v>
      </c>
      <c r="R379" s="43">
        <f>K379+Q379</f>
        <v>0</v>
      </c>
      <c r="S379" s="39"/>
      <c r="T379" s="15" t="s">
        <v>1157</v>
      </c>
      <c r="U379" s="37" t="s">
        <v>448</v>
      </c>
      <c r="V379" s="37" t="s">
        <v>1782</v>
      </c>
    </row>
    <row r="380" spans="1:22" ht="12.75" outlineLevel="3">
      <c r="A380" s="45"/>
      <c r="B380" s="46"/>
      <c r="C380" s="46"/>
      <c r="D380" s="46"/>
      <c r="E380" s="46" t="s">
        <v>1158</v>
      </c>
      <c r="F380" s="46"/>
      <c r="G380" s="47">
        <v>5.408</v>
      </c>
      <c r="H380" s="48"/>
      <c r="I380" s="47"/>
      <c r="J380" s="49"/>
      <c r="K380" s="50"/>
      <c r="L380" s="51"/>
      <c r="M380" s="48"/>
      <c r="N380" s="51"/>
      <c r="O380" s="48"/>
      <c r="P380" s="50"/>
      <c r="Q380" s="50"/>
      <c r="R380" s="50"/>
      <c r="S380" s="46"/>
      <c r="T380" s="52"/>
      <c r="U380" s="46"/>
      <c r="V380" s="46"/>
    </row>
    <row r="381" spans="1:22" ht="12.75" outlineLevel="2">
      <c r="A381" s="36">
        <v>179</v>
      </c>
      <c r="B381" s="37" t="s">
        <v>1823</v>
      </c>
      <c r="C381" s="37"/>
      <c r="D381" s="38" t="s">
        <v>1573</v>
      </c>
      <c r="E381" s="39" t="s">
        <v>1824</v>
      </c>
      <c r="F381" s="38" t="s">
        <v>1575</v>
      </c>
      <c r="G381" s="40">
        <v>143.9618</v>
      </c>
      <c r="H381" s="41">
        <v>0</v>
      </c>
      <c r="I381" s="40">
        <f>G381*(1+H381/100)</f>
        <v>143.9618</v>
      </c>
      <c r="J381" s="42"/>
      <c r="K381" s="43">
        <f>I381*J381</f>
        <v>0</v>
      </c>
      <c r="L381" s="44">
        <v>0.33827</v>
      </c>
      <c r="M381" s="41">
        <f>I381*L381</f>
        <v>48.69795808600001</v>
      </c>
      <c r="N381" s="44"/>
      <c r="O381" s="41">
        <f>I381*N381</f>
        <v>0</v>
      </c>
      <c r="P381" s="43">
        <v>21</v>
      </c>
      <c r="Q381" s="43">
        <f>K381*(P381/100)</f>
        <v>0</v>
      </c>
      <c r="R381" s="43">
        <f>K381+Q381</f>
        <v>0</v>
      </c>
      <c r="S381" s="39"/>
      <c r="T381" s="15" t="s">
        <v>1159</v>
      </c>
      <c r="U381" s="37" t="s">
        <v>448</v>
      </c>
      <c r="V381" s="37" t="s">
        <v>1782</v>
      </c>
    </row>
    <row r="382" spans="1:22" ht="12.75" outlineLevel="3">
      <c r="A382" s="45"/>
      <c r="B382" s="46"/>
      <c r="C382" s="46"/>
      <c r="D382" s="46"/>
      <c r="E382" s="46" t="s">
        <v>1160</v>
      </c>
      <c r="F382" s="46"/>
      <c r="G382" s="47">
        <v>0</v>
      </c>
      <c r="H382" s="48"/>
      <c r="I382" s="47"/>
      <c r="J382" s="49"/>
      <c r="K382" s="50"/>
      <c r="L382" s="51"/>
      <c r="M382" s="48"/>
      <c r="N382" s="51"/>
      <c r="O382" s="48"/>
      <c r="P382" s="50"/>
      <c r="Q382" s="50"/>
      <c r="R382" s="50"/>
      <c r="S382" s="46"/>
      <c r="T382" s="52"/>
      <c r="U382" s="46"/>
      <c r="V382" s="46"/>
    </row>
    <row r="383" spans="1:22" ht="12.75" outlineLevel="3">
      <c r="A383" s="45"/>
      <c r="B383" s="46"/>
      <c r="C383" s="46"/>
      <c r="D383" s="46"/>
      <c r="E383" s="46" t="s">
        <v>1161</v>
      </c>
      <c r="F383" s="46"/>
      <c r="G383" s="47">
        <v>34.0576</v>
      </c>
      <c r="H383" s="48"/>
      <c r="I383" s="47"/>
      <c r="J383" s="49"/>
      <c r="K383" s="50"/>
      <c r="L383" s="51"/>
      <c r="M383" s="48"/>
      <c r="N383" s="51"/>
      <c r="O383" s="48"/>
      <c r="P383" s="50"/>
      <c r="Q383" s="50"/>
      <c r="R383" s="50"/>
      <c r="S383" s="46"/>
      <c r="T383" s="52"/>
      <c r="U383" s="46"/>
      <c r="V383" s="46"/>
    </row>
    <row r="384" spans="1:22" ht="12.75" outlineLevel="3">
      <c r="A384" s="45"/>
      <c r="B384" s="46"/>
      <c r="C384" s="46"/>
      <c r="D384" s="46"/>
      <c r="E384" s="46" t="s">
        <v>1162</v>
      </c>
      <c r="F384" s="46"/>
      <c r="G384" s="47">
        <v>14.1172</v>
      </c>
      <c r="H384" s="48"/>
      <c r="I384" s="47"/>
      <c r="J384" s="49"/>
      <c r="K384" s="50"/>
      <c r="L384" s="51"/>
      <c r="M384" s="48"/>
      <c r="N384" s="51"/>
      <c r="O384" s="48"/>
      <c r="P384" s="50"/>
      <c r="Q384" s="50"/>
      <c r="R384" s="50"/>
      <c r="S384" s="46"/>
      <c r="T384" s="52"/>
      <c r="U384" s="46"/>
      <c r="V384" s="46"/>
    </row>
    <row r="385" spans="1:22" ht="12.75" outlineLevel="3">
      <c r="A385" s="45"/>
      <c r="B385" s="46"/>
      <c r="C385" s="46"/>
      <c r="D385" s="46"/>
      <c r="E385" s="46" t="s">
        <v>1163</v>
      </c>
      <c r="F385" s="46"/>
      <c r="G385" s="47">
        <v>0</v>
      </c>
      <c r="H385" s="48"/>
      <c r="I385" s="47"/>
      <c r="J385" s="49"/>
      <c r="K385" s="50"/>
      <c r="L385" s="51"/>
      <c r="M385" s="48"/>
      <c r="N385" s="51"/>
      <c r="O385" s="48"/>
      <c r="P385" s="50"/>
      <c r="Q385" s="50"/>
      <c r="R385" s="50"/>
      <c r="S385" s="46"/>
      <c r="T385" s="52"/>
      <c r="U385" s="46"/>
      <c r="V385" s="46"/>
    </row>
    <row r="386" spans="1:22" ht="12.75" outlineLevel="3">
      <c r="A386" s="45"/>
      <c r="B386" s="46"/>
      <c r="C386" s="46"/>
      <c r="D386" s="46"/>
      <c r="E386" s="46" t="s">
        <v>1164</v>
      </c>
      <c r="F386" s="46"/>
      <c r="G386" s="47">
        <v>35.177</v>
      </c>
      <c r="H386" s="48"/>
      <c r="I386" s="47"/>
      <c r="J386" s="49"/>
      <c r="K386" s="50"/>
      <c r="L386" s="51"/>
      <c r="M386" s="48"/>
      <c r="N386" s="51"/>
      <c r="O386" s="48"/>
      <c r="P386" s="50"/>
      <c r="Q386" s="50"/>
      <c r="R386" s="50"/>
      <c r="S386" s="46"/>
      <c r="T386" s="52"/>
      <c r="U386" s="46"/>
      <c r="V386" s="46"/>
    </row>
    <row r="387" spans="1:22" ht="12.75" outlineLevel="3">
      <c r="A387" s="45"/>
      <c r="B387" s="46"/>
      <c r="C387" s="46"/>
      <c r="D387" s="46"/>
      <c r="E387" s="46" t="s">
        <v>1165</v>
      </c>
      <c r="F387" s="46"/>
      <c r="G387" s="47">
        <v>0</v>
      </c>
      <c r="H387" s="48"/>
      <c r="I387" s="47"/>
      <c r="J387" s="49"/>
      <c r="K387" s="50"/>
      <c r="L387" s="51"/>
      <c r="M387" s="48"/>
      <c r="N387" s="51"/>
      <c r="O387" s="48"/>
      <c r="P387" s="50"/>
      <c r="Q387" s="50"/>
      <c r="R387" s="50"/>
      <c r="S387" s="46"/>
      <c r="T387" s="52"/>
      <c r="U387" s="46"/>
      <c r="V387" s="46"/>
    </row>
    <row r="388" spans="1:22" ht="12.75" outlineLevel="3">
      <c r="A388" s="45"/>
      <c r="B388" s="46"/>
      <c r="C388" s="46"/>
      <c r="D388" s="46"/>
      <c r="E388" s="46" t="s">
        <v>1166</v>
      </c>
      <c r="F388" s="46"/>
      <c r="G388" s="47">
        <v>10.034</v>
      </c>
      <c r="H388" s="48"/>
      <c r="I388" s="47"/>
      <c r="J388" s="49"/>
      <c r="K388" s="50"/>
      <c r="L388" s="51"/>
      <c r="M388" s="48"/>
      <c r="N388" s="51"/>
      <c r="O388" s="48"/>
      <c r="P388" s="50"/>
      <c r="Q388" s="50"/>
      <c r="R388" s="50"/>
      <c r="S388" s="46"/>
      <c r="T388" s="52"/>
      <c r="U388" s="46"/>
      <c r="V388" s="46"/>
    </row>
    <row r="389" spans="1:22" ht="12.75" outlineLevel="3">
      <c r="A389" s="45"/>
      <c r="B389" s="46"/>
      <c r="C389" s="46"/>
      <c r="D389" s="46"/>
      <c r="E389" s="46" t="s">
        <v>1160</v>
      </c>
      <c r="F389" s="46"/>
      <c r="G389" s="47">
        <v>0</v>
      </c>
      <c r="H389" s="48"/>
      <c r="I389" s="47"/>
      <c r="J389" s="49"/>
      <c r="K389" s="50"/>
      <c r="L389" s="51"/>
      <c r="M389" s="48"/>
      <c r="N389" s="51"/>
      <c r="O389" s="48"/>
      <c r="P389" s="50"/>
      <c r="Q389" s="50"/>
      <c r="R389" s="50"/>
      <c r="S389" s="46"/>
      <c r="T389" s="52"/>
      <c r="U389" s="46"/>
      <c r="V389" s="46"/>
    </row>
    <row r="390" spans="1:22" ht="12.75" outlineLevel="3">
      <c r="A390" s="45"/>
      <c r="B390" s="46"/>
      <c r="C390" s="46"/>
      <c r="D390" s="46"/>
      <c r="E390" s="46" t="s">
        <v>1167</v>
      </c>
      <c r="F390" s="46"/>
      <c r="G390" s="47">
        <v>50.576</v>
      </c>
      <c r="H390" s="48"/>
      <c r="I390" s="47"/>
      <c r="J390" s="49"/>
      <c r="K390" s="50"/>
      <c r="L390" s="51"/>
      <c r="M390" s="48"/>
      <c r="N390" s="51"/>
      <c r="O390" s="48"/>
      <c r="P390" s="50"/>
      <c r="Q390" s="50"/>
      <c r="R390" s="50"/>
      <c r="S390" s="46"/>
      <c r="T390" s="52"/>
      <c r="U390" s="46"/>
      <c r="V390" s="46"/>
    </row>
    <row r="391" spans="1:22" ht="12.75" outlineLevel="2">
      <c r="A391" s="36">
        <v>180</v>
      </c>
      <c r="B391" s="37" t="s">
        <v>1829</v>
      </c>
      <c r="C391" s="37"/>
      <c r="D391" s="38" t="s">
        <v>1573</v>
      </c>
      <c r="E391" s="39" t="s">
        <v>1830</v>
      </c>
      <c r="F391" s="38" t="s">
        <v>1575</v>
      </c>
      <c r="G391" s="40">
        <v>28.134</v>
      </c>
      <c r="H391" s="41">
        <v>0</v>
      </c>
      <c r="I391" s="40">
        <f>G391*(1+H391/100)</f>
        <v>28.134</v>
      </c>
      <c r="J391" s="42"/>
      <c r="K391" s="43">
        <f>I391*J391</f>
        <v>0</v>
      </c>
      <c r="L391" s="44"/>
      <c r="M391" s="41">
        <f>I391*L391</f>
        <v>0</v>
      </c>
      <c r="N391" s="44"/>
      <c r="O391" s="41">
        <f>I391*N391</f>
        <v>0</v>
      </c>
      <c r="P391" s="43">
        <v>21</v>
      </c>
      <c r="Q391" s="43">
        <f>K391*(P391/100)</f>
        <v>0</v>
      </c>
      <c r="R391" s="43">
        <f>K391+Q391</f>
        <v>0</v>
      </c>
      <c r="S391" s="39"/>
      <c r="T391" s="15" t="s">
        <v>1168</v>
      </c>
      <c r="U391" s="37" t="s">
        <v>448</v>
      </c>
      <c r="V391" s="37" t="s">
        <v>1782</v>
      </c>
    </row>
    <row r="392" spans="1:22" ht="12.75" outlineLevel="3">
      <c r="A392" s="45"/>
      <c r="B392" s="46"/>
      <c r="C392" s="46"/>
      <c r="D392" s="46"/>
      <c r="E392" s="46" t="s">
        <v>1169</v>
      </c>
      <c r="F392" s="46"/>
      <c r="G392" s="47">
        <v>8.808</v>
      </c>
      <c r="H392" s="48"/>
      <c r="I392" s="47"/>
      <c r="J392" s="49"/>
      <c r="K392" s="50"/>
      <c r="L392" s="51"/>
      <c r="M392" s="48"/>
      <c r="N392" s="51"/>
      <c r="O392" s="48"/>
      <c r="P392" s="50"/>
      <c r="Q392" s="50"/>
      <c r="R392" s="50"/>
      <c r="S392" s="46"/>
      <c r="T392" s="52"/>
      <c r="U392" s="46"/>
      <c r="V392" s="46"/>
    </row>
    <row r="393" spans="1:22" ht="12.75" outlineLevel="3">
      <c r="A393" s="45"/>
      <c r="B393" s="46"/>
      <c r="C393" s="46"/>
      <c r="D393" s="46"/>
      <c r="E393" s="46" t="s">
        <v>1170</v>
      </c>
      <c r="F393" s="46"/>
      <c r="G393" s="47">
        <v>3.651</v>
      </c>
      <c r="H393" s="48"/>
      <c r="I393" s="47"/>
      <c r="J393" s="49"/>
      <c r="K393" s="50"/>
      <c r="L393" s="51"/>
      <c r="M393" s="48"/>
      <c r="N393" s="51"/>
      <c r="O393" s="48"/>
      <c r="P393" s="50"/>
      <c r="Q393" s="50"/>
      <c r="R393" s="50"/>
      <c r="S393" s="46"/>
      <c r="T393" s="52"/>
      <c r="U393" s="46"/>
      <c r="V393" s="46"/>
    </row>
    <row r="394" spans="1:22" ht="12.75" outlineLevel="3">
      <c r="A394" s="45"/>
      <c r="B394" s="46"/>
      <c r="C394" s="46"/>
      <c r="D394" s="46"/>
      <c r="E394" s="46" t="s">
        <v>1171</v>
      </c>
      <c r="F394" s="46"/>
      <c r="G394" s="47">
        <v>15.675</v>
      </c>
      <c r="H394" s="48"/>
      <c r="I394" s="47"/>
      <c r="J394" s="49"/>
      <c r="K394" s="50"/>
      <c r="L394" s="51"/>
      <c r="M394" s="48"/>
      <c r="N394" s="51"/>
      <c r="O394" s="48"/>
      <c r="P394" s="50"/>
      <c r="Q394" s="50"/>
      <c r="R394" s="50"/>
      <c r="S394" s="46"/>
      <c r="T394" s="52"/>
      <c r="U394" s="46"/>
      <c r="V394" s="46"/>
    </row>
    <row r="395" spans="1:22" ht="12.75" outlineLevel="2">
      <c r="A395" s="36">
        <v>181</v>
      </c>
      <c r="B395" s="37" t="s">
        <v>1833</v>
      </c>
      <c r="C395" s="37"/>
      <c r="D395" s="38" t="s">
        <v>1573</v>
      </c>
      <c r="E395" s="39" t="s">
        <v>1834</v>
      </c>
      <c r="F395" s="38" t="s">
        <v>1619</v>
      </c>
      <c r="G395" s="40">
        <v>3.343275</v>
      </c>
      <c r="H395" s="41">
        <v>0</v>
      </c>
      <c r="I395" s="40">
        <f>G395*(1+H395/100)</f>
        <v>3.343275</v>
      </c>
      <c r="J395" s="42"/>
      <c r="K395" s="43">
        <f>I395*J395</f>
        <v>0</v>
      </c>
      <c r="L395" s="44">
        <v>2.2887</v>
      </c>
      <c r="M395" s="41">
        <f>I395*L395</f>
        <v>7.6517534925</v>
      </c>
      <c r="N395" s="44"/>
      <c r="O395" s="41">
        <f>I395*N395</f>
        <v>0</v>
      </c>
      <c r="P395" s="43">
        <v>21</v>
      </c>
      <c r="Q395" s="43">
        <f>K395*(P395/100)</f>
        <v>0</v>
      </c>
      <c r="R395" s="43">
        <f>K395+Q395</f>
        <v>0</v>
      </c>
      <c r="S395" s="39"/>
      <c r="T395" s="15" t="s">
        <v>1172</v>
      </c>
      <c r="U395" s="37" t="s">
        <v>448</v>
      </c>
      <c r="V395" s="37" t="s">
        <v>1782</v>
      </c>
    </row>
    <row r="396" spans="1:22" ht="12.75" outlineLevel="3">
      <c r="A396" s="45"/>
      <c r="B396" s="46"/>
      <c r="C396" s="46"/>
      <c r="D396" s="46"/>
      <c r="E396" s="46" t="s">
        <v>1173</v>
      </c>
      <c r="F396" s="46"/>
      <c r="G396" s="47">
        <v>3.343275</v>
      </c>
      <c r="H396" s="48"/>
      <c r="I396" s="47"/>
      <c r="J396" s="49"/>
      <c r="K396" s="50"/>
      <c r="L396" s="51"/>
      <c r="M396" s="48"/>
      <c r="N396" s="51"/>
      <c r="O396" s="48"/>
      <c r="P396" s="50"/>
      <c r="Q396" s="50"/>
      <c r="R396" s="50"/>
      <c r="S396" s="46"/>
      <c r="T396" s="52"/>
      <c r="U396" s="46"/>
      <c r="V396" s="46"/>
    </row>
    <row r="397" spans="1:22" ht="26.25" outlineLevel="2">
      <c r="A397" s="36">
        <v>574</v>
      </c>
      <c r="B397" s="37" t="s">
        <v>1842</v>
      </c>
      <c r="C397" s="37"/>
      <c r="D397" s="38" t="s">
        <v>1573</v>
      </c>
      <c r="E397" s="59" t="s">
        <v>1843</v>
      </c>
      <c r="F397" s="38" t="s">
        <v>1582</v>
      </c>
      <c r="G397" s="58">
        <v>20</v>
      </c>
      <c r="H397" s="41">
        <v>0</v>
      </c>
      <c r="I397" s="40">
        <f>G397*(1+H397/100)</f>
        <v>20</v>
      </c>
      <c r="J397" s="42"/>
      <c r="K397" s="43">
        <f>I397*J397</f>
        <v>0</v>
      </c>
      <c r="L397" s="44"/>
      <c r="M397" s="41">
        <f>I397*L397</f>
        <v>0</v>
      </c>
      <c r="N397" s="44"/>
      <c r="O397" s="41">
        <f>I397*N397</f>
        <v>0</v>
      </c>
      <c r="P397" s="43">
        <v>21</v>
      </c>
      <c r="Q397" s="43">
        <f>K397*(P397/100)</f>
        <v>0</v>
      </c>
      <c r="R397" s="43">
        <f>K397+Q397</f>
        <v>0</v>
      </c>
      <c r="S397" s="39"/>
      <c r="T397" s="15" t="s">
        <v>1174</v>
      </c>
      <c r="U397" s="37" t="s">
        <v>448</v>
      </c>
      <c r="V397" s="37" t="s">
        <v>1782</v>
      </c>
    </row>
    <row r="398" spans="1:22" ht="20.25" customHeight="1" outlineLevel="1">
      <c r="A398" s="28"/>
      <c r="B398" s="29"/>
      <c r="C398" s="29"/>
      <c r="D398" s="29"/>
      <c r="E398" s="29" t="s">
        <v>1845</v>
      </c>
      <c r="F398" s="29"/>
      <c r="G398" s="30"/>
      <c r="H398" s="31"/>
      <c r="I398" s="30"/>
      <c r="J398" s="32"/>
      <c r="K398" s="33">
        <f>SUBTOTAL(9,K399:K403)</f>
        <v>0</v>
      </c>
      <c r="L398" s="34"/>
      <c r="M398" s="31">
        <f>SUBTOTAL(9,M399:M403)</f>
        <v>0.01785536</v>
      </c>
      <c r="N398" s="34"/>
      <c r="O398" s="31">
        <f>SUBTOTAL(9,O399:O403)</f>
        <v>0</v>
      </c>
      <c r="P398" s="33"/>
      <c r="Q398" s="33">
        <f>SUBTOTAL(9,Q399:Q403)</f>
        <v>0</v>
      </c>
      <c r="R398" s="33">
        <f>SUBTOTAL(9,R399:R403)</f>
        <v>0</v>
      </c>
      <c r="S398" s="29"/>
      <c r="T398" s="35"/>
      <c r="U398" s="29"/>
      <c r="V398" s="29"/>
    </row>
    <row r="399" spans="1:22" ht="12.75" outlineLevel="2">
      <c r="A399" s="36">
        <v>182</v>
      </c>
      <c r="B399" s="37" t="s">
        <v>1846</v>
      </c>
      <c r="C399" s="37"/>
      <c r="D399" s="38" t="s">
        <v>1573</v>
      </c>
      <c r="E399" s="39" t="s">
        <v>1847</v>
      </c>
      <c r="F399" s="38" t="s">
        <v>1575</v>
      </c>
      <c r="G399" s="40">
        <v>27.899</v>
      </c>
      <c r="H399" s="41">
        <v>0</v>
      </c>
      <c r="I399" s="40">
        <f>G399*(1+H399/100)</f>
        <v>27.899</v>
      </c>
      <c r="J399" s="42"/>
      <c r="K399" s="43">
        <f>I399*J399</f>
        <v>0</v>
      </c>
      <c r="L399" s="44">
        <v>0.00028</v>
      </c>
      <c r="M399" s="41">
        <f>I399*L399</f>
        <v>0.007811719999999999</v>
      </c>
      <c r="N399" s="44"/>
      <c r="O399" s="41">
        <f>I399*N399</f>
        <v>0</v>
      </c>
      <c r="P399" s="43">
        <v>21</v>
      </c>
      <c r="Q399" s="43">
        <f>K399*(P399/100)</f>
        <v>0</v>
      </c>
      <c r="R399" s="43">
        <f>K399+Q399</f>
        <v>0</v>
      </c>
      <c r="S399" s="39"/>
      <c r="T399" s="15" t="s">
        <v>1175</v>
      </c>
      <c r="U399" s="37" t="s">
        <v>448</v>
      </c>
      <c r="V399" s="37" t="s">
        <v>1849</v>
      </c>
    </row>
    <row r="400" spans="1:22" ht="12.75" outlineLevel="3">
      <c r="A400" s="45"/>
      <c r="B400" s="46"/>
      <c r="C400" s="46"/>
      <c r="D400" s="46"/>
      <c r="E400" s="46" t="s">
        <v>1850</v>
      </c>
      <c r="F400" s="46"/>
      <c r="G400" s="47">
        <v>0</v>
      </c>
      <c r="H400" s="48"/>
      <c r="I400" s="47"/>
      <c r="J400" s="49"/>
      <c r="K400" s="50"/>
      <c r="L400" s="51"/>
      <c r="M400" s="48"/>
      <c r="N400" s="51"/>
      <c r="O400" s="48"/>
      <c r="P400" s="50"/>
      <c r="Q400" s="50"/>
      <c r="R400" s="50"/>
      <c r="S400" s="46"/>
      <c r="T400" s="52"/>
      <c r="U400" s="46"/>
      <c r="V400" s="46"/>
    </row>
    <row r="401" spans="1:22" ht="12.75" outlineLevel="3">
      <c r="A401" s="45"/>
      <c r="B401" s="46"/>
      <c r="C401" s="46"/>
      <c r="D401" s="46"/>
      <c r="E401" s="46" t="s">
        <v>1176</v>
      </c>
      <c r="F401" s="46"/>
      <c r="G401" s="47">
        <v>27.899</v>
      </c>
      <c r="H401" s="48"/>
      <c r="I401" s="47"/>
      <c r="J401" s="49"/>
      <c r="K401" s="50"/>
      <c r="L401" s="51"/>
      <c r="M401" s="48"/>
      <c r="N401" s="51"/>
      <c r="O401" s="48"/>
      <c r="P401" s="50"/>
      <c r="Q401" s="50"/>
      <c r="R401" s="50"/>
      <c r="S401" s="46"/>
      <c r="T401" s="52"/>
      <c r="U401" s="46"/>
      <c r="V401" s="46"/>
    </row>
    <row r="402" spans="1:22" ht="12.75" outlineLevel="2">
      <c r="A402" s="36">
        <v>183</v>
      </c>
      <c r="B402" s="37" t="s">
        <v>1773</v>
      </c>
      <c r="C402" s="37"/>
      <c r="D402" s="38" t="s">
        <v>1774</v>
      </c>
      <c r="E402" s="39" t="s">
        <v>1775</v>
      </c>
      <c r="F402" s="38" t="s">
        <v>1603</v>
      </c>
      <c r="G402" s="40">
        <v>16.7394</v>
      </c>
      <c r="H402" s="41">
        <v>0</v>
      </c>
      <c r="I402" s="40">
        <f>G402*(1+H402/100)</f>
        <v>16.7394</v>
      </c>
      <c r="J402" s="42"/>
      <c r="K402" s="43">
        <f>I402*J402</f>
        <v>0</v>
      </c>
      <c r="L402" s="44">
        <v>0.0006</v>
      </c>
      <c r="M402" s="41">
        <f>I402*L402</f>
        <v>0.01004364</v>
      </c>
      <c r="N402" s="44"/>
      <c r="O402" s="41">
        <f>I402*N402</f>
        <v>0</v>
      </c>
      <c r="P402" s="43">
        <v>21</v>
      </c>
      <c r="Q402" s="43">
        <f>K402*(P402/100)</f>
        <v>0</v>
      </c>
      <c r="R402" s="43">
        <f>K402+Q402</f>
        <v>0</v>
      </c>
      <c r="S402" s="39"/>
      <c r="T402" s="15" t="s">
        <v>1177</v>
      </c>
      <c r="U402" s="37" t="s">
        <v>448</v>
      </c>
      <c r="V402" s="37" t="s">
        <v>1849</v>
      </c>
    </row>
    <row r="403" spans="1:22" ht="12.75" outlineLevel="3">
      <c r="A403" s="45"/>
      <c r="B403" s="46"/>
      <c r="C403" s="46"/>
      <c r="D403" s="46"/>
      <c r="E403" s="46" t="s">
        <v>1178</v>
      </c>
      <c r="F403" s="46"/>
      <c r="G403" s="47">
        <v>16.7394</v>
      </c>
      <c r="H403" s="48"/>
      <c r="I403" s="47"/>
      <c r="J403" s="49"/>
      <c r="K403" s="50"/>
      <c r="L403" s="51"/>
      <c r="M403" s="48"/>
      <c r="N403" s="51"/>
      <c r="O403" s="48"/>
      <c r="P403" s="50"/>
      <c r="Q403" s="50"/>
      <c r="R403" s="50"/>
      <c r="S403" s="46"/>
      <c r="T403" s="52"/>
      <c r="U403" s="46"/>
      <c r="V403" s="46"/>
    </row>
    <row r="404" spans="1:22" ht="20.25" customHeight="1" outlineLevel="1">
      <c r="A404" s="28"/>
      <c r="B404" s="29"/>
      <c r="C404" s="29"/>
      <c r="D404" s="29"/>
      <c r="E404" s="29" t="s">
        <v>1881</v>
      </c>
      <c r="F404" s="29"/>
      <c r="G404" s="30"/>
      <c r="H404" s="31"/>
      <c r="I404" s="30"/>
      <c r="J404" s="32"/>
      <c r="K404" s="33">
        <f>SUBTOTAL(9,K405:K465)</f>
        <v>0</v>
      </c>
      <c r="L404" s="34"/>
      <c r="M404" s="31">
        <f>SUBTOTAL(9,M405:M465)</f>
        <v>29.904424357000003</v>
      </c>
      <c r="N404" s="34"/>
      <c r="O404" s="31">
        <f>SUBTOTAL(9,O405:O465)</f>
        <v>0</v>
      </c>
      <c r="P404" s="33"/>
      <c r="Q404" s="33">
        <f>SUBTOTAL(9,Q405:Q465)</f>
        <v>0</v>
      </c>
      <c r="R404" s="33">
        <f>SUBTOTAL(9,R405:R465)</f>
        <v>0</v>
      </c>
      <c r="S404" s="29"/>
      <c r="T404" s="35"/>
      <c r="U404" s="29"/>
      <c r="V404" s="29"/>
    </row>
    <row r="405" spans="1:22" ht="12.75" outlineLevel="2">
      <c r="A405" s="36">
        <v>184</v>
      </c>
      <c r="B405" s="37" t="s">
        <v>1882</v>
      </c>
      <c r="C405" s="37"/>
      <c r="D405" s="38" t="s">
        <v>1573</v>
      </c>
      <c r="E405" s="39" t="s">
        <v>1883</v>
      </c>
      <c r="F405" s="38" t="s">
        <v>1575</v>
      </c>
      <c r="G405" s="40">
        <v>221.542</v>
      </c>
      <c r="H405" s="41">
        <v>0</v>
      </c>
      <c r="I405" s="40">
        <f>G405*(1+H405/100)</f>
        <v>221.542</v>
      </c>
      <c r="J405" s="42"/>
      <c r="K405" s="43">
        <f>I405*J405</f>
        <v>0</v>
      </c>
      <c r="L405" s="44">
        <v>0.00181</v>
      </c>
      <c r="M405" s="41">
        <f>I405*L405</f>
        <v>0.40099102</v>
      </c>
      <c r="N405" s="44"/>
      <c r="O405" s="41">
        <f>I405*N405</f>
        <v>0</v>
      </c>
      <c r="P405" s="43">
        <v>21</v>
      </c>
      <c r="Q405" s="43">
        <f>K405*(P405/100)</f>
        <v>0</v>
      </c>
      <c r="R405" s="43">
        <f>K405+Q405</f>
        <v>0</v>
      </c>
      <c r="S405" s="39"/>
      <c r="T405" s="15" t="s">
        <v>1179</v>
      </c>
      <c r="U405" s="37" t="s">
        <v>448</v>
      </c>
      <c r="V405" s="37" t="s">
        <v>1885</v>
      </c>
    </row>
    <row r="406" spans="1:22" ht="12.75" outlineLevel="2">
      <c r="A406" s="36">
        <v>185</v>
      </c>
      <c r="B406" s="37" t="s">
        <v>1180</v>
      </c>
      <c r="C406" s="37"/>
      <c r="D406" s="38" t="s">
        <v>1573</v>
      </c>
      <c r="E406" s="39" t="s">
        <v>1181</v>
      </c>
      <c r="F406" s="38" t="s">
        <v>1575</v>
      </c>
      <c r="G406" s="40">
        <v>26.9613</v>
      </c>
      <c r="H406" s="41">
        <v>0</v>
      </c>
      <c r="I406" s="40">
        <f>G406*(1+H406/100)</f>
        <v>26.9613</v>
      </c>
      <c r="J406" s="42"/>
      <c r="K406" s="43">
        <f>I406*J406</f>
        <v>0</v>
      </c>
      <c r="L406" s="44">
        <v>0.00121</v>
      </c>
      <c r="M406" s="41">
        <f>I406*L406</f>
        <v>0.032623173</v>
      </c>
      <c r="N406" s="44"/>
      <c r="O406" s="41">
        <f>I406*N406</f>
        <v>0</v>
      </c>
      <c r="P406" s="43">
        <v>21</v>
      </c>
      <c r="Q406" s="43">
        <f>K406*(P406/100)</f>
        <v>0</v>
      </c>
      <c r="R406" s="43">
        <f>K406+Q406</f>
        <v>0</v>
      </c>
      <c r="S406" s="39"/>
      <c r="T406" s="15" t="s">
        <v>1182</v>
      </c>
      <c r="U406" s="37" t="s">
        <v>448</v>
      </c>
      <c r="V406" s="37" t="s">
        <v>1885</v>
      </c>
    </row>
    <row r="407" spans="1:22" ht="12.75" outlineLevel="3">
      <c r="A407" s="45"/>
      <c r="B407" s="46"/>
      <c r="C407" s="46"/>
      <c r="D407" s="46"/>
      <c r="E407" s="46" t="s">
        <v>1183</v>
      </c>
      <c r="F407" s="46"/>
      <c r="G407" s="47">
        <v>26.9613</v>
      </c>
      <c r="H407" s="48"/>
      <c r="I407" s="47"/>
      <c r="J407" s="49"/>
      <c r="K407" s="50"/>
      <c r="L407" s="51"/>
      <c r="M407" s="48"/>
      <c r="N407" s="51"/>
      <c r="O407" s="48"/>
      <c r="P407" s="50"/>
      <c r="Q407" s="50"/>
      <c r="R407" s="50"/>
      <c r="S407" s="46"/>
      <c r="T407" s="52"/>
      <c r="U407" s="46"/>
      <c r="V407" s="46"/>
    </row>
    <row r="408" spans="1:22" ht="12.75" outlineLevel="2">
      <c r="A408" s="36">
        <v>186</v>
      </c>
      <c r="B408" s="37" t="s">
        <v>1886</v>
      </c>
      <c r="C408" s="37"/>
      <c r="D408" s="38" t="s">
        <v>1573</v>
      </c>
      <c r="E408" s="39" t="s">
        <v>1887</v>
      </c>
      <c r="F408" s="38" t="s">
        <v>1575</v>
      </c>
      <c r="G408" s="40">
        <v>17.247</v>
      </c>
      <c r="H408" s="41">
        <v>0</v>
      </c>
      <c r="I408" s="40">
        <f>G408*(1+H408/100)</f>
        <v>17.247</v>
      </c>
      <c r="J408" s="42"/>
      <c r="K408" s="43">
        <f>I408*J408</f>
        <v>0</v>
      </c>
      <c r="L408" s="44"/>
      <c r="M408" s="41">
        <f>I408*L408</f>
        <v>0</v>
      </c>
      <c r="N408" s="44"/>
      <c r="O408" s="41">
        <f>I408*N408</f>
        <v>0</v>
      </c>
      <c r="P408" s="43">
        <v>21</v>
      </c>
      <c r="Q408" s="43">
        <f>K408*(P408/100)</f>
        <v>0</v>
      </c>
      <c r="R408" s="43">
        <f>K408+Q408</f>
        <v>0</v>
      </c>
      <c r="S408" s="39"/>
      <c r="T408" s="15" t="s">
        <v>1184</v>
      </c>
      <c r="U408" s="37" t="s">
        <v>448</v>
      </c>
      <c r="V408" s="37" t="s">
        <v>1885</v>
      </c>
    </row>
    <row r="409" spans="1:22" ht="12.75" outlineLevel="2">
      <c r="A409" s="36">
        <v>187</v>
      </c>
      <c r="B409" s="37" t="s">
        <v>1890</v>
      </c>
      <c r="C409" s="37"/>
      <c r="D409" s="38" t="s">
        <v>1573</v>
      </c>
      <c r="E409" s="39" t="s">
        <v>1891</v>
      </c>
      <c r="F409" s="38" t="s">
        <v>1575</v>
      </c>
      <c r="G409" s="40">
        <v>221.542</v>
      </c>
      <c r="H409" s="41">
        <v>0</v>
      </c>
      <c r="I409" s="40">
        <f>G409*(1+H409/100)</f>
        <v>221.542</v>
      </c>
      <c r="J409" s="42"/>
      <c r="K409" s="43">
        <f>I409*J409</f>
        <v>0</v>
      </c>
      <c r="L409" s="44">
        <v>0.05258</v>
      </c>
      <c r="M409" s="41">
        <f>I409*L409</f>
        <v>11.64867836</v>
      </c>
      <c r="N409" s="44"/>
      <c r="O409" s="41">
        <f>I409*N409</f>
        <v>0</v>
      </c>
      <c r="P409" s="43">
        <v>21</v>
      </c>
      <c r="Q409" s="43">
        <f>K409*(P409/100)</f>
        <v>0</v>
      </c>
      <c r="R409" s="43">
        <f>K409+Q409</f>
        <v>0</v>
      </c>
      <c r="S409" s="39"/>
      <c r="T409" s="15" t="s">
        <v>1185</v>
      </c>
      <c r="U409" s="37" t="s">
        <v>448</v>
      </c>
      <c r="V409" s="37" t="s">
        <v>1885</v>
      </c>
    </row>
    <row r="410" spans="1:22" ht="12.75" outlineLevel="3">
      <c r="A410" s="45"/>
      <c r="B410" s="46"/>
      <c r="C410" s="46"/>
      <c r="D410" s="46"/>
      <c r="E410" s="46" t="s">
        <v>1186</v>
      </c>
      <c r="F410" s="46"/>
      <c r="G410" s="47">
        <v>32.5636</v>
      </c>
      <c r="H410" s="48"/>
      <c r="I410" s="47"/>
      <c r="J410" s="49"/>
      <c r="K410" s="50"/>
      <c r="L410" s="51"/>
      <c r="M410" s="48"/>
      <c r="N410" s="51"/>
      <c r="O410" s="48"/>
      <c r="P410" s="50"/>
      <c r="Q410" s="50"/>
      <c r="R410" s="50"/>
      <c r="S410" s="46"/>
      <c r="T410" s="52"/>
      <c r="U410" s="46"/>
      <c r="V410" s="46"/>
    </row>
    <row r="411" spans="1:22" ht="12.75" outlineLevel="3">
      <c r="A411" s="45"/>
      <c r="B411" s="46"/>
      <c r="C411" s="46"/>
      <c r="D411" s="46"/>
      <c r="E411" s="46" t="s">
        <v>1187</v>
      </c>
      <c r="F411" s="46"/>
      <c r="G411" s="47">
        <v>67.556</v>
      </c>
      <c r="H411" s="48"/>
      <c r="I411" s="47"/>
      <c r="J411" s="49"/>
      <c r="K411" s="50"/>
      <c r="L411" s="51"/>
      <c r="M411" s="48"/>
      <c r="N411" s="51"/>
      <c r="O411" s="48"/>
      <c r="P411" s="50"/>
      <c r="Q411" s="50"/>
      <c r="R411" s="50"/>
      <c r="S411" s="46"/>
      <c r="T411" s="52"/>
      <c r="U411" s="46"/>
      <c r="V411" s="46"/>
    </row>
    <row r="412" spans="1:22" ht="12.75" outlineLevel="3">
      <c r="A412" s="45"/>
      <c r="B412" s="46"/>
      <c r="C412" s="46"/>
      <c r="D412" s="46"/>
      <c r="E412" s="46" t="s">
        <v>1188</v>
      </c>
      <c r="F412" s="46"/>
      <c r="G412" s="47">
        <v>36.9952</v>
      </c>
      <c r="H412" s="48"/>
      <c r="I412" s="47"/>
      <c r="J412" s="49"/>
      <c r="K412" s="50"/>
      <c r="L412" s="51"/>
      <c r="M412" s="48"/>
      <c r="N412" s="51"/>
      <c r="O412" s="48"/>
      <c r="P412" s="50"/>
      <c r="Q412" s="50"/>
      <c r="R412" s="50"/>
      <c r="S412" s="46"/>
      <c r="T412" s="52"/>
      <c r="U412" s="46"/>
      <c r="V412" s="46"/>
    </row>
    <row r="413" spans="1:22" ht="12.75" outlineLevel="3">
      <c r="A413" s="45"/>
      <c r="B413" s="46"/>
      <c r="C413" s="46"/>
      <c r="D413" s="46"/>
      <c r="E413" s="46" t="s">
        <v>1189</v>
      </c>
      <c r="F413" s="46"/>
      <c r="G413" s="47">
        <v>54.2172</v>
      </c>
      <c r="H413" s="48"/>
      <c r="I413" s="47"/>
      <c r="J413" s="49"/>
      <c r="K413" s="50"/>
      <c r="L413" s="51"/>
      <c r="M413" s="48"/>
      <c r="N413" s="51"/>
      <c r="O413" s="48"/>
      <c r="P413" s="50"/>
      <c r="Q413" s="50"/>
      <c r="R413" s="50"/>
      <c r="S413" s="46"/>
      <c r="T413" s="52"/>
      <c r="U413" s="46"/>
      <c r="V413" s="46"/>
    </row>
    <row r="414" spans="1:22" ht="12.75" outlineLevel="3">
      <c r="A414" s="45"/>
      <c r="B414" s="46"/>
      <c r="C414" s="46"/>
      <c r="D414" s="46"/>
      <c r="E414" s="46" t="s">
        <v>1190</v>
      </c>
      <c r="F414" s="46"/>
      <c r="G414" s="47">
        <v>12.9628</v>
      </c>
      <c r="H414" s="48"/>
      <c r="I414" s="47"/>
      <c r="J414" s="49"/>
      <c r="K414" s="50"/>
      <c r="L414" s="51"/>
      <c r="M414" s="48"/>
      <c r="N414" s="51"/>
      <c r="O414" s="48"/>
      <c r="P414" s="50"/>
      <c r="Q414" s="50"/>
      <c r="R414" s="50"/>
      <c r="S414" s="46"/>
      <c r="T414" s="52"/>
      <c r="U414" s="46"/>
      <c r="V414" s="46"/>
    </row>
    <row r="415" spans="1:22" ht="12.75" outlineLevel="3">
      <c r="A415" s="45"/>
      <c r="B415" s="46"/>
      <c r="C415" s="46"/>
      <c r="D415" s="46"/>
      <c r="E415" s="46" t="s">
        <v>1191</v>
      </c>
      <c r="F415" s="46"/>
      <c r="G415" s="47">
        <v>0</v>
      </c>
      <c r="H415" s="48"/>
      <c r="I415" s="47"/>
      <c r="J415" s="49"/>
      <c r="K415" s="50"/>
      <c r="L415" s="51"/>
      <c r="M415" s="48"/>
      <c r="N415" s="51"/>
      <c r="O415" s="48"/>
      <c r="P415" s="50"/>
      <c r="Q415" s="50"/>
      <c r="R415" s="50"/>
      <c r="S415" s="46"/>
      <c r="T415" s="52"/>
      <c r="U415" s="46"/>
      <c r="V415" s="46"/>
    </row>
    <row r="416" spans="1:22" ht="12.75" outlineLevel="3">
      <c r="A416" s="45"/>
      <c r="B416" s="46"/>
      <c r="C416" s="46"/>
      <c r="D416" s="46"/>
      <c r="E416" s="46" t="s">
        <v>1192</v>
      </c>
      <c r="F416" s="46"/>
      <c r="G416" s="47">
        <v>17.2472</v>
      </c>
      <c r="H416" s="48"/>
      <c r="I416" s="47"/>
      <c r="J416" s="49"/>
      <c r="K416" s="50"/>
      <c r="L416" s="51"/>
      <c r="M416" s="48"/>
      <c r="N416" s="51"/>
      <c r="O416" s="48"/>
      <c r="P416" s="50"/>
      <c r="Q416" s="50"/>
      <c r="R416" s="50"/>
      <c r="S416" s="46"/>
      <c r="T416" s="52"/>
      <c r="U416" s="46"/>
      <c r="V416" s="46"/>
    </row>
    <row r="417" spans="1:22" ht="12.75" outlineLevel="2">
      <c r="A417" s="36">
        <v>188</v>
      </c>
      <c r="B417" s="37" t="s">
        <v>1895</v>
      </c>
      <c r="C417" s="37"/>
      <c r="D417" s="38" t="s">
        <v>1573</v>
      </c>
      <c r="E417" s="39" t="s">
        <v>1896</v>
      </c>
      <c r="F417" s="38" t="s">
        <v>1575</v>
      </c>
      <c r="G417" s="40">
        <v>6.9568</v>
      </c>
      <c r="H417" s="41">
        <v>0</v>
      </c>
      <c r="I417" s="40">
        <f>G417*(1+H417/100)</f>
        <v>6.9568</v>
      </c>
      <c r="J417" s="42"/>
      <c r="K417" s="43">
        <f>I417*J417</f>
        <v>0</v>
      </c>
      <c r="L417" s="44">
        <v>0.05265</v>
      </c>
      <c r="M417" s="41">
        <f>I417*L417</f>
        <v>0.36627552</v>
      </c>
      <c r="N417" s="44"/>
      <c r="O417" s="41">
        <f>I417*N417</f>
        <v>0</v>
      </c>
      <c r="P417" s="43">
        <v>21</v>
      </c>
      <c r="Q417" s="43">
        <f>K417*(P417/100)</f>
        <v>0</v>
      </c>
      <c r="R417" s="43">
        <f>K417+Q417</f>
        <v>0</v>
      </c>
      <c r="S417" s="39"/>
      <c r="T417" s="15" t="s">
        <v>1193</v>
      </c>
      <c r="U417" s="37" t="s">
        <v>448</v>
      </c>
      <c r="V417" s="37" t="s">
        <v>1885</v>
      </c>
    </row>
    <row r="418" spans="1:22" ht="12.75" outlineLevel="3">
      <c r="A418" s="45"/>
      <c r="B418" s="46"/>
      <c r="C418" s="46"/>
      <c r="D418" s="46"/>
      <c r="E418" s="46" t="s">
        <v>1898</v>
      </c>
      <c r="F418" s="46"/>
      <c r="G418" s="47">
        <v>0</v>
      </c>
      <c r="H418" s="48"/>
      <c r="I418" s="47"/>
      <c r="J418" s="49"/>
      <c r="K418" s="50"/>
      <c r="L418" s="51"/>
      <c r="M418" s="48"/>
      <c r="N418" s="51"/>
      <c r="O418" s="48"/>
      <c r="P418" s="50"/>
      <c r="Q418" s="50"/>
      <c r="R418" s="50"/>
      <c r="S418" s="46"/>
      <c r="T418" s="52"/>
      <c r="U418" s="46"/>
      <c r="V418" s="46"/>
    </row>
    <row r="419" spans="1:22" ht="12.75" outlineLevel="3">
      <c r="A419" s="45"/>
      <c r="B419" s="46"/>
      <c r="C419" s="46"/>
      <c r="D419" s="46"/>
      <c r="E419" s="46" t="s">
        <v>1194</v>
      </c>
      <c r="F419" s="46"/>
      <c r="G419" s="47">
        <v>6.4192</v>
      </c>
      <c r="H419" s="48"/>
      <c r="I419" s="47"/>
      <c r="J419" s="49"/>
      <c r="K419" s="50"/>
      <c r="L419" s="51"/>
      <c r="M419" s="48"/>
      <c r="N419" s="51"/>
      <c r="O419" s="48"/>
      <c r="P419" s="50"/>
      <c r="Q419" s="50"/>
      <c r="R419" s="50"/>
      <c r="S419" s="46"/>
      <c r="T419" s="52"/>
      <c r="U419" s="46"/>
      <c r="V419" s="46"/>
    </row>
    <row r="420" spans="1:22" ht="12.75" outlineLevel="3">
      <c r="A420" s="45"/>
      <c r="B420" s="46"/>
      <c r="C420" s="46"/>
      <c r="D420" s="46"/>
      <c r="E420" s="46" t="s">
        <v>1195</v>
      </c>
      <c r="F420" s="46"/>
      <c r="G420" s="47">
        <v>0.5376</v>
      </c>
      <c r="H420" s="48"/>
      <c r="I420" s="47"/>
      <c r="J420" s="49"/>
      <c r="K420" s="50"/>
      <c r="L420" s="51"/>
      <c r="M420" s="48"/>
      <c r="N420" s="51"/>
      <c r="O420" s="48"/>
      <c r="P420" s="50"/>
      <c r="Q420" s="50"/>
      <c r="R420" s="50"/>
      <c r="S420" s="46"/>
      <c r="T420" s="52"/>
      <c r="U420" s="46"/>
      <c r="V420" s="46"/>
    </row>
    <row r="421" spans="1:22" ht="12.75" outlineLevel="2">
      <c r="A421" s="36">
        <v>189</v>
      </c>
      <c r="B421" s="37" t="s">
        <v>1196</v>
      </c>
      <c r="C421" s="37"/>
      <c r="D421" s="38" t="s">
        <v>1573</v>
      </c>
      <c r="E421" s="39" t="s">
        <v>1197</v>
      </c>
      <c r="F421" s="38" t="s">
        <v>1575</v>
      </c>
      <c r="G421" s="40">
        <v>269.613</v>
      </c>
      <c r="H421" s="41">
        <v>0</v>
      </c>
      <c r="I421" s="40">
        <f>G421*(1+H421/100)</f>
        <v>269.613</v>
      </c>
      <c r="J421" s="42"/>
      <c r="K421" s="43">
        <f>I421*J421</f>
        <v>0</v>
      </c>
      <c r="L421" s="44"/>
      <c r="M421" s="41">
        <f>I421*L421</f>
        <v>0</v>
      </c>
      <c r="N421" s="44"/>
      <c r="O421" s="41">
        <f>I421*N421</f>
        <v>0</v>
      </c>
      <c r="P421" s="43">
        <v>21</v>
      </c>
      <c r="Q421" s="43">
        <f>K421*(P421/100)</f>
        <v>0</v>
      </c>
      <c r="R421" s="43">
        <f>K421+Q421</f>
        <v>0</v>
      </c>
      <c r="S421" s="39"/>
      <c r="T421" s="15" t="s">
        <v>1198</v>
      </c>
      <c r="U421" s="37" t="s">
        <v>448</v>
      </c>
      <c r="V421" s="37" t="s">
        <v>1885</v>
      </c>
    </row>
    <row r="422" spans="1:22" ht="12.75" outlineLevel="2">
      <c r="A422" s="36">
        <v>190</v>
      </c>
      <c r="B422" s="37" t="s">
        <v>1199</v>
      </c>
      <c r="C422" s="37"/>
      <c r="D422" s="38" t="s">
        <v>1573</v>
      </c>
      <c r="E422" s="39" t="s">
        <v>1200</v>
      </c>
      <c r="F422" s="38" t="s">
        <v>1575</v>
      </c>
      <c r="G422" s="40">
        <v>26.9613</v>
      </c>
      <c r="H422" s="41">
        <v>0</v>
      </c>
      <c r="I422" s="40">
        <f>G422*(1+H422/100)</f>
        <v>26.9613</v>
      </c>
      <c r="J422" s="42"/>
      <c r="K422" s="43">
        <f>I422*J422</f>
        <v>0</v>
      </c>
      <c r="L422" s="44"/>
      <c r="M422" s="41">
        <f>I422*L422</f>
        <v>0</v>
      </c>
      <c r="N422" s="44"/>
      <c r="O422" s="41">
        <f>I422*N422</f>
        <v>0</v>
      </c>
      <c r="P422" s="43">
        <v>21</v>
      </c>
      <c r="Q422" s="43">
        <f>K422*(P422/100)</f>
        <v>0</v>
      </c>
      <c r="R422" s="43">
        <f>K422+Q422</f>
        <v>0</v>
      </c>
      <c r="S422" s="39"/>
      <c r="T422" s="15" t="s">
        <v>1201</v>
      </c>
      <c r="U422" s="37" t="s">
        <v>448</v>
      </c>
      <c r="V422" s="37" t="s">
        <v>1885</v>
      </c>
    </row>
    <row r="423" spans="1:22" ht="12.75" outlineLevel="3">
      <c r="A423" s="45"/>
      <c r="B423" s="46"/>
      <c r="C423" s="46"/>
      <c r="D423" s="46"/>
      <c r="E423" s="46" t="s">
        <v>1183</v>
      </c>
      <c r="F423" s="46"/>
      <c r="G423" s="47">
        <v>26.9613</v>
      </c>
      <c r="H423" s="48"/>
      <c r="I423" s="47"/>
      <c r="J423" s="49"/>
      <c r="K423" s="50"/>
      <c r="L423" s="51"/>
      <c r="M423" s="48"/>
      <c r="N423" s="51"/>
      <c r="O423" s="48"/>
      <c r="P423" s="50"/>
      <c r="Q423" s="50"/>
      <c r="R423" s="50"/>
      <c r="S423" s="46"/>
      <c r="T423" s="52"/>
      <c r="U423" s="46"/>
      <c r="V423" s="46"/>
    </row>
    <row r="424" spans="1:22" ht="12.75" outlineLevel="2">
      <c r="A424" s="36">
        <v>191</v>
      </c>
      <c r="B424" s="37" t="s">
        <v>1900</v>
      </c>
      <c r="C424" s="37"/>
      <c r="D424" s="38" t="s">
        <v>1573</v>
      </c>
      <c r="E424" s="39" t="s">
        <v>1901</v>
      </c>
      <c r="F424" s="38" t="s">
        <v>1575</v>
      </c>
      <c r="G424" s="40">
        <v>269.613</v>
      </c>
      <c r="H424" s="41">
        <v>0</v>
      </c>
      <c r="I424" s="40">
        <f>G424*(1+H424/100)</f>
        <v>269.613</v>
      </c>
      <c r="J424" s="42"/>
      <c r="K424" s="43">
        <f>I424*J424</f>
        <v>0</v>
      </c>
      <c r="L424" s="44">
        <v>0.02214</v>
      </c>
      <c r="M424" s="41">
        <f>I424*L424</f>
        <v>5.96923182</v>
      </c>
      <c r="N424" s="44"/>
      <c r="O424" s="41">
        <f>I424*N424</f>
        <v>0</v>
      </c>
      <c r="P424" s="43">
        <v>21</v>
      </c>
      <c r="Q424" s="43">
        <f>K424*(P424/100)</f>
        <v>0</v>
      </c>
      <c r="R424" s="43">
        <f>K424+Q424</f>
        <v>0</v>
      </c>
      <c r="S424" s="39"/>
      <c r="T424" s="15" t="s">
        <v>1202</v>
      </c>
      <c r="U424" s="37" t="s">
        <v>448</v>
      </c>
      <c r="V424" s="37" t="s">
        <v>1885</v>
      </c>
    </row>
    <row r="425" spans="1:22" ht="12.75" outlineLevel="3">
      <c r="A425" s="45"/>
      <c r="B425" s="46"/>
      <c r="C425" s="46"/>
      <c r="D425" s="46"/>
      <c r="E425" s="46" t="s">
        <v>1903</v>
      </c>
      <c r="F425" s="46"/>
      <c r="G425" s="47">
        <v>0</v>
      </c>
      <c r="H425" s="48"/>
      <c r="I425" s="47"/>
      <c r="J425" s="49"/>
      <c r="K425" s="50"/>
      <c r="L425" s="51"/>
      <c r="M425" s="48"/>
      <c r="N425" s="51"/>
      <c r="O425" s="48"/>
      <c r="P425" s="50"/>
      <c r="Q425" s="50"/>
      <c r="R425" s="50"/>
      <c r="S425" s="46"/>
      <c r="T425" s="52"/>
      <c r="U425" s="46"/>
      <c r="V425" s="46"/>
    </row>
    <row r="426" spans="1:22" ht="12.75" outlineLevel="3">
      <c r="A426" s="45"/>
      <c r="B426" s="46"/>
      <c r="C426" s="46"/>
      <c r="D426" s="46"/>
      <c r="E426" s="46" t="s">
        <v>1203</v>
      </c>
      <c r="F426" s="46"/>
      <c r="G426" s="47">
        <v>12.53025</v>
      </c>
      <c r="H426" s="48"/>
      <c r="I426" s="47"/>
      <c r="J426" s="49"/>
      <c r="K426" s="50"/>
      <c r="L426" s="51"/>
      <c r="M426" s="48"/>
      <c r="N426" s="51"/>
      <c r="O426" s="48"/>
      <c r="P426" s="50"/>
      <c r="Q426" s="50"/>
      <c r="R426" s="50"/>
      <c r="S426" s="46"/>
      <c r="T426" s="52"/>
      <c r="U426" s="46"/>
      <c r="V426" s="46"/>
    </row>
    <row r="427" spans="1:22" ht="12.75" outlineLevel="3">
      <c r="A427" s="45"/>
      <c r="B427" s="46"/>
      <c r="C427" s="46"/>
      <c r="D427" s="46"/>
      <c r="E427" s="46" t="s">
        <v>1204</v>
      </c>
      <c r="F427" s="46"/>
      <c r="G427" s="47">
        <v>18.32525</v>
      </c>
      <c r="H427" s="48"/>
      <c r="I427" s="47"/>
      <c r="J427" s="49"/>
      <c r="K427" s="50"/>
      <c r="L427" s="51"/>
      <c r="M427" s="48"/>
      <c r="N427" s="51"/>
      <c r="O427" s="48"/>
      <c r="P427" s="50"/>
      <c r="Q427" s="50"/>
      <c r="R427" s="50"/>
      <c r="S427" s="46"/>
      <c r="T427" s="52"/>
      <c r="U427" s="46"/>
      <c r="V427" s="46"/>
    </row>
    <row r="428" spans="1:22" ht="12.75" outlineLevel="3">
      <c r="A428" s="45"/>
      <c r="B428" s="46"/>
      <c r="C428" s="46"/>
      <c r="D428" s="46"/>
      <c r="E428" s="46" t="s">
        <v>1205</v>
      </c>
      <c r="F428" s="46"/>
      <c r="G428" s="47">
        <v>33.625</v>
      </c>
      <c r="H428" s="48"/>
      <c r="I428" s="47"/>
      <c r="J428" s="49"/>
      <c r="K428" s="50"/>
      <c r="L428" s="51"/>
      <c r="M428" s="48"/>
      <c r="N428" s="51"/>
      <c r="O428" s="48"/>
      <c r="P428" s="50"/>
      <c r="Q428" s="50"/>
      <c r="R428" s="50"/>
      <c r="S428" s="46"/>
      <c r="T428" s="52"/>
      <c r="U428" s="46"/>
      <c r="V428" s="46"/>
    </row>
    <row r="429" spans="1:22" ht="12.75" outlineLevel="3">
      <c r="A429" s="45"/>
      <c r="B429" s="46"/>
      <c r="C429" s="46"/>
      <c r="D429" s="46"/>
      <c r="E429" s="46" t="s">
        <v>1206</v>
      </c>
      <c r="F429" s="46"/>
      <c r="G429" s="47">
        <v>32.625</v>
      </c>
      <c r="H429" s="48"/>
      <c r="I429" s="47"/>
      <c r="J429" s="49"/>
      <c r="K429" s="50"/>
      <c r="L429" s="51"/>
      <c r="M429" s="48"/>
      <c r="N429" s="51"/>
      <c r="O429" s="48"/>
      <c r="P429" s="50"/>
      <c r="Q429" s="50"/>
      <c r="R429" s="50"/>
      <c r="S429" s="46"/>
      <c r="T429" s="52"/>
      <c r="U429" s="46"/>
      <c r="V429" s="46"/>
    </row>
    <row r="430" spans="1:22" ht="12.75" outlineLevel="3">
      <c r="A430" s="45"/>
      <c r="B430" s="46"/>
      <c r="C430" s="46"/>
      <c r="D430" s="46"/>
      <c r="E430" s="46" t="s">
        <v>1207</v>
      </c>
      <c r="F430" s="46"/>
      <c r="G430" s="47">
        <v>17.375</v>
      </c>
      <c r="H430" s="48"/>
      <c r="I430" s="47"/>
      <c r="J430" s="49"/>
      <c r="K430" s="50"/>
      <c r="L430" s="51"/>
      <c r="M430" s="48"/>
      <c r="N430" s="51"/>
      <c r="O430" s="48"/>
      <c r="P430" s="50"/>
      <c r="Q430" s="50"/>
      <c r="R430" s="50"/>
      <c r="S430" s="46"/>
      <c r="T430" s="52"/>
      <c r="U430" s="46"/>
      <c r="V430" s="46"/>
    </row>
    <row r="431" spans="1:22" ht="12.75" outlineLevel="3">
      <c r="A431" s="45"/>
      <c r="B431" s="46"/>
      <c r="C431" s="46"/>
      <c r="D431" s="46"/>
      <c r="E431" s="46" t="s">
        <v>1208</v>
      </c>
      <c r="F431" s="46"/>
      <c r="G431" s="47">
        <v>20.0735</v>
      </c>
      <c r="H431" s="48"/>
      <c r="I431" s="47"/>
      <c r="J431" s="49"/>
      <c r="K431" s="50"/>
      <c r="L431" s="51"/>
      <c r="M431" s="48"/>
      <c r="N431" s="51"/>
      <c r="O431" s="48"/>
      <c r="P431" s="50"/>
      <c r="Q431" s="50"/>
      <c r="R431" s="50"/>
      <c r="S431" s="46"/>
      <c r="T431" s="52"/>
      <c r="U431" s="46"/>
      <c r="V431" s="46"/>
    </row>
    <row r="432" spans="1:22" ht="12.75" outlineLevel="3">
      <c r="A432" s="45"/>
      <c r="B432" s="46"/>
      <c r="C432" s="46"/>
      <c r="D432" s="46"/>
      <c r="E432" s="46" t="s">
        <v>1209</v>
      </c>
      <c r="F432" s="46"/>
      <c r="G432" s="47">
        <v>13.3075</v>
      </c>
      <c r="H432" s="48"/>
      <c r="I432" s="47"/>
      <c r="J432" s="49"/>
      <c r="K432" s="50"/>
      <c r="L432" s="51"/>
      <c r="M432" s="48"/>
      <c r="N432" s="51"/>
      <c r="O432" s="48"/>
      <c r="P432" s="50"/>
      <c r="Q432" s="50"/>
      <c r="R432" s="50"/>
      <c r="S432" s="46"/>
      <c r="T432" s="52"/>
      <c r="U432" s="46"/>
      <c r="V432" s="46"/>
    </row>
    <row r="433" spans="1:22" ht="12.75" outlineLevel="3">
      <c r="A433" s="45"/>
      <c r="B433" s="46"/>
      <c r="C433" s="46"/>
      <c r="D433" s="46"/>
      <c r="E433" s="46" t="s">
        <v>1210</v>
      </c>
      <c r="F433" s="46"/>
      <c r="G433" s="47">
        <v>0</v>
      </c>
      <c r="H433" s="48"/>
      <c r="I433" s="47"/>
      <c r="J433" s="49"/>
      <c r="K433" s="50"/>
      <c r="L433" s="51"/>
      <c r="M433" s="48"/>
      <c r="N433" s="51"/>
      <c r="O433" s="48"/>
      <c r="P433" s="50"/>
      <c r="Q433" s="50"/>
      <c r="R433" s="50"/>
      <c r="S433" s="46"/>
      <c r="T433" s="52"/>
      <c r="U433" s="46"/>
      <c r="V433" s="46"/>
    </row>
    <row r="434" spans="1:22" ht="12.75" outlineLevel="3">
      <c r="A434" s="45"/>
      <c r="B434" s="46"/>
      <c r="C434" s="46"/>
      <c r="D434" s="46"/>
      <c r="E434" s="46" t="s">
        <v>1203</v>
      </c>
      <c r="F434" s="46"/>
      <c r="G434" s="47">
        <v>12.53025</v>
      </c>
      <c r="H434" s="48"/>
      <c r="I434" s="47"/>
      <c r="J434" s="49"/>
      <c r="K434" s="50"/>
      <c r="L434" s="51"/>
      <c r="M434" s="48"/>
      <c r="N434" s="51"/>
      <c r="O434" s="48"/>
      <c r="P434" s="50"/>
      <c r="Q434" s="50"/>
      <c r="R434" s="50"/>
      <c r="S434" s="46"/>
      <c r="T434" s="52"/>
      <c r="U434" s="46"/>
      <c r="V434" s="46"/>
    </row>
    <row r="435" spans="1:22" ht="12.75" outlineLevel="3">
      <c r="A435" s="45"/>
      <c r="B435" s="46"/>
      <c r="C435" s="46"/>
      <c r="D435" s="46"/>
      <c r="E435" s="46" t="s">
        <v>1204</v>
      </c>
      <c r="F435" s="46"/>
      <c r="G435" s="47">
        <v>18.32525</v>
      </c>
      <c r="H435" s="48"/>
      <c r="I435" s="47"/>
      <c r="J435" s="49"/>
      <c r="K435" s="50"/>
      <c r="L435" s="51"/>
      <c r="M435" s="48"/>
      <c r="N435" s="51"/>
      <c r="O435" s="48"/>
      <c r="P435" s="50"/>
      <c r="Q435" s="50"/>
      <c r="R435" s="50"/>
      <c r="S435" s="46"/>
      <c r="T435" s="52"/>
      <c r="U435" s="46"/>
      <c r="V435" s="46"/>
    </row>
    <row r="436" spans="1:22" ht="12.75" outlineLevel="3">
      <c r="A436" s="45"/>
      <c r="B436" s="46"/>
      <c r="C436" s="46"/>
      <c r="D436" s="46"/>
      <c r="E436" s="46" t="s">
        <v>1205</v>
      </c>
      <c r="F436" s="46"/>
      <c r="G436" s="47">
        <v>33.625</v>
      </c>
      <c r="H436" s="48"/>
      <c r="I436" s="47"/>
      <c r="J436" s="49"/>
      <c r="K436" s="50"/>
      <c r="L436" s="51"/>
      <c r="M436" s="48"/>
      <c r="N436" s="51"/>
      <c r="O436" s="48"/>
      <c r="P436" s="50"/>
      <c r="Q436" s="50"/>
      <c r="R436" s="50"/>
      <c r="S436" s="46"/>
      <c r="T436" s="52"/>
      <c r="U436" s="46"/>
      <c r="V436" s="46"/>
    </row>
    <row r="437" spans="1:22" ht="12.75" outlineLevel="3">
      <c r="A437" s="45"/>
      <c r="B437" s="46"/>
      <c r="C437" s="46"/>
      <c r="D437" s="46"/>
      <c r="E437" s="46" t="s">
        <v>1211</v>
      </c>
      <c r="F437" s="46"/>
      <c r="G437" s="47">
        <v>27.025</v>
      </c>
      <c r="H437" s="48"/>
      <c r="I437" s="47"/>
      <c r="J437" s="49"/>
      <c r="K437" s="50"/>
      <c r="L437" s="51"/>
      <c r="M437" s="48"/>
      <c r="N437" s="51"/>
      <c r="O437" s="48"/>
      <c r="P437" s="50"/>
      <c r="Q437" s="50"/>
      <c r="R437" s="50"/>
      <c r="S437" s="46"/>
      <c r="T437" s="52"/>
      <c r="U437" s="46"/>
      <c r="V437" s="46"/>
    </row>
    <row r="438" spans="1:22" ht="12.75" outlineLevel="3">
      <c r="A438" s="45"/>
      <c r="B438" s="46"/>
      <c r="C438" s="46"/>
      <c r="D438" s="46"/>
      <c r="E438" s="46" t="s">
        <v>1212</v>
      </c>
      <c r="F438" s="46"/>
      <c r="G438" s="47">
        <v>12.15</v>
      </c>
      <c r="H438" s="48"/>
      <c r="I438" s="47"/>
      <c r="J438" s="49"/>
      <c r="K438" s="50"/>
      <c r="L438" s="51"/>
      <c r="M438" s="48"/>
      <c r="N438" s="51"/>
      <c r="O438" s="48"/>
      <c r="P438" s="50"/>
      <c r="Q438" s="50"/>
      <c r="R438" s="50"/>
      <c r="S438" s="46"/>
      <c r="T438" s="52"/>
      <c r="U438" s="46"/>
      <c r="V438" s="46"/>
    </row>
    <row r="439" spans="1:22" ht="12.75" outlineLevel="3">
      <c r="A439" s="45"/>
      <c r="B439" s="46"/>
      <c r="C439" s="46"/>
      <c r="D439" s="46"/>
      <c r="E439" s="46" t="s">
        <v>1213</v>
      </c>
      <c r="F439" s="46"/>
      <c r="G439" s="47">
        <v>11.9485</v>
      </c>
      <c r="H439" s="48"/>
      <c r="I439" s="47"/>
      <c r="J439" s="49"/>
      <c r="K439" s="50"/>
      <c r="L439" s="51"/>
      <c r="M439" s="48"/>
      <c r="N439" s="51"/>
      <c r="O439" s="48"/>
      <c r="P439" s="50"/>
      <c r="Q439" s="50"/>
      <c r="R439" s="50"/>
      <c r="S439" s="46"/>
      <c r="T439" s="52"/>
      <c r="U439" s="46"/>
      <c r="V439" s="46"/>
    </row>
    <row r="440" spans="1:22" ht="12.75" outlineLevel="3">
      <c r="A440" s="45"/>
      <c r="B440" s="46"/>
      <c r="C440" s="46"/>
      <c r="D440" s="46"/>
      <c r="E440" s="46" t="s">
        <v>1214</v>
      </c>
      <c r="F440" s="46"/>
      <c r="G440" s="47">
        <v>6.1475</v>
      </c>
      <c r="H440" s="48"/>
      <c r="I440" s="47"/>
      <c r="J440" s="49"/>
      <c r="K440" s="50"/>
      <c r="L440" s="51"/>
      <c r="M440" s="48"/>
      <c r="N440" s="51"/>
      <c r="O440" s="48"/>
      <c r="P440" s="50"/>
      <c r="Q440" s="50"/>
      <c r="R440" s="50"/>
      <c r="S440" s="46"/>
      <c r="T440" s="52"/>
      <c r="U440" s="46"/>
      <c r="V440" s="46"/>
    </row>
    <row r="441" spans="1:22" ht="12.75" outlineLevel="2">
      <c r="A441" s="36">
        <v>192</v>
      </c>
      <c r="B441" s="37" t="s">
        <v>1907</v>
      </c>
      <c r="C441" s="37"/>
      <c r="D441" s="38" t="s">
        <v>1573</v>
      </c>
      <c r="E441" s="39" t="s">
        <v>1908</v>
      </c>
      <c r="F441" s="38" t="s">
        <v>1575</v>
      </c>
      <c r="G441" s="40">
        <v>104.637</v>
      </c>
      <c r="H441" s="41">
        <v>0</v>
      </c>
      <c r="I441" s="40">
        <f>G441*(1+H441/100)</f>
        <v>104.637</v>
      </c>
      <c r="J441" s="42"/>
      <c r="K441" s="43">
        <f>I441*J441</f>
        <v>0</v>
      </c>
      <c r="L441" s="44">
        <v>0.01722</v>
      </c>
      <c r="M441" s="41">
        <f>I441*L441</f>
        <v>1.8018491399999998</v>
      </c>
      <c r="N441" s="44"/>
      <c r="O441" s="41">
        <f>I441*N441</f>
        <v>0</v>
      </c>
      <c r="P441" s="43">
        <v>21</v>
      </c>
      <c r="Q441" s="43">
        <f>K441*(P441/100)</f>
        <v>0</v>
      </c>
      <c r="R441" s="43">
        <f>K441+Q441</f>
        <v>0</v>
      </c>
      <c r="S441" s="39"/>
      <c r="T441" s="15" t="s">
        <v>1215</v>
      </c>
      <c r="U441" s="37" t="s">
        <v>448</v>
      </c>
      <c r="V441" s="37" t="s">
        <v>1885</v>
      </c>
    </row>
    <row r="442" spans="1:22" ht="12.75" outlineLevel="3">
      <c r="A442" s="45"/>
      <c r="B442" s="46"/>
      <c r="C442" s="46"/>
      <c r="D442" s="46"/>
      <c r="E442" s="46" t="s">
        <v>1910</v>
      </c>
      <c r="F442" s="46"/>
      <c r="G442" s="47">
        <v>0</v>
      </c>
      <c r="H442" s="48"/>
      <c r="I442" s="47"/>
      <c r="J442" s="49"/>
      <c r="K442" s="50"/>
      <c r="L442" s="51"/>
      <c r="M442" s="48"/>
      <c r="N442" s="51"/>
      <c r="O442" s="48"/>
      <c r="P442" s="50"/>
      <c r="Q442" s="50"/>
      <c r="R442" s="50"/>
      <c r="S442" s="46"/>
      <c r="T442" s="52"/>
      <c r="U442" s="46"/>
      <c r="V442" s="46"/>
    </row>
    <row r="443" spans="1:22" ht="12.75" outlineLevel="3">
      <c r="A443" s="45"/>
      <c r="B443" s="46"/>
      <c r="C443" s="46"/>
      <c r="D443" s="46"/>
      <c r="E443" s="46" t="s">
        <v>1216</v>
      </c>
      <c r="F443" s="46"/>
      <c r="G443" s="47">
        <v>30.174</v>
      </c>
      <c r="H443" s="48"/>
      <c r="I443" s="47"/>
      <c r="J443" s="49"/>
      <c r="K443" s="50"/>
      <c r="L443" s="51"/>
      <c r="M443" s="48"/>
      <c r="N443" s="51"/>
      <c r="O443" s="48"/>
      <c r="P443" s="50"/>
      <c r="Q443" s="50"/>
      <c r="R443" s="50"/>
      <c r="S443" s="46"/>
      <c r="T443" s="52"/>
      <c r="U443" s="46"/>
      <c r="V443" s="46"/>
    </row>
    <row r="444" spans="1:22" ht="12.75" outlineLevel="3">
      <c r="A444" s="45"/>
      <c r="B444" s="46"/>
      <c r="C444" s="46"/>
      <c r="D444" s="46"/>
      <c r="E444" s="46" t="s">
        <v>1912</v>
      </c>
      <c r="F444" s="46"/>
      <c r="G444" s="47">
        <v>0</v>
      </c>
      <c r="H444" s="48"/>
      <c r="I444" s="47"/>
      <c r="J444" s="49"/>
      <c r="K444" s="50"/>
      <c r="L444" s="51"/>
      <c r="M444" s="48"/>
      <c r="N444" s="51"/>
      <c r="O444" s="48"/>
      <c r="P444" s="50"/>
      <c r="Q444" s="50"/>
      <c r="R444" s="50"/>
      <c r="S444" s="46"/>
      <c r="T444" s="52"/>
      <c r="U444" s="46"/>
      <c r="V444" s="46"/>
    </row>
    <row r="445" spans="1:22" ht="12.75" outlineLevel="3">
      <c r="A445" s="45"/>
      <c r="B445" s="46"/>
      <c r="C445" s="46"/>
      <c r="D445" s="46"/>
      <c r="E445" s="46" t="s">
        <v>1160</v>
      </c>
      <c r="F445" s="46"/>
      <c r="G445" s="47">
        <v>0</v>
      </c>
      <c r="H445" s="48"/>
      <c r="I445" s="47"/>
      <c r="J445" s="49"/>
      <c r="K445" s="50"/>
      <c r="L445" s="51"/>
      <c r="M445" s="48"/>
      <c r="N445" s="51"/>
      <c r="O445" s="48"/>
      <c r="P445" s="50"/>
      <c r="Q445" s="50"/>
      <c r="R445" s="50"/>
      <c r="S445" s="46"/>
      <c r="T445" s="52"/>
      <c r="U445" s="46"/>
      <c r="V445" s="46"/>
    </row>
    <row r="446" spans="1:22" ht="12.75" outlineLevel="3">
      <c r="A446" s="45"/>
      <c r="B446" s="46"/>
      <c r="C446" s="46"/>
      <c r="D446" s="46"/>
      <c r="E446" s="46" t="s">
        <v>1217</v>
      </c>
      <c r="F446" s="46"/>
      <c r="G446" s="47">
        <v>17.616</v>
      </c>
      <c r="H446" s="48"/>
      <c r="I446" s="47"/>
      <c r="J446" s="49"/>
      <c r="K446" s="50"/>
      <c r="L446" s="51"/>
      <c r="M446" s="48"/>
      <c r="N446" s="51"/>
      <c r="O446" s="48"/>
      <c r="P446" s="50"/>
      <c r="Q446" s="50"/>
      <c r="R446" s="50"/>
      <c r="S446" s="46"/>
      <c r="T446" s="52"/>
      <c r="U446" s="46"/>
      <c r="V446" s="46"/>
    </row>
    <row r="447" spans="1:22" ht="12.75" outlineLevel="3">
      <c r="A447" s="45"/>
      <c r="B447" s="46"/>
      <c r="C447" s="46"/>
      <c r="D447" s="46"/>
      <c r="E447" s="46" t="s">
        <v>1218</v>
      </c>
      <c r="F447" s="46"/>
      <c r="G447" s="47">
        <v>7.302</v>
      </c>
      <c r="H447" s="48"/>
      <c r="I447" s="47"/>
      <c r="J447" s="49"/>
      <c r="K447" s="50"/>
      <c r="L447" s="51"/>
      <c r="M447" s="48"/>
      <c r="N447" s="51"/>
      <c r="O447" s="48"/>
      <c r="P447" s="50"/>
      <c r="Q447" s="50"/>
      <c r="R447" s="50"/>
      <c r="S447" s="46"/>
      <c r="T447" s="52"/>
      <c r="U447" s="46"/>
      <c r="V447" s="46"/>
    </row>
    <row r="448" spans="1:22" ht="12.75" outlineLevel="3">
      <c r="A448" s="45"/>
      <c r="B448" s="46"/>
      <c r="C448" s="46"/>
      <c r="D448" s="46"/>
      <c r="E448" s="46" t="s">
        <v>1163</v>
      </c>
      <c r="F448" s="46"/>
      <c r="G448" s="47">
        <v>0</v>
      </c>
      <c r="H448" s="48"/>
      <c r="I448" s="47"/>
      <c r="J448" s="49"/>
      <c r="K448" s="50"/>
      <c r="L448" s="51"/>
      <c r="M448" s="48"/>
      <c r="N448" s="51"/>
      <c r="O448" s="48"/>
      <c r="P448" s="50"/>
      <c r="Q448" s="50"/>
      <c r="R448" s="50"/>
      <c r="S448" s="46"/>
      <c r="T448" s="52"/>
      <c r="U448" s="46"/>
      <c r="V448" s="46"/>
    </row>
    <row r="449" spans="1:22" ht="12.75" outlineLevel="3">
      <c r="A449" s="45"/>
      <c r="B449" s="46"/>
      <c r="C449" s="46"/>
      <c r="D449" s="46"/>
      <c r="E449" s="46" t="s">
        <v>1219</v>
      </c>
      <c r="F449" s="46"/>
      <c r="G449" s="47">
        <v>18.195</v>
      </c>
      <c r="H449" s="48"/>
      <c r="I449" s="47"/>
      <c r="J449" s="49"/>
      <c r="K449" s="50"/>
      <c r="L449" s="51"/>
      <c r="M449" s="48"/>
      <c r="N449" s="51"/>
      <c r="O449" s="48"/>
      <c r="P449" s="50"/>
      <c r="Q449" s="50"/>
      <c r="R449" s="50"/>
      <c r="S449" s="46"/>
      <c r="T449" s="52"/>
      <c r="U449" s="46"/>
      <c r="V449" s="46"/>
    </row>
    <row r="450" spans="1:22" ht="12.75" outlineLevel="3">
      <c r="A450" s="45"/>
      <c r="B450" s="46"/>
      <c r="C450" s="46"/>
      <c r="D450" s="46"/>
      <c r="E450" s="46" t="s">
        <v>1165</v>
      </c>
      <c r="F450" s="46"/>
      <c r="G450" s="47">
        <v>0</v>
      </c>
      <c r="H450" s="48"/>
      <c r="I450" s="47"/>
      <c r="J450" s="49"/>
      <c r="K450" s="50"/>
      <c r="L450" s="51"/>
      <c r="M450" s="48"/>
      <c r="N450" s="51"/>
      <c r="O450" s="48"/>
      <c r="P450" s="50"/>
      <c r="Q450" s="50"/>
      <c r="R450" s="50"/>
      <c r="S450" s="46"/>
      <c r="T450" s="52"/>
      <c r="U450" s="46"/>
      <c r="V450" s="46"/>
    </row>
    <row r="451" spans="1:22" ht="12.75" outlineLevel="3">
      <c r="A451" s="45"/>
      <c r="B451" s="46"/>
      <c r="C451" s="46"/>
      <c r="D451" s="46"/>
      <c r="E451" s="46" t="s">
        <v>1220</v>
      </c>
      <c r="F451" s="46"/>
      <c r="G451" s="47">
        <v>5.19</v>
      </c>
      <c r="H451" s="48"/>
      <c r="I451" s="47"/>
      <c r="J451" s="49"/>
      <c r="K451" s="50"/>
      <c r="L451" s="51"/>
      <c r="M451" s="48"/>
      <c r="N451" s="51"/>
      <c r="O451" s="48"/>
      <c r="P451" s="50"/>
      <c r="Q451" s="50"/>
      <c r="R451" s="50"/>
      <c r="S451" s="46"/>
      <c r="T451" s="52"/>
      <c r="U451" s="46"/>
      <c r="V451" s="46"/>
    </row>
    <row r="452" spans="1:22" ht="12.75" outlineLevel="3">
      <c r="A452" s="45"/>
      <c r="B452" s="46"/>
      <c r="C452" s="46"/>
      <c r="D452" s="46"/>
      <c r="E452" s="46" t="s">
        <v>1160</v>
      </c>
      <c r="F452" s="46"/>
      <c r="G452" s="47">
        <v>0</v>
      </c>
      <c r="H452" s="48"/>
      <c r="I452" s="47"/>
      <c r="J452" s="49"/>
      <c r="K452" s="50"/>
      <c r="L452" s="51"/>
      <c r="M452" s="48"/>
      <c r="N452" s="51"/>
      <c r="O452" s="48"/>
      <c r="P452" s="50"/>
      <c r="Q452" s="50"/>
      <c r="R452" s="50"/>
      <c r="S452" s="46"/>
      <c r="T452" s="52"/>
      <c r="U452" s="46"/>
      <c r="V452" s="46"/>
    </row>
    <row r="453" spans="1:22" ht="12.75" outlineLevel="3">
      <c r="A453" s="45"/>
      <c r="B453" s="46"/>
      <c r="C453" s="46"/>
      <c r="D453" s="46"/>
      <c r="E453" s="46" t="s">
        <v>1221</v>
      </c>
      <c r="F453" s="46"/>
      <c r="G453" s="47">
        <v>26.16</v>
      </c>
      <c r="H453" s="48"/>
      <c r="I453" s="47"/>
      <c r="J453" s="49"/>
      <c r="K453" s="50"/>
      <c r="L453" s="51"/>
      <c r="M453" s="48"/>
      <c r="N453" s="51"/>
      <c r="O453" s="48"/>
      <c r="P453" s="50"/>
      <c r="Q453" s="50"/>
      <c r="R453" s="50"/>
      <c r="S453" s="46"/>
      <c r="T453" s="52"/>
      <c r="U453" s="46"/>
      <c r="V453" s="46"/>
    </row>
    <row r="454" spans="1:22" ht="12.75" outlineLevel="2">
      <c r="A454" s="36">
        <v>193</v>
      </c>
      <c r="B454" s="37" t="s">
        <v>1921</v>
      </c>
      <c r="C454" s="37"/>
      <c r="D454" s="38" t="s">
        <v>1573</v>
      </c>
      <c r="E454" s="39" t="s">
        <v>1922</v>
      </c>
      <c r="F454" s="38" t="s">
        <v>1619</v>
      </c>
      <c r="G454" s="40">
        <v>1.4556</v>
      </c>
      <c r="H454" s="41">
        <v>0</v>
      </c>
      <c r="I454" s="40">
        <f>G454*(1+H454/100)</f>
        <v>1.4556</v>
      </c>
      <c r="J454" s="42"/>
      <c r="K454" s="43">
        <f>I454*J454</f>
        <v>0</v>
      </c>
      <c r="L454" s="44">
        <v>2.45329</v>
      </c>
      <c r="M454" s="41">
        <f>I454*L454</f>
        <v>3.571008924</v>
      </c>
      <c r="N454" s="44"/>
      <c r="O454" s="41">
        <f>I454*N454</f>
        <v>0</v>
      </c>
      <c r="P454" s="43">
        <v>21</v>
      </c>
      <c r="Q454" s="43">
        <f>K454*(P454/100)</f>
        <v>0</v>
      </c>
      <c r="R454" s="43">
        <f>K454+Q454</f>
        <v>0</v>
      </c>
      <c r="S454" s="39"/>
      <c r="T454" s="15" t="s">
        <v>1222</v>
      </c>
      <c r="U454" s="37" t="s">
        <v>448</v>
      </c>
      <c r="V454" s="37" t="s">
        <v>1885</v>
      </c>
    </row>
    <row r="455" spans="1:22" ht="12.75" outlineLevel="3">
      <c r="A455" s="45"/>
      <c r="B455" s="46"/>
      <c r="C455" s="46"/>
      <c r="D455" s="46"/>
      <c r="E455" s="46" t="s">
        <v>1924</v>
      </c>
      <c r="F455" s="46"/>
      <c r="G455" s="47">
        <v>0</v>
      </c>
      <c r="H455" s="48"/>
      <c r="I455" s="47"/>
      <c r="J455" s="49"/>
      <c r="K455" s="50"/>
      <c r="L455" s="51"/>
      <c r="M455" s="48"/>
      <c r="N455" s="51"/>
      <c r="O455" s="48"/>
      <c r="P455" s="50"/>
      <c r="Q455" s="50"/>
      <c r="R455" s="50"/>
      <c r="S455" s="46"/>
      <c r="T455" s="52"/>
      <c r="U455" s="46"/>
      <c r="V455" s="46"/>
    </row>
    <row r="456" spans="1:22" ht="12.75" outlineLevel="3">
      <c r="A456" s="45"/>
      <c r="B456" s="46"/>
      <c r="C456" s="46"/>
      <c r="D456" s="46"/>
      <c r="E456" s="46" t="s">
        <v>1223</v>
      </c>
      <c r="F456" s="46"/>
      <c r="G456" s="47">
        <v>1.4556</v>
      </c>
      <c r="H456" s="48"/>
      <c r="I456" s="47"/>
      <c r="J456" s="49"/>
      <c r="K456" s="50"/>
      <c r="L456" s="51"/>
      <c r="M456" s="48"/>
      <c r="N456" s="51"/>
      <c r="O456" s="48"/>
      <c r="P456" s="50"/>
      <c r="Q456" s="50"/>
      <c r="R456" s="50"/>
      <c r="S456" s="46"/>
      <c r="T456" s="52"/>
      <c r="U456" s="46"/>
      <c r="V456" s="46"/>
    </row>
    <row r="457" spans="1:22" ht="12.75" outlineLevel="2">
      <c r="A457" s="36">
        <v>194</v>
      </c>
      <c r="B457" s="37" t="s">
        <v>1926</v>
      </c>
      <c r="C457" s="37"/>
      <c r="D457" s="38" t="s">
        <v>1573</v>
      </c>
      <c r="E457" s="39" t="s">
        <v>1927</v>
      </c>
      <c r="F457" s="38" t="s">
        <v>1619</v>
      </c>
      <c r="G457" s="40">
        <v>1.456</v>
      </c>
      <c r="H457" s="41">
        <v>0</v>
      </c>
      <c r="I457" s="40">
        <f>G457*(1+H457/100)</f>
        <v>1.456</v>
      </c>
      <c r="J457" s="42"/>
      <c r="K457" s="43">
        <f>I457*J457</f>
        <v>0</v>
      </c>
      <c r="L457" s="44">
        <v>0.01</v>
      </c>
      <c r="M457" s="41">
        <f>I457*L457</f>
        <v>0.01456</v>
      </c>
      <c r="N457" s="44"/>
      <c r="O457" s="41">
        <f>I457*N457</f>
        <v>0</v>
      </c>
      <c r="P457" s="43">
        <v>21</v>
      </c>
      <c r="Q457" s="43">
        <f>K457*(P457/100)</f>
        <v>0</v>
      </c>
      <c r="R457" s="43">
        <f>K457+Q457</f>
        <v>0</v>
      </c>
      <c r="S457" s="39"/>
      <c r="T457" s="15" t="s">
        <v>1224</v>
      </c>
      <c r="U457" s="37" t="s">
        <v>448</v>
      </c>
      <c r="V457" s="37" t="s">
        <v>1885</v>
      </c>
    </row>
    <row r="458" spans="1:22" ht="12.75" outlineLevel="2">
      <c r="A458" s="36">
        <v>195</v>
      </c>
      <c r="B458" s="37" t="s">
        <v>1929</v>
      </c>
      <c r="C458" s="37"/>
      <c r="D458" s="38" t="s">
        <v>1573</v>
      </c>
      <c r="E458" s="39" t="s">
        <v>1930</v>
      </c>
      <c r="F458" s="38" t="s">
        <v>1575</v>
      </c>
      <c r="G458" s="40">
        <v>96.8128</v>
      </c>
      <c r="H458" s="41">
        <v>0</v>
      </c>
      <c r="I458" s="40">
        <f>G458*(1+H458/100)</f>
        <v>96.8128</v>
      </c>
      <c r="J458" s="42"/>
      <c r="K458" s="43">
        <f>I458*J458</f>
        <v>0</v>
      </c>
      <c r="L458" s="44">
        <v>0.063</v>
      </c>
      <c r="M458" s="41">
        <f>I458*L458</f>
        <v>6.0992064</v>
      </c>
      <c r="N458" s="44"/>
      <c r="O458" s="41">
        <f>I458*N458</f>
        <v>0</v>
      </c>
      <c r="P458" s="43">
        <v>21</v>
      </c>
      <c r="Q458" s="43">
        <f>K458*(P458/100)</f>
        <v>0</v>
      </c>
      <c r="R458" s="43">
        <f>K458+Q458</f>
        <v>0</v>
      </c>
      <c r="S458" s="39"/>
      <c r="T458" s="15" t="s">
        <v>1225</v>
      </c>
      <c r="U458" s="37" t="s">
        <v>448</v>
      </c>
      <c r="V458" s="37" t="s">
        <v>1885</v>
      </c>
    </row>
    <row r="459" spans="1:22" ht="12.75" outlineLevel="3">
      <c r="A459" s="45"/>
      <c r="B459" s="46"/>
      <c r="C459" s="46"/>
      <c r="D459" s="46"/>
      <c r="E459" s="46" t="s">
        <v>1932</v>
      </c>
      <c r="F459" s="46"/>
      <c r="G459" s="47">
        <v>0</v>
      </c>
      <c r="H459" s="48"/>
      <c r="I459" s="47"/>
      <c r="J459" s="49"/>
      <c r="K459" s="50"/>
      <c r="L459" s="51"/>
      <c r="M459" s="48"/>
      <c r="N459" s="51"/>
      <c r="O459" s="48"/>
      <c r="P459" s="50"/>
      <c r="Q459" s="50"/>
      <c r="R459" s="50"/>
      <c r="S459" s="46"/>
      <c r="T459" s="52"/>
      <c r="U459" s="46"/>
      <c r="V459" s="46"/>
    </row>
    <row r="460" spans="1:22" ht="12.75" outlineLevel="3">
      <c r="A460" s="45"/>
      <c r="B460" s="46"/>
      <c r="C460" s="46"/>
      <c r="D460" s="46"/>
      <c r="E460" s="46" t="s">
        <v>1226</v>
      </c>
      <c r="F460" s="46"/>
      <c r="G460" s="47">
        <v>67.3088</v>
      </c>
      <c r="H460" s="48"/>
      <c r="I460" s="47"/>
      <c r="J460" s="49"/>
      <c r="K460" s="50"/>
      <c r="L460" s="51"/>
      <c r="M460" s="48"/>
      <c r="N460" s="51"/>
      <c r="O460" s="48"/>
      <c r="P460" s="50"/>
      <c r="Q460" s="50"/>
      <c r="R460" s="50"/>
      <c r="S460" s="46"/>
      <c r="T460" s="52"/>
      <c r="U460" s="46"/>
      <c r="V460" s="46"/>
    </row>
    <row r="461" spans="1:22" ht="12.75" outlineLevel="3">
      <c r="A461" s="45"/>
      <c r="B461" s="46"/>
      <c r="C461" s="46"/>
      <c r="D461" s="46"/>
      <c r="E461" s="46" t="s">
        <v>1227</v>
      </c>
      <c r="F461" s="46"/>
      <c r="G461" s="47">
        <v>29.504</v>
      </c>
      <c r="H461" s="48"/>
      <c r="I461" s="47"/>
      <c r="J461" s="49"/>
      <c r="K461" s="50"/>
      <c r="L461" s="51"/>
      <c r="M461" s="48"/>
      <c r="N461" s="51"/>
      <c r="O461" s="48"/>
      <c r="P461" s="50"/>
      <c r="Q461" s="50"/>
      <c r="R461" s="50"/>
      <c r="S461" s="46"/>
      <c r="T461" s="52"/>
      <c r="U461" s="46"/>
      <c r="V461" s="46"/>
    </row>
    <row r="462" spans="1:22" ht="12.75" outlineLevel="2">
      <c r="A462" s="36">
        <v>196</v>
      </c>
      <c r="B462" s="37" t="s">
        <v>1934</v>
      </c>
      <c r="C462" s="37"/>
      <c r="D462" s="38" t="s">
        <v>1573</v>
      </c>
      <c r="E462" s="39" t="s">
        <v>1935</v>
      </c>
      <c r="F462" s="38" t="s">
        <v>1575</v>
      </c>
      <c r="G462" s="40">
        <v>269.613</v>
      </c>
      <c r="H462" s="41">
        <v>0</v>
      </c>
      <c r="I462" s="40">
        <f>G462*(1+H462/100)</f>
        <v>269.613</v>
      </c>
      <c r="J462" s="42"/>
      <c r="K462" s="43">
        <f>I462*J462</f>
        <v>0</v>
      </c>
      <c r="L462" s="44"/>
      <c r="M462" s="41">
        <f>I462*L462</f>
        <v>0</v>
      </c>
      <c r="N462" s="44"/>
      <c r="O462" s="41">
        <f>I462*N462</f>
        <v>0</v>
      </c>
      <c r="P462" s="43">
        <v>21</v>
      </c>
      <c r="Q462" s="43">
        <f>K462*(P462/100)</f>
        <v>0</v>
      </c>
      <c r="R462" s="43">
        <f>K462+Q462</f>
        <v>0</v>
      </c>
      <c r="S462" s="39"/>
      <c r="T462" s="15" t="s">
        <v>1228</v>
      </c>
      <c r="U462" s="37" t="s">
        <v>448</v>
      </c>
      <c r="V462" s="37" t="s">
        <v>1885</v>
      </c>
    </row>
    <row r="463" spans="1:22" ht="12.75" outlineLevel="2">
      <c r="A463" s="36">
        <v>197</v>
      </c>
      <c r="B463" s="37" t="s">
        <v>1937</v>
      </c>
      <c r="C463" s="37"/>
      <c r="D463" s="38" t="s">
        <v>1573</v>
      </c>
      <c r="E463" s="39" t="s">
        <v>1938</v>
      </c>
      <c r="F463" s="38" t="s">
        <v>1575</v>
      </c>
      <c r="G463" s="40">
        <v>104.637</v>
      </c>
      <c r="H463" s="41">
        <v>0</v>
      </c>
      <c r="I463" s="40">
        <f>G463*(1+H463/100)</f>
        <v>104.637</v>
      </c>
      <c r="J463" s="42"/>
      <c r="K463" s="43">
        <f>I463*J463</f>
        <v>0</v>
      </c>
      <c r="L463" s="44"/>
      <c r="M463" s="41">
        <f>I463*L463</f>
        <v>0</v>
      </c>
      <c r="N463" s="44"/>
      <c r="O463" s="41">
        <f>I463*N463</f>
        <v>0</v>
      </c>
      <c r="P463" s="43">
        <v>21</v>
      </c>
      <c r="Q463" s="43">
        <f>K463*(P463/100)</f>
        <v>0</v>
      </c>
      <c r="R463" s="43">
        <f>K463+Q463</f>
        <v>0</v>
      </c>
      <c r="S463" s="39"/>
      <c r="T463" s="15" t="s">
        <v>1229</v>
      </c>
      <c r="U463" s="37" t="s">
        <v>448</v>
      </c>
      <c r="V463" s="37" t="s">
        <v>1885</v>
      </c>
    </row>
    <row r="464" spans="1:22" ht="12.75" outlineLevel="3">
      <c r="A464" s="45"/>
      <c r="B464" s="46"/>
      <c r="C464" s="46"/>
      <c r="D464" s="46"/>
      <c r="E464" s="46" t="s">
        <v>1940</v>
      </c>
      <c r="F464" s="46"/>
      <c r="G464" s="47">
        <v>0</v>
      </c>
      <c r="H464" s="48"/>
      <c r="I464" s="47"/>
      <c r="J464" s="49"/>
      <c r="K464" s="50"/>
      <c r="L464" s="51"/>
      <c r="M464" s="48"/>
      <c r="N464" s="51"/>
      <c r="O464" s="48"/>
      <c r="P464" s="50"/>
      <c r="Q464" s="50"/>
      <c r="R464" s="50"/>
      <c r="S464" s="46"/>
      <c r="T464" s="52"/>
      <c r="U464" s="46"/>
      <c r="V464" s="46"/>
    </row>
    <row r="465" spans="1:22" ht="12.75" outlineLevel="3">
      <c r="A465" s="45"/>
      <c r="B465" s="46"/>
      <c r="C465" s="46"/>
      <c r="D465" s="46"/>
      <c r="E465" s="46" t="s">
        <v>1230</v>
      </c>
      <c r="F465" s="46"/>
      <c r="G465" s="47">
        <v>104.637</v>
      </c>
      <c r="H465" s="48"/>
      <c r="I465" s="47"/>
      <c r="J465" s="49"/>
      <c r="K465" s="50"/>
      <c r="L465" s="51"/>
      <c r="M465" s="48"/>
      <c r="N465" s="51"/>
      <c r="O465" s="48"/>
      <c r="P465" s="50"/>
      <c r="Q465" s="50"/>
      <c r="R465" s="50"/>
      <c r="S465" s="46"/>
      <c r="T465" s="52"/>
      <c r="U465" s="46"/>
      <c r="V465" s="46"/>
    </row>
    <row r="466" spans="1:22" ht="20.25" customHeight="1" outlineLevel="1">
      <c r="A466" s="28"/>
      <c r="B466" s="29"/>
      <c r="C466" s="29"/>
      <c r="D466" s="29"/>
      <c r="E466" s="29" t="s">
        <v>1942</v>
      </c>
      <c r="F466" s="29"/>
      <c r="G466" s="30"/>
      <c r="H466" s="31"/>
      <c r="I466" s="30"/>
      <c r="J466" s="32"/>
      <c r="K466" s="33">
        <f>SUBTOTAL(9,K467:K494)</f>
        <v>0</v>
      </c>
      <c r="L466" s="34"/>
      <c r="M466" s="31">
        <f>SUBTOTAL(9,M467:M494)</f>
        <v>0.28960491999999993</v>
      </c>
      <c r="N466" s="34"/>
      <c r="O466" s="31">
        <f>SUBTOTAL(9,O467:O494)</f>
        <v>0</v>
      </c>
      <c r="P466" s="33"/>
      <c r="Q466" s="33">
        <f>SUBTOTAL(9,Q467:Q494)</f>
        <v>0</v>
      </c>
      <c r="R466" s="33">
        <f>SUBTOTAL(9,R467:R494)</f>
        <v>0</v>
      </c>
      <c r="S466" s="29"/>
      <c r="T466" s="35"/>
      <c r="U466" s="29"/>
      <c r="V466" s="29"/>
    </row>
    <row r="467" spans="1:22" ht="12.75" outlineLevel="2">
      <c r="A467" s="36">
        <v>198</v>
      </c>
      <c r="B467" s="37" t="s">
        <v>1960</v>
      </c>
      <c r="C467" s="37"/>
      <c r="D467" s="38" t="s">
        <v>1573</v>
      </c>
      <c r="E467" s="39" t="s">
        <v>1961</v>
      </c>
      <c r="F467" s="38" t="s">
        <v>1575</v>
      </c>
      <c r="G467" s="40">
        <v>3.712</v>
      </c>
      <c r="H467" s="41">
        <v>0</v>
      </c>
      <c r="I467" s="40">
        <f>G467*(1+H467/100)</f>
        <v>3.712</v>
      </c>
      <c r="J467" s="42"/>
      <c r="K467" s="43">
        <f>I467*J467</f>
        <v>0</v>
      </c>
      <c r="L467" s="44"/>
      <c r="M467" s="41">
        <f>I467*L467</f>
        <v>0</v>
      </c>
      <c r="N467" s="44"/>
      <c r="O467" s="41">
        <f>I467*N467</f>
        <v>0</v>
      </c>
      <c r="P467" s="43">
        <v>21</v>
      </c>
      <c r="Q467" s="43">
        <f>K467*(P467/100)</f>
        <v>0</v>
      </c>
      <c r="R467" s="43">
        <f>K467+Q467</f>
        <v>0</v>
      </c>
      <c r="S467" s="39"/>
      <c r="T467" s="15" t="s">
        <v>1231</v>
      </c>
      <c r="U467" s="37" t="s">
        <v>448</v>
      </c>
      <c r="V467" s="37" t="s">
        <v>1946</v>
      </c>
    </row>
    <row r="468" spans="1:22" ht="12.75" outlineLevel="3">
      <c r="A468" s="45"/>
      <c r="B468" s="46"/>
      <c r="C468" s="46"/>
      <c r="D468" s="46"/>
      <c r="E468" s="46" t="s">
        <v>1232</v>
      </c>
      <c r="F468" s="46"/>
      <c r="G468" s="47">
        <v>3.712</v>
      </c>
      <c r="H468" s="48"/>
      <c r="I468" s="47"/>
      <c r="J468" s="49"/>
      <c r="K468" s="50"/>
      <c r="L468" s="51"/>
      <c r="M468" s="48"/>
      <c r="N468" s="51"/>
      <c r="O468" s="48"/>
      <c r="P468" s="50"/>
      <c r="Q468" s="50"/>
      <c r="R468" s="50"/>
      <c r="S468" s="46"/>
      <c r="T468" s="52"/>
      <c r="U468" s="46"/>
      <c r="V468" s="46"/>
    </row>
    <row r="469" spans="1:22" ht="12.75" outlineLevel="2">
      <c r="A469" s="36">
        <v>199</v>
      </c>
      <c r="B469" s="37" t="s">
        <v>1964</v>
      </c>
      <c r="C469" s="37"/>
      <c r="D469" s="38" t="s">
        <v>1573</v>
      </c>
      <c r="E469" s="39" t="s">
        <v>1965</v>
      </c>
      <c r="F469" s="38" t="s">
        <v>1603</v>
      </c>
      <c r="G469" s="40">
        <v>22.8</v>
      </c>
      <c r="H469" s="41">
        <v>0</v>
      </c>
      <c r="I469" s="40">
        <f>G469*(1+H469/100)</f>
        <v>22.8</v>
      </c>
      <c r="J469" s="42"/>
      <c r="K469" s="43">
        <f>I469*J469</f>
        <v>0</v>
      </c>
      <c r="L469" s="44"/>
      <c r="M469" s="41">
        <f>I469*L469</f>
        <v>0</v>
      </c>
      <c r="N469" s="44"/>
      <c r="O469" s="41">
        <f>I469*N469</f>
        <v>0</v>
      </c>
      <c r="P469" s="43">
        <v>21</v>
      </c>
      <c r="Q469" s="43">
        <f>K469*(P469/100)</f>
        <v>0</v>
      </c>
      <c r="R469" s="43">
        <f>K469+Q469</f>
        <v>0</v>
      </c>
      <c r="S469" s="39"/>
      <c r="T469" s="15" t="s">
        <v>1233</v>
      </c>
      <c r="U469" s="37" t="s">
        <v>448</v>
      </c>
      <c r="V469" s="37" t="s">
        <v>1946</v>
      </c>
    </row>
    <row r="470" spans="1:22" ht="12.75" outlineLevel="3">
      <c r="A470" s="45"/>
      <c r="B470" s="46"/>
      <c r="C470" s="46"/>
      <c r="D470" s="46"/>
      <c r="E470" s="46" t="s">
        <v>1234</v>
      </c>
      <c r="F470" s="46"/>
      <c r="G470" s="47">
        <v>22.8</v>
      </c>
      <c r="H470" s="48"/>
      <c r="I470" s="47"/>
      <c r="J470" s="49"/>
      <c r="K470" s="50"/>
      <c r="L470" s="51"/>
      <c r="M470" s="48"/>
      <c r="N470" s="51"/>
      <c r="O470" s="48"/>
      <c r="P470" s="50"/>
      <c r="Q470" s="50"/>
      <c r="R470" s="50"/>
      <c r="S470" s="46"/>
      <c r="T470" s="52"/>
      <c r="U470" s="46"/>
      <c r="V470" s="46"/>
    </row>
    <row r="471" spans="1:22" ht="12.75" outlineLevel="2">
      <c r="A471" s="36">
        <v>200</v>
      </c>
      <c r="B471" s="37" t="s">
        <v>1968</v>
      </c>
      <c r="C471" s="37"/>
      <c r="D471" s="38" t="s">
        <v>1573</v>
      </c>
      <c r="E471" s="39" t="s">
        <v>236</v>
      </c>
      <c r="F471" s="38" t="s">
        <v>1575</v>
      </c>
      <c r="G471" s="40">
        <v>9.692</v>
      </c>
      <c r="H471" s="41">
        <v>0</v>
      </c>
      <c r="I471" s="40">
        <f>G471*(1+H471/100)</f>
        <v>9.692</v>
      </c>
      <c r="J471" s="42"/>
      <c r="K471" s="43">
        <f>I471*J471</f>
        <v>0</v>
      </c>
      <c r="L471" s="44">
        <v>0.00095</v>
      </c>
      <c r="M471" s="41">
        <f>I471*L471</f>
        <v>0.009207400000000001</v>
      </c>
      <c r="N471" s="44"/>
      <c r="O471" s="41">
        <f>I471*N471</f>
        <v>0</v>
      </c>
      <c r="P471" s="43">
        <v>21</v>
      </c>
      <c r="Q471" s="43">
        <f>K471*(P471/100)</f>
        <v>0</v>
      </c>
      <c r="R471" s="43">
        <f>K471+Q471</f>
        <v>0</v>
      </c>
      <c r="S471" s="39"/>
      <c r="T471" s="15" t="s">
        <v>1235</v>
      </c>
      <c r="U471" s="37" t="s">
        <v>448</v>
      </c>
      <c r="V471" s="37" t="s">
        <v>1946</v>
      </c>
    </row>
    <row r="472" spans="1:22" ht="12.75" outlineLevel="3">
      <c r="A472" s="45"/>
      <c r="B472" s="46"/>
      <c r="C472" s="46"/>
      <c r="D472" s="46"/>
      <c r="E472" s="46" t="s">
        <v>1236</v>
      </c>
      <c r="F472" s="46"/>
      <c r="G472" s="47">
        <v>0</v>
      </c>
      <c r="H472" s="48"/>
      <c r="I472" s="47"/>
      <c r="J472" s="49"/>
      <c r="K472" s="50"/>
      <c r="L472" s="51"/>
      <c r="M472" s="48"/>
      <c r="N472" s="51"/>
      <c r="O472" s="48"/>
      <c r="P472" s="50"/>
      <c r="Q472" s="50"/>
      <c r="R472" s="50"/>
      <c r="S472" s="46"/>
      <c r="T472" s="52"/>
      <c r="U472" s="46"/>
      <c r="V472" s="46"/>
    </row>
    <row r="473" spans="1:22" ht="12.75" outlineLevel="3">
      <c r="A473" s="45"/>
      <c r="B473" s="46"/>
      <c r="C473" s="46"/>
      <c r="D473" s="46"/>
      <c r="E473" s="46" t="s">
        <v>1237</v>
      </c>
      <c r="F473" s="46"/>
      <c r="G473" s="47">
        <v>3.42</v>
      </c>
      <c r="H473" s="48"/>
      <c r="I473" s="47"/>
      <c r="J473" s="49"/>
      <c r="K473" s="50"/>
      <c r="L473" s="51"/>
      <c r="M473" s="48"/>
      <c r="N473" s="51"/>
      <c r="O473" s="48"/>
      <c r="P473" s="50"/>
      <c r="Q473" s="50"/>
      <c r="R473" s="50"/>
      <c r="S473" s="46"/>
      <c r="T473" s="52"/>
      <c r="U473" s="46"/>
      <c r="V473" s="46"/>
    </row>
    <row r="474" spans="1:22" ht="12.75" outlineLevel="3">
      <c r="A474" s="45"/>
      <c r="B474" s="46"/>
      <c r="C474" s="46"/>
      <c r="D474" s="46"/>
      <c r="E474" s="46" t="s">
        <v>1238</v>
      </c>
      <c r="F474" s="46"/>
      <c r="G474" s="47">
        <v>0</v>
      </c>
      <c r="H474" s="48"/>
      <c r="I474" s="47"/>
      <c r="J474" s="49"/>
      <c r="K474" s="50"/>
      <c r="L474" s="51"/>
      <c r="M474" s="48"/>
      <c r="N474" s="51"/>
      <c r="O474" s="48"/>
      <c r="P474" s="50"/>
      <c r="Q474" s="50"/>
      <c r="R474" s="50"/>
      <c r="S474" s="46"/>
      <c r="T474" s="52"/>
      <c r="U474" s="46"/>
      <c r="V474" s="46"/>
    </row>
    <row r="475" spans="1:22" ht="12.75" outlineLevel="3">
      <c r="A475" s="45"/>
      <c r="B475" s="46"/>
      <c r="C475" s="46"/>
      <c r="D475" s="46"/>
      <c r="E475" s="46" t="s">
        <v>1239</v>
      </c>
      <c r="F475" s="46"/>
      <c r="G475" s="47">
        <v>3.712</v>
      </c>
      <c r="H475" s="48"/>
      <c r="I475" s="47"/>
      <c r="J475" s="49"/>
      <c r="K475" s="50"/>
      <c r="L475" s="51"/>
      <c r="M475" s="48"/>
      <c r="N475" s="51"/>
      <c r="O475" s="48"/>
      <c r="P475" s="50"/>
      <c r="Q475" s="50"/>
      <c r="R475" s="50"/>
      <c r="S475" s="46"/>
      <c r="T475" s="52"/>
      <c r="U475" s="46"/>
      <c r="V475" s="46"/>
    </row>
    <row r="476" spans="1:22" ht="12.75" outlineLevel="3">
      <c r="A476" s="45"/>
      <c r="B476" s="46"/>
      <c r="C476" s="46"/>
      <c r="D476" s="46"/>
      <c r="E476" s="46" t="s">
        <v>1240</v>
      </c>
      <c r="F476" s="46"/>
      <c r="G476" s="47">
        <v>0</v>
      </c>
      <c r="H476" s="48"/>
      <c r="I476" s="47"/>
      <c r="J476" s="49"/>
      <c r="K476" s="50"/>
      <c r="L476" s="51"/>
      <c r="M476" s="48"/>
      <c r="N476" s="51"/>
      <c r="O476" s="48"/>
      <c r="P476" s="50"/>
      <c r="Q476" s="50"/>
      <c r="R476" s="50"/>
      <c r="S476" s="46"/>
      <c r="T476" s="52"/>
      <c r="U476" s="46"/>
      <c r="V476" s="46"/>
    </row>
    <row r="477" spans="1:22" ht="12.75" outlineLevel="3">
      <c r="A477" s="45"/>
      <c r="B477" s="46"/>
      <c r="C477" s="46"/>
      <c r="D477" s="46"/>
      <c r="E477" s="46" t="s">
        <v>1241</v>
      </c>
      <c r="F477" s="46"/>
      <c r="G477" s="47">
        <v>2.56</v>
      </c>
      <c r="H477" s="48"/>
      <c r="I477" s="47"/>
      <c r="J477" s="49"/>
      <c r="K477" s="50"/>
      <c r="L477" s="51"/>
      <c r="M477" s="48"/>
      <c r="N477" s="51"/>
      <c r="O477" s="48"/>
      <c r="P477" s="50"/>
      <c r="Q477" s="50"/>
      <c r="R477" s="50"/>
      <c r="S477" s="46"/>
      <c r="T477" s="52"/>
      <c r="U477" s="46"/>
      <c r="V477" s="46"/>
    </row>
    <row r="478" spans="1:22" ht="12.75" outlineLevel="2">
      <c r="A478" s="36">
        <v>201</v>
      </c>
      <c r="B478" s="37" t="s">
        <v>1242</v>
      </c>
      <c r="C478" s="37"/>
      <c r="D478" s="38" t="s">
        <v>1573</v>
      </c>
      <c r="E478" s="39" t="s">
        <v>1243</v>
      </c>
      <c r="F478" s="38" t="s">
        <v>1582</v>
      </c>
      <c r="G478" s="40">
        <v>2</v>
      </c>
      <c r="H478" s="41">
        <v>0</v>
      </c>
      <c r="I478" s="40">
        <f>G478*(1+H478/100)</f>
        <v>2</v>
      </c>
      <c r="J478" s="42"/>
      <c r="K478" s="43">
        <f>I478*J478</f>
        <v>0</v>
      </c>
      <c r="L478" s="44"/>
      <c r="M478" s="41">
        <f>I478*L478</f>
        <v>0</v>
      </c>
      <c r="N478" s="44"/>
      <c r="O478" s="41">
        <f>I478*N478</f>
        <v>0</v>
      </c>
      <c r="P478" s="43">
        <v>21</v>
      </c>
      <c r="Q478" s="43">
        <f>K478*(P478/100)</f>
        <v>0</v>
      </c>
      <c r="R478" s="43">
        <f>K478+Q478</f>
        <v>0</v>
      </c>
      <c r="S478" s="39"/>
      <c r="T478" s="15" t="s">
        <v>1244</v>
      </c>
      <c r="U478" s="37" t="s">
        <v>448</v>
      </c>
      <c r="V478" s="37" t="s">
        <v>1946</v>
      </c>
    </row>
    <row r="479" spans="1:22" ht="12.75" outlineLevel="2">
      <c r="A479" s="36">
        <v>202</v>
      </c>
      <c r="B479" s="37" t="s">
        <v>239</v>
      </c>
      <c r="C479" s="37"/>
      <c r="D479" s="38" t="s">
        <v>1573</v>
      </c>
      <c r="E479" s="39" t="s">
        <v>240</v>
      </c>
      <c r="F479" s="38" t="s">
        <v>1575</v>
      </c>
      <c r="G479" s="40">
        <v>269.613</v>
      </c>
      <c r="H479" s="41">
        <v>0</v>
      </c>
      <c r="I479" s="40">
        <f>G479*(1+H479/100)</f>
        <v>269.613</v>
      </c>
      <c r="J479" s="42"/>
      <c r="K479" s="43">
        <f>I479*J479</f>
        <v>0</v>
      </c>
      <c r="L479" s="44">
        <v>0.00104</v>
      </c>
      <c r="M479" s="41">
        <f>I479*L479</f>
        <v>0.28039751999999996</v>
      </c>
      <c r="N479" s="44"/>
      <c r="O479" s="41">
        <f>I479*N479</f>
        <v>0</v>
      </c>
      <c r="P479" s="43">
        <v>21</v>
      </c>
      <c r="Q479" s="43">
        <f>K479*(P479/100)</f>
        <v>0</v>
      </c>
      <c r="R479" s="43">
        <f>K479+Q479</f>
        <v>0</v>
      </c>
      <c r="S479" s="39"/>
      <c r="T479" s="15" t="s">
        <v>1245</v>
      </c>
      <c r="U479" s="37" t="s">
        <v>448</v>
      </c>
      <c r="V479" s="37" t="s">
        <v>1946</v>
      </c>
    </row>
    <row r="480" spans="1:22" ht="26.25" outlineLevel="2">
      <c r="A480" s="36">
        <v>203</v>
      </c>
      <c r="B480" s="37" t="s">
        <v>246</v>
      </c>
      <c r="C480" s="37"/>
      <c r="D480" s="38" t="s">
        <v>1573</v>
      </c>
      <c r="E480" s="39" t="s">
        <v>247</v>
      </c>
      <c r="F480" s="38" t="s">
        <v>1575</v>
      </c>
      <c r="G480" s="40">
        <v>229</v>
      </c>
      <c r="H480" s="41">
        <v>0</v>
      </c>
      <c r="I480" s="40">
        <f>G480*(1+H480/100)</f>
        <v>229</v>
      </c>
      <c r="J480" s="42"/>
      <c r="K480" s="43">
        <f>I480*J480</f>
        <v>0</v>
      </c>
      <c r="L480" s="44"/>
      <c r="M480" s="41">
        <f>I480*L480</f>
        <v>0</v>
      </c>
      <c r="N480" s="44"/>
      <c r="O480" s="41">
        <f>I480*N480</f>
        <v>0</v>
      </c>
      <c r="P480" s="43">
        <v>21</v>
      </c>
      <c r="Q480" s="43">
        <f>K480*(P480/100)</f>
        <v>0</v>
      </c>
      <c r="R480" s="43">
        <f>K480+Q480</f>
        <v>0</v>
      </c>
      <c r="S480" s="39"/>
      <c r="T480" s="15" t="s">
        <v>1246</v>
      </c>
      <c r="U480" s="37" t="s">
        <v>448</v>
      </c>
      <c r="V480" s="37" t="s">
        <v>1946</v>
      </c>
    </row>
    <row r="481" spans="1:22" ht="12.75" outlineLevel="3">
      <c r="A481" s="45"/>
      <c r="B481" s="46"/>
      <c r="C481" s="46"/>
      <c r="D481" s="46"/>
      <c r="E481" s="46" t="s">
        <v>1247</v>
      </c>
      <c r="F481" s="46"/>
      <c r="G481" s="47">
        <v>229</v>
      </c>
      <c r="H481" s="48"/>
      <c r="I481" s="47"/>
      <c r="J481" s="49"/>
      <c r="K481" s="50"/>
      <c r="L481" s="51"/>
      <c r="M481" s="48"/>
      <c r="N481" s="51"/>
      <c r="O481" s="48"/>
      <c r="P481" s="50"/>
      <c r="Q481" s="50"/>
      <c r="R481" s="50"/>
      <c r="S481" s="46"/>
      <c r="T481" s="52"/>
      <c r="U481" s="46"/>
      <c r="V481" s="46"/>
    </row>
    <row r="482" spans="1:22" ht="26.25" outlineLevel="2">
      <c r="A482" s="36">
        <v>204</v>
      </c>
      <c r="B482" s="37" t="s">
        <v>250</v>
      </c>
      <c r="C482" s="37"/>
      <c r="D482" s="38" t="s">
        <v>1573</v>
      </c>
      <c r="E482" s="39" t="s">
        <v>251</v>
      </c>
      <c r="F482" s="38" t="s">
        <v>1575</v>
      </c>
      <c r="G482" s="40">
        <v>6870</v>
      </c>
      <c r="H482" s="41">
        <v>0</v>
      </c>
      <c r="I482" s="40">
        <f>G482*(1+H482/100)</f>
        <v>6870</v>
      </c>
      <c r="J482" s="42"/>
      <c r="K482" s="43">
        <f>I482*J482</f>
        <v>0</v>
      </c>
      <c r="L482" s="44"/>
      <c r="M482" s="41">
        <f>I482*L482</f>
        <v>0</v>
      </c>
      <c r="N482" s="44"/>
      <c r="O482" s="41">
        <f>I482*N482</f>
        <v>0</v>
      </c>
      <c r="P482" s="43">
        <v>21</v>
      </c>
      <c r="Q482" s="43">
        <f>K482*(P482/100)</f>
        <v>0</v>
      </c>
      <c r="R482" s="43">
        <f>K482+Q482</f>
        <v>0</v>
      </c>
      <c r="S482" s="39"/>
      <c r="T482" s="15" t="s">
        <v>1248</v>
      </c>
      <c r="U482" s="37" t="s">
        <v>448</v>
      </c>
      <c r="V482" s="37" t="s">
        <v>1946</v>
      </c>
    </row>
    <row r="483" spans="1:22" ht="12.75" outlineLevel="3">
      <c r="A483" s="45"/>
      <c r="B483" s="46"/>
      <c r="C483" s="46"/>
      <c r="D483" s="46"/>
      <c r="E483" s="46" t="s">
        <v>1249</v>
      </c>
      <c r="F483" s="46"/>
      <c r="G483" s="47">
        <v>6870</v>
      </c>
      <c r="H483" s="48"/>
      <c r="I483" s="47"/>
      <c r="J483" s="49"/>
      <c r="K483" s="50"/>
      <c r="L483" s="51"/>
      <c r="M483" s="48"/>
      <c r="N483" s="51"/>
      <c r="O483" s="48"/>
      <c r="P483" s="50"/>
      <c r="Q483" s="50"/>
      <c r="R483" s="50"/>
      <c r="S483" s="46"/>
      <c r="T483" s="52"/>
      <c r="U483" s="46"/>
      <c r="V483" s="46"/>
    </row>
    <row r="484" spans="1:22" ht="26.25" outlineLevel="2">
      <c r="A484" s="36">
        <v>205</v>
      </c>
      <c r="B484" s="37" t="s">
        <v>254</v>
      </c>
      <c r="C484" s="37"/>
      <c r="D484" s="38" t="s">
        <v>1573</v>
      </c>
      <c r="E484" s="39" t="s">
        <v>255</v>
      </c>
      <c r="F484" s="38" t="s">
        <v>1575</v>
      </c>
      <c r="G484" s="40">
        <v>229</v>
      </c>
      <c r="H484" s="41">
        <v>0</v>
      </c>
      <c r="I484" s="40">
        <f>G484*(1+H484/100)</f>
        <v>229</v>
      </c>
      <c r="J484" s="42"/>
      <c r="K484" s="43">
        <f>I484*J484</f>
        <v>0</v>
      </c>
      <c r="L484" s="44"/>
      <c r="M484" s="41">
        <f>I484*L484</f>
        <v>0</v>
      </c>
      <c r="N484" s="44"/>
      <c r="O484" s="41">
        <f>I484*N484</f>
        <v>0</v>
      </c>
      <c r="P484" s="43">
        <v>21</v>
      </c>
      <c r="Q484" s="43">
        <f>K484*(P484/100)</f>
        <v>0</v>
      </c>
      <c r="R484" s="43">
        <f>K484+Q484</f>
        <v>0</v>
      </c>
      <c r="S484" s="39"/>
      <c r="T484" s="15" t="s">
        <v>1250</v>
      </c>
      <c r="U484" s="37" t="s">
        <v>448</v>
      </c>
      <c r="V484" s="37" t="s">
        <v>1946</v>
      </c>
    </row>
    <row r="485" spans="1:22" ht="12.75" outlineLevel="2">
      <c r="A485" s="36">
        <v>206</v>
      </c>
      <c r="B485" s="37" t="s">
        <v>257</v>
      </c>
      <c r="C485" s="37"/>
      <c r="D485" s="38" t="s">
        <v>1573</v>
      </c>
      <c r="E485" s="39" t="s">
        <v>258</v>
      </c>
      <c r="F485" s="38" t="s">
        <v>1575</v>
      </c>
      <c r="G485" s="40">
        <v>144.48</v>
      </c>
      <c r="H485" s="41">
        <v>0</v>
      </c>
      <c r="I485" s="40">
        <f>G485*(1+H485/100)</f>
        <v>144.48</v>
      </c>
      <c r="J485" s="42"/>
      <c r="K485" s="43">
        <f>I485*J485</f>
        <v>0</v>
      </c>
      <c r="L485" s="44"/>
      <c r="M485" s="41">
        <f>I485*L485</f>
        <v>0</v>
      </c>
      <c r="N485" s="44"/>
      <c r="O485" s="41">
        <f>I485*N485</f>
        <v>0</v>
      </c>
      <c r="P485" s="43">
        <v>21</v>
      </c>
      <c r="Q485" s="43">
        <f>K485*(P485/100)</f>
        <v>0</v>
      </c>
      <c r="R485" s="43">
        <f>K485+Q485</f>
        <v>0</v>
      </c>
      <c r="S485" s="39"/>
      <c r="T485" s="15" t="s">
        <v>1251</v>
      </c>
      <c r="U485" s="37" t="s">
        <v>448</v>
      </c>
      <c r="V485" s="37" t="s">
        <v>1946</v>
      </c>
    </row>
    <row r="486" spans="1:22" ht="12.75" outlineLevel="3">
      <c r="A486" s="45"/>
      <c r="B486" s="46"/>
      <c r="C486" s="46"/>
      <c r="D486" s="46"/>
      <c r="E486" s="46" t="s">
        <v>1252</v>
      </c>
      <c r="F486" s="46"/>
      <c r="G486" s="47">
        <v>144.48</v>
      </c>
      <c r="H486" s="48"/>
      <c r="I486" s="47"/>
      <c r="J486" s="49"/>
      <c r="K486" s="50"/>
      <c r="L486" s="51"/>
      <c r="M486" s="48"/>
      <c r="N486" s="51"/>
      <c r="O486" s="48"/>
      <c r="P486" s="50"/>
      <c r="Q486" s="50"/>
      <c r="R486" s="50"/>
      <c r="S486" s="46"/>
      <c r="T486" s="52"/>
      <c r="U486" s="46"/>
      <c r="V486" s="46"/>
    </row>
    <row r="487" spans="1:22" ht="12.75" outlineLevel="2">
      <c r="A487" s="36">
        <v>207</v>
      </c>
      <c r="B487" s="37" t="s">
        <v>1253</v>
      </c>
      <c r="C487" s="37"/>
      <c r="D487" s="38" t="s">
        <v>1573</v>
      </c>
      <c r="E487" s="39" t="s">
        <v>1254</v>
      </c>
      <c r="F487" s="38" t="s">
        <v>1575</v>
      </c>
      <c r="G487" s="40">
        <v>234</v>
      </c>
      <c r="H487" s="41">
        <v>0</v>
      </c>
      <c r="I487" s="40">
        <f>G487*(1+H487/100)</f>
        <v>234</v>
      </c>
      <c r="J487" s="42"/>
      <c r="K487" s="43">
        <f>I487*J487</f>
        <v>0</v>
      </c>
      <c r="L487" s="44"/>
      <c r="M487" s="41">
        <f>I487*L487</f>
        <v>0</v>
      </c>
      <c r="N487" s="44"/>
      <c r="O487" s="41">
        <f>I487*N487</f>
        <v>0</v>
      </c>
      <c r="P487" s="43">
        <v>21</v>
      </c>
      <c r="Q487" s="43">
        <f>K487*(P487/100)</f>
        <v>0</v>
      </c>
      <c r="R487" s="43">
        <f>K487+Q487</f>
        <v>0</v>
      </c>
      <c r="S487" s="39"/>
      <c r="T487" s="15" t="s">
        <v>1255</v>
      </c>
      <c r="U487" s="37" t="s">
        <v>448</v>
      </c>
      <c r="V487" s="37" t="s">
        <v>1946</v>
      </c>
    </row>
    <row r="488" spans="1:22" ht="12.75" outlineLevel="3">
      <c r="A488" s="45"/>
      <c r="B488" s="46"/>
      <c r="C488" s="46"/>
      <c r="D488" s="46"/>
      <c r="E488" s="46" t="s">
        <v>1256</v>
      </c>
      <c r="F488" s="46"/>
      <c r="G488" s="47">
        <v>234</v>
      </c>
      <c r="H488" s="48"/>
      <c r="I488" s="47"/>
      <c r="J488" s="49"/>
      <c r="K488" s="50"/>
      <c r="L488" s="51"/>
      <c r="M488" s="48"/>
      <c r="N488" s="51"/>
      <c r="O488" s="48"/>
      <c r="P488" s="50"/>
      <c r="Q488" s="50"/>
      <c r="R488" s="50"/>
      <c r="S488" s="46"/>
      <c r="T488" s="52"/>
      <c r="U488" s="46"/>
      <c r="V488" s="46"/>
    </row>
    <row r="489" spans="1:22" ht="12.75" outlineLevel="2">
      <c r="A489" s="36">
        <v>208</v>
      </c>
      <c r="B489" s="37" t="s">
        <v>1257</v>
      </c>
      <c r="C489" s="37"/>
      <c r="D489" s="38" t="s">
        <v>1573</v>
      </c>
      <c r="E489" s="39" t="s">
        <v>271</v>
      </c>
      <c r="F489" s="38" t="s">
        <v>272</v>
      </c>
      <c r="G489" s="40">
        <v>1</v>
      </c>
      <c r="H489" s="41">
        <v>0</v>
      </c>
      <c r="I489" s="40">
        <f aca="true" t="shared" si="24" ref="I489:I494">G489*(1+H489/100)</f>
        <v>1</v>
      </c>
      <c r="J489" s="42"/>
      <c r="K489" s="43">
        <f aca="true" t="shared" si="25" ref="K489:K494">I489*J489</f>
        <v>0</v>
      </c>
      <c r="L489" s="44"/>
      <c r="M489" s="41">
        <f aca="true" t="shared" si="26" ref="M489:M494">I489*L489</f>
        <v>0</v>
      </c>
      <c r="N489" s="44"/>
      <c r="O489" s="41">
        <f aca="true" t="shared" si="27" ref="O489:O494">I489*N489</f>
        <v>0</v>
      </c>
      <c r="P489" s="43">
        <v>21</v>
      </c>
      <c r="Q489" s="43">
        <f aca="true" t="shared" si="28" ref="Q489:Q494">K489*(P489/100)</f>
        <v>0</v>
      </c>
      <c r="R489" s="43">
        <f aca="true" t="shared" si="29" ref="R489:R494">K489+Q489</f>
        <v>0</v>
      </c>
      <c r="S489" s="39"/>
      <c r="T489" s="15" t="s">
        <v>1258</v>
      </c>
      <c r="U489" s="37" t="s">
        <v>448</v>
      </c>
      <c r="V489" s="37" t="s">
        <v>1946</v>
      </c>
    </row>
    <row r="490" spans="1:22" ht="12.75" outlineLevel="2">
      <c r="A490" s="36">
        <v>209</v>
      </c>
      <c r="B490" s="37" t="s">
        <v>1259</v>
      </c>
      <c r="C490" s="37"/>
      <c r="D490" s="38" t="s">
        <v>1573</v>
      </c>
      <c r="E490" s="39" t="s">
        <v>275</v>
      </c>
      <c r="F490" s="38" t="s">
        <v>272</v>
      </c>
      <c r="G490" s="40">
        <v>1</v>
      </c>
      <c r="H490" s="41">
        <v>0</v>
      </c>
      <c r="I490" s="40">
        <f t="shared" si="24"/>
        <v>1</v>
      </c>
      <c r="J490" s="42"/>
      <c r="K490" s="43">
        <f t="shared" si="25"/>
        <v>0</v>
      </c>
      <c r="L490" s="44"/>
      <c r="M490" s="41">
        <f t="shared" si="26"/>
        <v>0</v>
      </c>
      <c r="N490" s="44"/>
      <c r="O490" s="41">
        <f t="shared" si="27"/>
        <v>0</v>
      </c>
      <c r="P490" s="43">
        <v>21</v>
      </c>
      <c r="Q490" s="43">
        <f t="shared" si="28"/>
        <v>0</v>
      </c>
      <c r="R490" s="43">
        <f t="shared" si="29"/>
        <v>0</v>
      </c>
      <c r="S490" s="39"/>
      <c r="T490" s="15" t="s">
        <v>1260</v>
      </c>
      <c r="U490" s="37" t="s">
        <v>448</v>
      </c>
      <c r="V490" s="37" t="s">
        <v>1946</v>
      </c>
    </row>
    <row r="491" spans="1:22" ht="12.75" outlineLevel="2">
      <c r="A491" s="36">
        <v>210</v>
      </c>
      <c r="B491" s="37" t="s">
        <v>1261</v>
      </c>
      <c r="C491" s="37"/>
      <c r="D491" s="38" t="s">
        <v>1573</v>
      </c>
      <c r="E491" s="39" t="s">
        <v>278</v>
      </c>
      <c r="F491" s="38" t="s">
        <v>272</v>
      </c>
      <c r="G491" s="40">
        <v>1</v>
      </c>
      <c r="H491" s="41">
        <v>0</v>
      </c>
      <c r="I491" s="40">
        <f t="shared" si="24"/>
        <v>1</v>
      </c>
      <c r="J491" s="42"/>
      <c r="K491" s="43">
        <f t="shared" si="25"/>
        <v>0</v>
      </c>
      <c r="L491" s="44"/>
      <c r="M491" s="41">
        <f t="shared" si="26"/>
        <v>0</v>
      </c>
      <c r="N491" s="44"/>
      <c r="O491" s="41">
        <f t="shared" si="27"/>
        <v>0</v>
      </c>
      <c r="P491" s="43">
        <v>21</v>
      </c>
      <c r="Q491" s="43">
        <f t="shared" si="28"/>
        <v>0</v>
      </c>
      <c r="R491" s="43">
        <f t="shared" si="29"/>
        <v>0</v>
      </c>
      <c r="S491" s="39"/>
      <c r="T491" s="15" t="s">
        <v>1262</v>
      </c>
      <c r="U491" s="37" t="s">
        <v>448</v>
      </c>
      <c r="V491" s="37" t="s">
        <v>1946</v>
      </c>
    </row>
    <row r="492" spans="1:22" ht="12.75" outlineLevel="2">
      <c r="A492" s="36">
        <v>211</v>
      </c>
      <c r="B492" s="37" t="s">
        <v>1263</v>
      </c>
      <c r="C492" s="37"/>
      <c r="D492" s="38" t="s">
        <v>1573</v>
      </c>
      <c r="E492" s="39" t="s">
        <v>281</v>
      </c>
      <c r="F492" s="38" t="s">
        <v>272</v>
      </c>
      <c r="G492" s="40">
        <v>1</v>
      </c>
      <c r="H492" s="41">
        <v>0</v>
      </c>
      <c r="I492" s="40">
        <f t="shared" si="24"/>
        <v>1</v>
      </c>
      <c r="J492" s="42"/>
      <c r="K492" s="43">
        <f t="shared" si="25"/>
        <v>0</v>
      </c>
      <c r="L492" s="44"/>
      <c r="M492" s="41">
        <f t="shared" si="26"/>
        <v>0</v>
      </c>
      <c r="N492" s="44"/>
      <c r="O492" s="41">
        <f t="shared" si="27"/>
        <v>0</v>
      </c>
      <c r="P492" s="43">
        <v>21</v>
      </c>
      <c r="Q492" s="43">
        <f t="shared" si="28"/>
        <v>0</v>
      </c>
      <c r="R492" s="43">
        <f t="shared" si="29"/>
        <v>0</v>
      </c>
      <c r="S492" s="39"/>
      <c r="T492" s="15" t="s">
        <v>1264</v>
      </c>
      <c r="U492" s="37" t="s">
        <v>448</v>
      </c>
      <c r="V492" s="37" t="s">
        <v>1946</v>
      </c>
    </row>
    <row r="493" spans="1:22" ht="12.75" outlineLevel="2">
      <c r="A493" s="36">
        <v>212</v>
      </c>
      <c r="B493" s="37" t="s">
        <v>283</v>
      </c>
      <c r="C493" s="37"/>
      <c r="D493" s="38" t="s">
        <v>1573</v>
      </c>
      <c r="E493" s="39" t="s">
        <v>284</v>
      </c>
      <c r="F493" s="38" t="s">
        <v>272</v>
      </c>
      <c r="G493" s="40">
        <v>1</v>
      </c>
      <c r="H493" s="41">
        <v>0</v>
      </c>
      <c r="I493" s="40">
        <f t="shared" si="24"/>
        <v>1</v>
      </c>
      <c r="J493" s="42"/>
      <c r="K493" s="43">
        <f t="shared" si="25"/>
        <v>0</v>
      </c>
      <c r="L493" s="44"/>
      <c r="M493" s="41">
        <f t="shared" si="26"/>
        <v>0</v>
      </c>
      <c r="N493" s="44"/>
      <c r="O493" s="41">
        <f t="shared" si="27"/>
        <v>0</v>
      </c>
      <c r="P493" s="43">
        <v>21</v>
      </c>
      <c r="Q493" s="43">
        <f t="shared" si="28"/>
        <v>0</v>
      </c>
      <c r="R493" s="43">
        <f t="shared" si="29"/>
        <v>0</v>
      </c>
      <c r="S493" s="39"/>
      <c r="T493" s="15" t="s">
        <v>1265</v>
      </c>
      <c r="U493" s="37" t="s">
        <v>448</v>
      </c>
      <c r="V493" s="37" t="s">
        <v>1946</v>
      </c>
    </row>
    <row r="494" spans="1:22" ht="12.75" outlineLevel="2">
      <c r="A494" s="36">
        <v>213</v>
      </c>
      <c r="B494" s="37" t="s">
        <v>289</v>
      </c>
      <c r="C494" s="37"/>
      <c r="D494" s="38" t="s">
        <v>1573</v>
      </c>
      <c r="E494" s="39" t="s">
        <v>290</v>
      </c>
      <c r="F494" s="38" t="s">
        <v>1582</v>
      </c>
      <c r="G494" s="40">
        <v>2</v>
      </c>
      <c r="H494" s="41">
        <v>0</v>
      </c>
      <c r="I494" s="40">
        <f t="shared" si="24"/>
        <v>2</v>
      </c>
      <c r="J494" s="42"/>
      <c r="K494" s="43">
        <f t="shared" si="25"/>
        <v>0</v>
      </c>
      <c r="L494" s="44"/>
      <c r="M494" s="41">
        <f t="shared" si="26"/>
        <v>0</v>
      </c>
      <c r="N494" s="44"/>
      <c r="O494" s="41">
        <f t="shared" si="27"/>
        <v>0</v>
      </c>
      <c r="P494" s="43">
        <v>21</v>
      </c>
      <c r="Q494" s="43">
        <f t="shared" si="28"/>
        <v>0</v>
      </c>
      <c r="R494" s="43">
        <f t="shared" si="29"/>
        <v>0</v>
      </c>
      <c r="S494" s="39"/>
      <c r="T494" s="15" t="s">
        <v>1266</v>
      </c>
      <c r="U494" s="37" t="s">
        <v>448</v>
      </c>
      <c r="V494" s="37" t="s">
        <v>1946</v>
      </c>
    </row>
    <row r="495" spans="1:22" ht="20.25" customHeight="1" outlineLevel="1">
      <c r="A495" s="28"/>
      <c r="B495" s="29"/>
      <c r="C495" s="29"/>
      <c r="D495" s="29"/>
      <c r="E495" s="29" t="s">
        <v>292</v>
      </c>
      <c r="F495" s="29"/>
      <c r="G495" s="30"/>
      <c r="H495" s="31"/>
      <c r="I495" s="30"/>
      <c r="J495" s="32"/>
      <c r="K495" s="33">
        <f>SUBTOTAL(9,K496:K559)</f>
        <v>0</v>
      </c>
      <c r="L495" s="34"/>
      <c r="M495" s="31">
        <f>SUBTOTAL(9,M496:M559)</f>
        <v>0.14773908084999998</v>
      </c>
      <c r="N495" s="34"/>
      <c r="O495" s="31">
        <f>SUBTOTAL(9,O496:O559)</f>
        <v>181.03031059999998</v>
      </c>
      <c r="P495" s="33"/>
      <c r="Q495" s="33">
        <f>SUBTOTAL(9,Q496:Q559)</f>
        <v>0</v>
      </c>
      <c r="R495" s="33">
        <f>SUBTOTAL(9,R496:R559)</f>
        <v>0</v>
      </c>
      <c r="S495" s="29"/>
      <c r="T495" s="35"/>
      <c r="U495" s="29"/>
      <c r="V495" s="29"/>
    </row>
    <row r="496" spans="1:22" ht="12.75" outlineLevel="2">
      <c r="A496" s="36">
        <v>214</v>
      </c>
      <c r="B496" s="37" t="s">
        <v>293</v>
      </c>
      <c r="C496" s="37"/>
      <c r="D496" s="38" t="s">
        <v>1573</v>
      </c>
      <c r="E496" s="39" t="s">
        <v>294</v>
      </c>
      <c r="F496" s="38" t="s">
        <v>1603</v>
      </c>
      <c r="G496" s="40">
        <v>129.38</v>
      </c>
      <c r="H496" s="41">
        <v>0</v>
      </c>
      <c r="I496" s="40">
        <f>G496*(1+H496/100)</f>
        <v>129.38</v>
      </c>
      <c r="J496" s="42"/>
      <c r="K496" s="43">
        <f>I496*J496</f>
        <v>0</v>
      </c>
      <c r="L496" s="44"/>
      <c r="M496" s="41">
        <f>I496*L496</f>
        <v>0</v>
      </c>
      <c r="N496" s="44">
        <v>0.00337</v>
      </c>
      <c r="O496" s="41">
        <f>I496*N496</f>
        <v>0.4360106</v>
      </c>
      <c r="P496" s="43">
        <v>21</v>
      </c>
      <c r="Q496" s="43">
        <f>K496*(P496/100)</f>
        <v>0</v>
      </c>
      <c r="R496" s="43">
        <f>K496+Q496</f>
        <v>0</v>
      </c>
      <c r="S496" s="39"/>
      <c r="T496" s="15" t="s">
        <v>1267</v>
      </c>
      <c r="U496" s="37" t="s">
        <v>448</v>
      </c>
      <c r="V496" s="37" t="s">
        <v>296</v>
      </c>
    </row>
    <row r="497" spans="1:22" ht="12.75" outlineLevel="3">
      <c r="A497" s="45"/>
      <c r="B497" s="46"/>
      <c r="C497" s="46"/>
      <c r="D497" s="46"/>
      <c r="E497" s="46" t="s">
        <v>1268</v>
      </c>
      <c r="F497" s="46"/>
      <c r="G497" s="47">
        <v>129.38</v>
      </c>
      <c r="H497" s="48"/>
      <c r="I497" s="47"/>
      <c r="J497" s="49"/>
      <c r="K497" s="50"/>
      <c r="L497" s="51"/>
      <c r="M497" s="48"/>
      <c r="N497" s="51"/>
      <c r="O497" s="48"/>
      <c r="P497" s="50"/>
      <c r="Q497" s="50"/>
      <c r="R497" s="50"/>
      <c r="S497" s="46"/>
      <c r="T497" s="52"/>
      <c r="U497" s="46"/>
      <c r="V497" s="46"/>
    </row>
    <row r="498" spans="1:22" ht="12.75" outlineLevel="2">
      <c r="A498" s="36">
        <v>215</v>
      </c>
      <c r="B498" s="37" t="s">
        <v>303</v>
      </c>
      <c r="C498" s="37"/>
      <c r="D498" s="38" t="s">
        <v>1573</v>
      </c>
      <c r="E498" s="39" t="s">
        <v>304</v>
      </c>
      <c r="F498" s="38" t="s">
        <v>1603</v>
      </c>
      <c r="G498" s="40">
        <v>155.47</v>
      </c>
      <c r="H498" s="41">
        <v>0</v>
      </c>
      <c r="I498" s="40">
        <f>G498*(1+H498/100)</f>
        <v>155.47</v>
      </c>
      <c r="J498" s="42"/>
      <c r="K498" s="43">
        <f>I498*J498</f>
        <v>0</v>
      </c>
      <c r="L498" s="44"/>
      <c r="M498" s="41">
        <f>I498*L498</f>
        <v>0</v>
      </c>
      <c r="N498" s="44">
        <v>0.0001</v>
      </c>
      <c r="O498" s="41">
        <f>I498*N498</f>
        <v>0.015547</v>
      </c>
      <c r="P498" s="43">
        <v>21</v>
      </c>
      <c r="Q498" s="43">
        <f>K498*(P498/100)</f>
        <v>0</v>
      </c>
      <c r="R498" s="43">
        <f>K498+Q498</f>
        <v>0</v>
      </c>
      <c r="S498" s="39"/>
      <c r="T498" s="15" t="s">
        <v>1269</v>
      </c>
      <c r="U498" s="37" t="s">
        <v>448</v>
      </c>
      <c r="V498" s="37" t="s">
        <v>296</v>
      </c>
    </row>
    <row r="499" spans="1:22" ht="12.75" outlineLevel="3">
      <c r="A499" s="45"/>
      <c r="B499" s="46"/>
      <c r="C499" s="46"/>
      <c r="D499" s="46"/>
      <c r="E499" s="46" t="s">
        <v>1270</v>
      </c>
      <c r="F499" s="46"/>
      <c r="G499" s="47">
        <v>155.47</v>
      </c>
      <c r="H499" s="48"/>
      <c r="I499" s="47"/>
      <c r="J499" s="49"/>
      <c r="K499" s="50"/>
      <c r="L499" s="51"/>
      <c r="M499" s="48"/>
      <c r="N499" s="51"/>
      <c r="O499" s="48"/>
      <c r="P499" s="50"/>
      <c r="Q499" s="50"/>
      <c r="R499" s="50"/>
      <c r="S499" s="46"/>
      <c r="T499" s="52"/>
      <c r="U499" s="46"/>
      <c r="V499" s="46"/>
    </row>
    <row r="500" spans="1:22" ht="12.75" outlineLevel="2">
      <c r="A500" s="36">
        <v>216</v>
      </c>
      <c r="B500" s="37" t="s">
        <v>307</v>
      </c>
      <c r="C500" s="37"/>
      <c r="D500" s="38" t="s">
        <v>1573</v>
      </c>
      <c r="E500" s="39" t="s">
        <v>308</v>
      </c>
      <c r="F500" s="38" t="s">
        <v>1603</v>
      </c>
      <c r="G500" s="40">
        <v>66.6</v>
      </c>
      <c r="H500" s="41">
        <v>0</v>
      </c>
      <c r="I500" s="40">
        <f>G500*(1+H500/100)</f>
        <v>66.6</v>
      </c>
      <c r="J500" s="42"/>
      <c r="K500" s="43">
        <f>I500*J500</f>
        <v>0</v>
      </c>
      <c r="L500" s="44"/>
      <c r="M500" s="41">
        <f>I500*L500</f>
        <v>0</v>
      </c>
      <c r="N500" s="44">
        <v>0.00925</v>
      </c>
      <c r="O500" s="41">
        <f>I500*N500</f>
        <v>0.6160499999999999</v>
      </c>
      <c r="P500" s="43">
        <v>21</v>
      </c>
      <c r="Q500" s="43">
        <f>K500*(P500/100)</f>
        <v>0</v>
      </c>
      <c r="R500" s="43">
        <f>K500+Q500</f>
        <v>0</v>
      </c>
      <c r="S500" s="39"/>
      <c r="T500" s="15" t="s">
        <v>1271</v>
      </c>
      <c r="U500" s="37" t="s">
        <v>448</v>
      </c>
      <c r="V500" s="37" t="s">
        <v>296</v>
      </c>
    </row>
    <row r="501" spans="1:22" ht="12.75" outlineLevel="3">
      <c r="A501" s="45"/>
      <c r="B501" s="46"/>
      <c r="C501" s="46"/>
      <c r="D501" s="46"/>
      <c r="E501" s="46" t="s">
        <v>1272</v>
      </c>
      <c r="F501" s="46"/>
      <c r="G501" s="47">
        <v>66.6</v>
      </c>
      <c r="H501" s="48"/>
      <c r="I501" s="47"/>
      <c r="J501" s="49"/>
      <c r="K501" s="50"/>
      <c r="L501" s="51"/>
      <c r="M501" s="48"/>
      <c r="N501" s="51"/>
      <c r="O501" s="48"/>
      <c r="P501" s="50"/>
      <c r="Q501" s="50"/>
      <c r="R501" s="50"/>
      <c r="S501" s="46"/>
      <c r="T501" s="52"/>
      <c r="U501" s="46"/>
      <c r="V501" s="46"/>
    </row>
    <row r="502" spans="1:22" ht="12.75" outlineLevel="2">
      <c r="A502" s="36">
        <v>217</v>
      </c>
      <c r="B502" s="37" t="s">
        <v>1273</v>
      </c>
      <c r="C502" s="37"/>
      <c r="D502" s="38" t="s">
        <v>1573</v>
      </c>
      <c r="E502" s="39" t="s">
        <v>1274</v>
      </c>
      <c r="F502" s="38" t="s">
        <v>1582</v>
      </c>
      <c r="G502" s="40">
        <v>1</v>
      </c>
      <c r="H502" s="41">
        <v>0</v>
      </c>
      <c r="I502" s="40">
        <f>G502*(1+H502/100)</f>
        <v>1</v>
      </c>
      <c r="J502" s="42"/>
      <c r="K502" s="43">
        <f>I502*J502</f>
        <v>0</v>
      </c>
      <c r="L502" s="44"/>
      <c r="M502" s="41">
        <f>I502*L502</f>
        <v>0</v>
      </c>
      <c r="N502" s="44">
        <v>0.285</v>
      </c>
      <c r="O502" s="41">
        <f>I502*N502</f>
        <v>0.285</v>
      </c>
      <c r="P502" s="43">
        <v>21</v>
      </c>
      <c r="Q502" s="43">
        <f>K502*(P502/100)</f>
        <v>0</v>
      </c>
      <c r="R502" s="43">
        <f>K502+Q502</f>
        <v>0</v>
      </c>
      <c r="S502" s="39"/>
      <c r="T502" s="15" t="s">
        <v>1275</v>
      </c>
      <c r="U502" s="37" t="s">
        <v>448</v>
      </c>
      <c r="V502" s="37" t="s">
        <v>296</v>
      </c>
    </row>
    <row r="503" spans="1:22" ht="12.75" outlineLevel="2">
      <c r="A503" s="36">
        <v>218</v>
      </c>
      <c r="B503" s="37" t="s">
        <v>314</v>
      </c>
      <c r="C503" s="37"/>
      <c r="D503" s="38" t="s">
        <v>1573</v>
      </c>
      <c r="E503" s="39" t="s">
        <v>315</v>
      </c>
      <c r="F503" s="38" t="s">
        <v>1619</v>
      </c>
      <c r="G503" s="40">
        <v>4.224</v>
      </c>
      <c r="H503" s="41">
        <v>0</v>
      </c>
      <c r="I503" s="40">
        <f>G503*(1+H503/100)</f>
        <v>4.224</v>
      </c>
      <c r="J503" s="42"/>
      <c r="K503" s="43">
        <f>I503*J503</f>
        <v>0</v>
      </c>
      <c r="L503" s="44"/>
      <c r="M503" s="41">
        <f>I503*L503</f>
        <v>0</v>
      </c>
      <c r="N503" s="44">
        <v>2.5</v>
      </c>
      <c r="O503" s="41">
        <f>I503*N503</f>
        <v>10.56</v>
      </c>
      <c r="P503" s="43">
        <v>21</v>
      </c>
      <c r="Q503" s="43">
        <f>K503*(P503/100)</f>
        <v>0</v>
      </c>
      <c r="R503" s="43">
        <f>K503+Q503</f>
        <v>0</v>
      </c>
      <c r="S503" s="39"/>
      <c r="T503" s="15" t="s">
        <v>1276</v>
      </c>
      <c r="U503" s="37" t="s">
        <v>448</v>
      </c>
      <c r="V503" s="37" t="s">
        <v>296</v>
      </c>
    </row>
    <row r="504" spans="1:22" ht="12.75" outlineLevel="3">
      <c r="A504" s="45"/>
      <c r="B504" s="46"/>
      <c r="C504" s="46"/>
      <c r="D504" s="46"/>
      <c r="E504" s="46" t="s">
        <v>1277</v>
      </c>
      <c r="F504" s="46"/>
      <c r="G504" s="47">
        <v>4.224</v>
      </c>
      <c r="H504" s="48"/>
      <c r="I504" s="47"/>
      <c r="J504" s="49"/>
      <c r="K504" s="50"/>
      <c r="L504" s="51"/>
      <c r="M504" s="48"/>
      <c r="N504" s="51"/>
      <c r="O504" s="48"/>
      <c r="P504" s="50"/>
      <c r="Q504" s="50"/>
      <c r="R504" s="50"/>
      <c r="S504" s="46"/>
      <c r="T504" s="52"/>
      <c r="U504" s="46"/>
      <c r="V504" s="46"/>
    </row>
    <row r="505" spans="1:22" ht="12.75" outlineLevel="2">
      <c r="A505" s="36">
        <v>219</v>
      </c>
      <c r="B505" s="37" t="s">
        <v>323</v>
      </c>
      <c r="C505" s="37"/>
      <c r="D505" s="38" t="s">
        <v>1573</v>
      </c>
      <c r="E505" s="39" t="s">
        <v>324</v>
      </c>
      <c r="F505" s="38" t="s">
        <v>1619</v>
      </c>
      <c r="G505" s="40">
        <v>8.900992</v>
      </c>
      <c r="H505" s="41">
        <v>0</v>
      </c>
      <c r="I505" s="40">
        <f>G505*(1+H505/100)</f>
        <v>8.900992</v>
      </c>
      <c r="J505" s="42"/>
      <c r="K505" s="43">
        <f>I505*J505</f>
        <v>0</v>
      </c>
      <c r="L505" s="44">
        <v>0.00115</v>
      </c>
      <c r="M505" s="41">
        <f>I505*L505</f>
        <v>0.0102361408</v>
      </c>
      <c r="N505" s="44">
        <v>2.5</v>
      </c>
      <c r="O505" s="41">
        <f>I505*N505</f>
        <v>22.252480000000002</v>
      </c>
      <c r="P505" s="43">
        <v>21</v>
      </c>
      <c r="Q505" s="43">
        <f>K505*(P505/100)</f>
        <v>0</v>
      </c>
      <c r="R505" s="43">
        <f>K505+Q505</f>
        <v>0</v>
      </c>
      <c r="S505" s="39"/>
      <c r="T505" s="15" t="s">
        <v>1278</v>
      </c>
      <c r="U505" s="37" t="s">
        <v>448</v>
      </c>
      <c r="V505" s="37" t="s">
        <v>296</v>
      </c>
    </row>
    <row r="506" spans="1:22" ht="12.75" outlineLevel="3">
      <c r="A506" s="45"/>
      <c r="B506" s="46"/>
      <c r="C506" s="46"/>
      <c r="D506" s="46"/>
      <c r="E506" s="46" t="s">
        <v>1148</v>
      </c>
      <c r="F506" s="46"/>
      <c r="G506" s="47">
        <v>8.900992</v>
      </c>
      <c r="H506" s="48"/>
      <c r="I506" s="47"/>
      <c r="J506" s="49"/>
      <c r="K506" s="50"/>
      <c r="L506" s="51"/>
      <c r="M506" s="48"/>
      <c r="N506" s="51"/>
      <c r="O506" s="48"/>
      <c r="P506" s="50"/>
      <c r="Q506" s="50"/>
      <c r="R506" s="50"/>
      <c r="S506" s="46"/>
      <c r="T506" s="52"/>
      <c r="U506" s="46"/>
      <c r="V506" s="46"/>
    </row>
    <row r="507" spans="1:22" ht="12.75" outlineLevel="2">
      <c r="A507" s="36">
        <v>220</v>
      </c>
      <c r="B507" s="37" t="s">
        <v>328</v>
      </c>
      <c r="C507" s="37"/>
      <c r="D507" s="38" t="s">
        <v>1573</v>
      </c>
      <c r="E507" s="39" t="s">
        <v>329</v>
      </c>
      <c r="F507" s="38" t="s">
        <v>1619</v>
      </c>
      <c r="G507" s="40">
        <v>68.30523</v>
      </c>
      <c r="H507" s="41">
        <v>0</v>
      </c>
      <c r="I507" s="40">
        <f>G507*(1+H507/100)</f>
        <v>68.30523</v>
      </c>
      <c r="J507" s="42"/>
      <c r="K507" s="43">
        <f>I507*J507</f>
        <v>0</v>
      </c>
      <c r="L507" s="44">
        <v>0.00131</v>
      </c>
      <c r="M507" s="41">
        <f>I507*L507</f>
        <v>0.0894798513</v>
      </c>
      <c r="N507" s="44">
        <v>1.8</v>
      </c>
      <c r="O507" s="41">
        <f>I507*N507</f>
        <v>122.94941399999999</v>
      </c>
      <c r="P507" s="43">
        <v>21</v>
      </c>
      <c r="Q507" s="43">
        <f>K507*(P507/100)</f>
        <v>0</v>
      </c>
      <c r="R507" s="43">
        <f>K507+Q507</f>
        <v>0</v>
      </c>
      <c r="S507" s="39"/>
      <c r="T507" s="15" t="s">
        <v>1279</v>
      </c>
      <c r="U507" s="37" t="s">
        <v>448</v>
      </c>
      <c r="V507" s="37" t="s">
        <v>296</v>
      </c>
    </row>
    <row r="508" spans="1:22" ht="12.75" outlineLevel="3">
      <c r="A508" s="45"/>
      <c r="B508" s="46"/>
      <c r="C508" s="46"/>
      <c r="D508" s="46"/>
      <c r="E508" s="46" t="s">
        <v>331</v>
      </c>
      <c r="F508" s="46"/>
      <c r="G508" s="47">
        <v>0</v>
      </c>
      <c r="H508" s="48"/>
      <c r="I508" s="47"/>
      <c r="J508" s="49"/>
      <c r="K508" s="50"/>
      <c r="L508" s="51"/>
      <c r="M508" s="48"/>
      <c r="N508" s="51"/>
      <c r="O508" s="48"/>
      <c r="P508" s="50"/>
      <c r="Q508" s="50"/>
      <c r="R508" s="50"/>
      <c r="S508" s="46"/>
      <c r="T508" s="52"/>
      <c r="U508" s="46"/>
      <c r="V508" s="46"/>
    </row>
    <row r="509" spans="1:22" ht="12.75" outlineLevel="3">
      <c r="A509" s="45"/>
      <c r="B509" s="46"/>
      <c r="C509" s="46"/>
      <c r="D509" s="46"/>
      <c r="E509" s="46" t="s">
        <v>1150</v>
      </c>
      <c r="F509" s="46"/>
      <c r="G509" s="47">
        <v>7.32681</v>
      </c>
      <c r="H509" s="48"/>
      <c r="I509" s="47"/>
      <c r="J509" s="49"/>
      <c r="K509" s="50"/>
      <c r="L509" s="51"/>
      <c r="M509" s="48"/>
      <c r="N509" s="51"/>
      <c r="O509" s="48"/>
      <c r="P509" s="50"/>
      <c r="Q509" s="50"/>
      <c r="R509" s="50"/>
      <c r="S509" s="46"/>
      <c r="T509" s="52"/>
      <c r="U509" s="46"/>
      <c r="V509" s="46"/>
    </row>
    <row r="510" spans="1:22" ht="12.75" outlineLevel="3">
      <c r="A510" s="45"/>
      <c r="B510" s="46"/>
      <c r="C510" s="46"/>
      <c r="D510" s="46"/>
      <c r="E510" s="46" t="s">
        <v>1151</v>
      </c>
      <c r="F510" s="46"/>
      <c r="G510" s="47">
        <v>15.2001</v>
      </c>
      <c r="H510" s="48"/>
      <c r="I510" s="47"/>
      <c r="J510" s="49"/>
      <c r="K510" s="50"/>
      <c r="L510" s="51"/>
      <c r="M510" s="48"/>
      <c r="N510" s="51"/>
      <c r="O510" s="48"/>
      <c r="P510" s="50"/>
      <c r="Q510" s="50"/>
      <c r="R510" s="50"/>
      <c r="S510" s="46"/>
      <c r="T510" s="52"/>
      <c r="U510" s="46"/>
      <c r="V510" s="46"/>
    </row>
    <row r="511" spans="1:22" ht="12.75" outlineLevel="3">
      <c r="A511" s="45"/>
      <c r="B511" s="46"/>
      <c r="C511" s="46"/>
      <c r="D511" s="46"/>
      <c r="E511" s="46" t="s">
        <v>1152</v>
      </c>
      <c r="F511" s="46"/>
      <c r="G511" s="47">
        <v>8.32392</v>
      </c>
      <c r="H511" s="48"/>
      <c r="I511" s="47"/>
      <c r="J511" s="49"/>
      <c r="K511" s="50"/>
      <c r="L511" s="51"/>
      <c r="M511" s="48"/>
      <c r="N511" s="51"/>
      <c r="O511" s="48"/>
      <c r="P511" s="50"/>
      <c r="Q511" s="50"/>
      <c r="R511" s="50"/>
      <c r="S511" s="46"/>
      <c r="T511" s="52"/>
      <c r="U511" s="46"/>
      <c r="V511" s="46"/>
    </row>
    <row r="512" spans="1:22" ht="12.75" outlineLevel="3">
      <c r="A512" s="45"/>
      <c r="B512" s="46"/>
      <c r="C512" s="46"/>
      <c r="D512" s="46"/>
      <c r="E512" s="46" t="s">
        <v>1153</v>
      </c>
      <c r="F512" s="46"/>
      <c r="G512" s="47">
        <v>12.19887</v>
      </c>
      <c r="H512" s="48"/>
      <c r="I512" s="47"/>
      <c r="J512" s="49"/>
      <c r="K512" s="50"/>
      <c r="L512" s="51"/>
      <c r="M512" s="48"/>
      <c r="N512" s="51"/>
      <c r="O512" s="48"/>
      <c r="P512" s="50"/>
      <c r="Q512" s="50"/>
      <c r="R512" s="50"/>
      <c r="S512" s="46"/>
      <c r="T512" s="52"/>
      <c r="U512" s="46"/>
      <c r="V512" s="46"/>
    </row>
    <row r="513" spans="1:22" ht="12.75" outlineLevel="3">
      <c r="A513" s="45"/>
      <c r="B513" s="46"/>
      <c r="C513" s="46"/>
      <c r="D513" s="46"/>
      <c r="E513" s="46" t="s">
        <v>1154</v>
      </c>
      <c r="F513" s="46"/>
      <c r="G513" s="47">
        <v>2.91663</v>
      </c>
      <c r="H513" s="48"/>
      <c r="I513" s="47"/>
      <c r="J513" s="49"/>
      <c r="K513" s="50"/>
      <c r="L513" s="51"/>
      <c r="M513" s="48"/>
      <c r="N513" s="51"/>
      <c r="O513" s="48"/>
      <c r="P513" s="50"/>
      <c r="Q513" s="50"/>
      <c r="R513" s="50"/>
      <c r="S513" s="46"/>
      <c r="T513" s="52"/>
      <c r="U513" s="46"/>
      <c r="V513" s="46"/>
    </row>
    <row r="514" spans="1:22" ht="12.75" outlineLevel="3">
      <c r="A514" s="45"/>
      <c r="B514" s="46"/>
      <c r="C514" s="46"/>
      <c r="D514" s="46"/>
      <c r="E514" s="46" t="s">
        <v>1280</v>
      </c>
      <c r="F514" s="46"/>
      <c r="G514" s="47">
        <v>0</v>
      </c>
      <c r="H514" s="48"/>
      <c r="I514" s="47"/>
      <c r="J514" s="49"/>
      <c r="K514" s="50"/>
      <c r="L514" s="51"/>
      <c r="M514" s="48"/>
      <c r="N514" s="51"/>
      <c r="O514" s="48"/>
      <c r="P514" s="50"/>
      <c r="Q514" s="50"/>
      <c r="R514" s="50"/>
      <c r="S514" s="46"/>
      <c r="T514" s="52"/>
      <c r="U514" s="46"/>
      <c r="V514" s="46"/>
    </row>
    <row r="515" spans="1:22" ht="12.75" outlineLevel="3">
      <c r="A515" s="45"/>
      <c r="B515" s="46"/>
      <c r="C515" s="46"/>
      <c r="D515" s="46"/>
      <c r="E515" s="46" t="s">
        <v>1160</v>
      </c>
      <c r="F515" s="46"/>
      <c r="G515" s="47">
        <v>0</v>
      </c>
      <c r="H515" s="48"/>
      <c r="I515" s="47"/>
      <c r="J515" s="49"/>
      <c r="K515" s="50"/>
      <c r="L515" s="51"/>
      <c r="M515" s="48"/>
      <c r="N515" s="51"/>
      <c r="O515" s="48"/>
      <c r="P515" s="50"/>
      <c r="Q515" s="50"/>
      <c r="R515" s="50"/>
      <c r="S515" s="46"/>
      <c r="T515" s="52"/>
      <c r="U515" s="46"/>
      <c r="V515" s="46"/>
    </row>
    <row r="516" spans="1:22" ht="12.75" outlineLevel="3">
      <c r="A516" s="45"/>
      <c r="B516" s="46"/>
      <c r="C516" s="46"/>
      <c r="D516" s="46"/>
      <c r="E516" s="46" t="s">
        <v>1281</v>
      </c>
      <c r="F516" s="46"/>
      <c r="G516" s="47">
        <v>5.2848</v>
      </c>
      <c r="H516" s="48"/>
      <c r="I516" s="47"/>
      <c r="J516" s="49"/>
      <c r="K516" s="50"/>
      <c r="L516" s="51"/>
      <c r="M516" s="48"/>
      <c r="N516" s="51"/>
      <c r="O516" s="48"/>
      <c r="P516" s="50"/>
      <c r="Q516" s="50"/>
      <c r="R516" s="50"/>
      <c r="S516" s="46"/>
      <c r="T516" s="52"/>
      <c r="U516" s="46"/>
      <c r="V516" s="46"/>
    </row>
    <row r="517" spans="1:22" ht="12.75" outlineLevel="3">
      <c r="A517" s="45"/>
      <c r="B517" s="46"/>
      <c r="C517" s="46"/>
      <c r="D517" s="46"/>
      <c r="E517" s="46" t="s">
        <v>1282</v>
      </c>
      <c r="F517" s="46"/>
      <c r="G517" s="47">
        <v>2.1906</v>
      </c>
      <c r="H517" s="48"/>
      <c r="I517" s="47"/>
      <c r="J517" s="49"/>
      <c r="K517" s="50"/>
      <c r="L517" s="51"/>
      <c r="M517" s="48"/>
      <c r="N517" s="51"/>
      <c r="O517" s="48"/>
      <c r="P517" s="50"/>
      <c r="Q517" s="50"/>
      <c r="R517" s="50"/>
      <c r="S517" s="46"/>
      <c r="T517" s="52"/>
      <c r="U517" s="46"/>
      <c r="V517" s="46"/>
    </row>
    <row r="518" spans="1:22" ht="12.75" outlineLevel="3">
      <c r="A518" s="45"/>
      <c r="B518" s="46"/>
      <c r="C518" s="46"/>
      <c r="D518" s="46"/>
      <c r="E518" s="46" t="s">
        <v>1163</v>
      </c>
      <c r="F518" s="46"/>
      <c r="G518" s="47">
        <v>0</v>
      </c>
      <c r="H518" s="48"/>
      <c r="I518" s="47"/>
      <c r="J518" s="49"/>
      <c r="K518" s="50"/>
      <c r="L518" s="51"/>
      <c r="M518" s="48"/>
      <c r="N518" s="51"/>
      <c r="O518" s="48"/>
      <c r="P518" s="50"/>
      <c r="Q518" s="50"/>
      <c r="R518" s="50"/>
      <c r="S518" s="46"/>
      <c r="T518" s="52"/>
      <c r="U518" s="46"/>
      <c r="V518" s="46"/>
    </row>
    <row r="519" spans="1:22" ht="12.75" outlineLevel="3">
      <c r="A519" s="45"/>
      <c r="B519" s="46"/>
      <c r="C519" s="46"/>
      <c r="D519" s="46"/>
      <c r="E519" s="46" t="s">
        <v>1283</v>
      </c>
      <c r="F519" s="46"/>
      <c r="G519" s="47">
        <v>5.4585</v>
      </c>
      <c r="H519" s="48"/>
      <c r="I519" s="47"/>
      <c r="J519" s="49"/>
      <c r="K519" s="50"/>
      <c r="L519" s="51"/>
      <c r="M519" s="48"/>
      <c r="N519" s="51"/>
      <c r="O519" s="48"/>
      <c r="P519" s="50"/>
      <c r="Q519" s="50"/>
      <c r="R519" s="50"/>
      <c r="S519" s="46"/>
      <c r="T519" s="52"/>
      <c r="U519" s="46"/>
      <c r="V519" s="46"/>
    </row>
    <row r="520" spans="1:22" ht="12.75" outlineLevel="3">
      <c r="A520" s="45"/>
      <c r="B520" s="46"/>
      <c r="C520" s="46"/>
      <c r="D520" s="46"/>
      <c r="E520" s="46" t="s">
        <v>1165</v>
      </c>
      <c r="F520" s="46"/>
      <c r="G520" s="47">
        <v>0</v>
      </c>
      <c r="H520" s="48"/>
      <c r="I520" s="47"/>
      <c r="J520" s="49"/>
      <c r="K520" s="50"/>
      <c r="L520" s="51"/>
      <c r="M520" s="48"/>
      <c r="N520" s="51"/>
      <c r="O520" s="48"/>
      <c r="P520" s="50"/>
      <c r="Q520" s="50"/>
      <c r="R520" s="50"/>
      <c r="S520" s="46"/>
      <c r="T520" s="52"/>
      <c r="U520" s="46"/>
      <c r="V520" s="46"/>
    </row>
    <row r="521" spans="1:22" ht="12.75" outlineLevel="3">
      <c r="A521" s="45"/>
      <c r="B521" s="46"/>
      <c r="C521" s="46"/>
      <c r="D521" s="46"/>
      <c r="E521" s="46" t="s">
        <v>1284</v>
      </c>
      <c r="F521" s="46"/>
      <c r="G521" s="47">
        <v>1.557</v>
      </c>
      <c r="H521" s="48"/>
      <c r="I521" s="47"/>
      <c r="J521" s="49"/>
      <c r="K521" s="50"/>
      <c r="L521" s="51"/>
      <c r="M521" s="48"/>
      <c r="N521" s="51"/>
      <c r="O521" s="48"/>
      <c r="P521" s="50"/>
      <c r="Q521" s="50"/>
      <c r="R521" s="50"/>
      <c r="S521" s="46"/>
      <c r="T521" s="52"/>
      <c r="U521" s="46"/>
      <c r="V521" s="46"/>
    </row>
    <row r="522" spans="1:22" ht="12.75" outlineLevel="3">
      <c r="A522" s="45"/>
      <c r="B522" s="46"/>
      <c r="C522" s="46"/>
      <c r="D522" s="46"/>
      <c r="E522" s="46" t="s">
        <v>1160</v>
      </c>
      <c r="F522" s="46"/>
      <c r="G522" s="47">
        <v>0</v>
      </c>
      <c r="H522" s="48"/>
      <c r="I522" s="47"/>
      <c r="J522" s="49"/>
      <c r="K522" s="50"/>
      <c r="L522" s="51"/>
      <c r="M522" s="48"/>
      <c r="N522" s="51"/>
      <c r="O522" s="48"/>
      <c r="P522" s="50"/>
      <c r="Q522" s="50"/>
      <c r="R522" s="50"/>
      <c r="S522" s="46"/>
      <c r="T522" s="52"/>
      <c r="U522" s="46"/>
      <c r="V522" s="46"/>
    </row>
    <row r="523" spans="1:22" ht="12.75" outlineLevel="3">
      <c r="A523" s="45"/>
      <c r="B523" s="46"/>
      <c r="C523" s="46"/>
      <c r="D523" s="46"/>
      <c r="E523" s="46" t="s">
        <v>1285</v>
      </c>
      <c r="F523" s="46"/>
      <c r="G523" s="47">
        <v>7.848</v>
      </c>
      <c r="H523" s="48"/>
      <c r="I523" s="47"/>
      <c r="J523" s="49"/>
      <c r="K523" s="50"/>
      <c r="L523" s="51"/>
      <c r="M523" s="48"/>
      <c r="N523" s="51"/>
      <c r="O523" s="48"/>
      <c r="P523" s="50"/>
      <c r="Q523" s="50"/>
      <c r="R523" s="50"/>
      <c r="S523" s="46"/>
      <c r="T523" s="52"/>
      <c r="U523" s="46"/>
      <c r="V523" s="46"/>
    </row>
    <row r="524" spans="1:22" ht="12.75" outlineLevel="2">
      <c r="A524" s="36">
        <v>221</v>
      </c>
      <c r="B524" s="37" t="s">
        <v>337</v>
      </c>
      <c r="C524" s="37"/>
      <c r="D524" s="38" t="s">
        <v>1573</v>
      </c>
      <c r="E524" s="39" t="s">
        <v>338</v>
      </c>
      <c r="F524" s="38" t="s">
        <v>1619</v>
      </c>
      <c r="G524" s="40">
        <v>3.748875</v>
      </c>
      <c r="H524" s="41">
        <v>0</v>
      </c>
      <c r="I524" s="40">
        <f>G524*(1+H524/100)</f>
        <v>3.748875</v>
      </c>
      <c r="J524" s="42"/>
      <c r="K524" s="43">
        <f>I524*J524</f>
        <v>0</v>
      </c>
      <c r="L524" s="44">
        <v>0.01281</v>
      </c>
      <c r="M524" s="41">
        <f>I524*L524</f>
        <v>0.04802308875</v>
      </c>
      <c r="N524" s="44">
        <v>1.8</v>
      </c>
      <c r="O524" s="41">
        <f>I524*N524</f>
        <v>6.747975</v>
      </c>
      <c r="P524" s="43">
        <v>21</v>
      </c>
      <c r="Q524" s="43">
        <f>K524*(P524/100)</f>
        <v>0</v>
      </c>
      <c r="R524" s="43">
        <f>K524+Q524</f>
        <v>0</v>
      </c>
      <c r="S524" s="39"/>
      <c r="T524" s="15" t="s">
        <v>1286</v>
      </c>
      <c r="U524" s="37" t="s">
        <v>448</v>
      </c>
      <c r="V524" s="37" t="s">
        <v>296</v>
      </c>
    </row>
    <row r="525" spans="1:22" ht="12.75" outlineLevel="3">
      <c r="A525" s="45"/>
      <c r="B525" s="46"/>
      <c r="C525" s="46"/>
      <c r="D525" s="46"/>
      <c r="E525" s="46" t="s">
        <v>1287</v>
      </c>
      <c r="F525" s="46"/>
      <c r="G525" s="47">
        <v>3.748875</v>
      </c>
      <c r="H525" s="48"/>
      <c r="I525" s="47"/>
      <c r="J525" s="49"/>
      <c r="K525" s="50"/>
      <c r="L525" s="51"/>
      <c r="M525" s="48"/>
      <c r="N525" s="51"/>
      <c r="O525" s="48"/>
      <c r="P525" s="50"/>
      <c r="Q525" s="50"/>
      <c r="R525" s="50"/>
      <c r="S525" s="46"/>
      <c r="T525" s="52"/>
      <c r="U525" s="46"/>
      <c r="V525" s="46"/>
    </row>
    <row r="526" spans="1:22" ht="26.25" outlineLevel="2">
      <c r="A526" s="36">
        <v>222</v>
      </c>
      <c r="B526" s="37" t="s">
        <v>346</v>
      </c>
      <c r="C526" s="37"/>
      <c r="D526" s="38" t="s">
        <v>1573</v>
      </c>
      <c r="E526" s="39" t="s">
        <v>347</v>
      </c>
      <c r="F526" s="38" t="s">
        <v>1619</v>
      </c>
      <c r="G526" s="40">
        <v>1.4556</v>
      </c>
      <c r="H526" s="41">
        <v>0</v>
      </c>
      <c r="I526" s="40">
        <f>G526*(1+H526/100)</f>
        <v>1.4556</v>
      </c>
      <c r="J526" s="42"/>
      <c r="K526" s="43">
        <f>I526*J526</f>
        <v>0</v>
      </c>
      <c r="L526" s="44"/>
      <c r="M526" s="41">
        <f>I526*L526</f>
        <v>0</v>
      </c>
      <c r="N526" s="44">
        <v>2.2</v>
      </c>
      <c r="O526" s="41">
        <f>I526*N526</f>
        <v>3.2023200000000003</v>
      </c>
      <c r="P526" s="43">
        <v>21</v>
      </c>
      <c r="Q526" s="43">
        <f>K526*(P526/100)</f>
        <v>0</v>
      </c>
      <c r="R526" s="43">
        <f>K526+Q526</f>
        <v>0</v>
      </c>
      <c r="S526" s="39"/>
      <c r="T526" s="15" t="s">
        <v>1288</v>
      </c>
      <c r="U526" s="37" t="s">
        <v>448</v>
      </c>
      <c r="V526" s="37" t="s">
        <v>296</v>
      </c>
    </row>
    <row r="527" spans="1:22" ht="12.75" outlineLevel="3">
      <c r="A527" s="45"/>
      <c r="B527" s="46"/>
      <c r="C527" s="46"/>
      <c r="D527" s="46"/>
      <c r="E527" s="46" t="s">
        <v>349</v>
      </c>
      <c r="F527" s="46"/>
      <c r="G527" s="47">
        <v>0</v>
      </c>
      <c r="H527" s="48"/>
      <c r="I527" s="47"/>
      <c r="J527" s="49"/>
      <c r="K527" s="50"/>
      <c r="L527" s="51"/>
      <c r="M527" s="48"/>
      <c r="N527" s="51"/>
      <c r="O527" s="48"/>
      <c r="P527" s="50"/>
      <c r="Q527" s="50"/>
      <c r="R527" s="50"/>
      <c r="S527" s="46"/>
      <c r="T527" s="52"/>
      <c r="U527" s="46"/>
      <c r="V527" s="46"/>
    </row>
    <row r="528" spans="1:22" ht="12.75" outlineLevel="3">
      <c r="A528" s="45"/>
      <c r="B528" s="46"/>
      <c r="C528" s="46"/>
      <c r="D528" s="46"/>
      <c r="E528" s="46" t="s">
        <v>1223</v>
      </c>
      <c r="F528" s="46"/>
      <c r="G528" s="47">
        <v>1.4556</v>
      </c>
      <c r="H528" s="48"/>
      <c r="I528" s="47"/>
      <c r="J528" s="49"/>
      <c r="K528" s="50"/>
      <c r="L528" s="51"/>
      <c r="M528" s="48"/>
      <c r="N528" s="51"/>
      <c r="O528" s="48"/>
      <c r="P528" s="50"/>
      <c r="Q528" s="50"/>
      <c r="R528" s="50"/>
      <c r="S528" s="46"/>
      <c r="T528" s="52"/>
      <c r="U528" s="46"/>
      <c r="V528" s="46"/>
    </row>
    <row r="529" spans="1:22" ht="12.75" outlineLevel="2">
      <c r="A529" s="36">
        <v>223</v>
      </c>
      <c r="B529" s="37" t="s">
        <v>350</v>
      </c>
      <c r="C529" s="37"/>
      <c r="D529" s="38" t="s">
        <v>1573</v>
      </c>
      <c r="E529" s="39" t="s">
        <v>351</v>
      </c>
      <c r="F529" s="38" t="s">
        <v>1575</v>
      </c>
      <c r="G529" s="40">
        <v>221.542</v>
      </c>
      <c r="H529" s="41">
        <v>0</v>
      </c>
      <c r="I529" s="40">
        <f>G529*(1+H529/100)</f>
        <v>221.542</v>
      </c>
      <c r="J529" s="42"/>
      <c r="K529" s="43">
        <f>I529*J529</f>
        <v>0</v>
      </c>
      <c r="L529" s="44"/>
      <c r="M529" s="41">
        <f>I529*L529</f>
        <v>0</v>
      </c>
      <c r="N529" s="44">
        <v>0.046</v>
      </c>
      <c r="O529" s="41">
        <f>I529*N529</f>
        <v>10.190932</v>
      </c>
      <c r="P529" s="43">
        <v>21</v>
      </c>
      <c r="Q529" s="43">
        <f>K529*(P529/100)</f>
        <v>0</v>
      </c>
      <c r="R529" s="43">
        <f>K529+Q529</f>
        <v>0</v>
      </c>
      <c r="S529" s="39"/>
      <c r="T529" s="15" t="s">
        <v>1289</v>
      </c>
      <c r="U529" s="37" t="s">
        <v>448</v>
      </c>
      <c r="V529" s="37" t="s">
        <v>296</v>
      </c>
    </row>
    <row r="530" spans="1:22" ht="12.75" outlineLevel="3">
      <c r="A530" s="45"/>
      <c r="B530" s="46"/>
      <c r="C530" s="46"/>
      <c r="D530" s="46"/>
      <c r="E530" s="46" t="s">
        <v>1186</v>
      </c>
      <c r="F530" s="46"/>
      <c r="G530" s="47">
        <v>32.5636</v>
      </c>
      <c r="H530" s="48"/>
      <c r="I530" s="47"/>
      <c r="J530" s="49"/>
      <c r="K530" s="50"/>
      <c r="L530" s="51"/>
      <c r="M530" s="48"/>
      <c r="N530" s="51"/>
      <c r="O530" s="48"/>
      <c r="P530" s="50"/>
      <c r="Q530" s="50"/>
      <c r="R530" s="50"/>
      <c r="S530" s="46"/>
      <c r="T530" s="52"/>
      <c r="U530" s="46"/>
      <c r="V530" s="46"/>
    </row>
    <row r="531" spans="1:22" ht="12.75" outlineLevel="3">
      <c r="A531" s="45"/>
      <c r="B531" s="46"/>
      <c r="C531" s="46"/>
      <c r="D531" s="46"/>
      <c r="E531" s="46" t="s">
        <v>1187</v>
      </c>
      <c r="F531" s="46"/>
      <c r="G531" s="47">
        <v>67.556</v>
      </c>
      <c r="H531" s="48"/>
      <c r="I531" s="47"/>
      <c r="J531" s="49"/>
      <c r="K531" s="50"/>
      <c r="L531" s="51"/>
      <c r="M531" s="48"/>
      <c r="N531" s="51"/>
      <c r="O531" s="48"/>
      <c r="P531" s="50"/>
      <c r="Q531" s="50"/>
      <c r="R531" s="50"/>
      <c r="S531" s="46"/>
      <c r="T531" s="52"/>
      <c r="U531" s="46"/>
      <c r="V531" s="46"/>
    </row>
    <row r="532" spans="1:22" ht="12.75" outlineLevel="3">
      <c r="A532" s="45"/>
      <c r="B532" s="46"/>
      <c r="C532" s="46"/>
      <c r="D532" s="46"/>
      <c r="E532" s="46" t="s">
        <v>1188</v>
      </c>
      <c r="F532" s="46"/>
      <c r="G532" s="47">
        <v>36.9952</v>
      </c>
      <c r="H532" s="48"/>
      <c r="I532" s="47"/>
      <c r="J532" s="49"/>
      <c r="K532" s="50"/>
      <c r="L532" s="51"/>
      <c r="M532" s="48"/>
      <c r="N532" s="51"/>
      <c r="O532" s="48"/>
      <c r="P532" s="50"/>
      <c r="Q532" s="50"/>
      <c r="R532" s="50"/>
      <c r="S532" s="46"/>
      <c r="T532" s="52"/>
      <c r="U532" s="46"/>
      <c r="V532" s="46"/>
    </row>
    <row r="533" spans="1:22" ht="12.75" outlineLevel="3">
      <c r="A533" s="45"/>
      <c r="B533" s="46"/>
      <c r="C533" s="46"/>
      <c r="D533" s="46"/>
      <c r="E533" s="46" t="s">
        <v>1189</v>
      </c>
      <c r="F533" s="46"/>
      <c r="G533" s="47">
        <v>54.2172</v>
      </c>
      <c r="H533" s="48"/>
      <c r="I533" s="47"/>
      <c r="J533" s="49"/>
      <c r="K533" s="50"/>
      <c r="L533" s="51"/>
      <c r="M533" s="48"/>
      <c r="N533" s="51"/>
      <c r="O533" s="48"/>
      <c r="P533" s="50"/>
      <c r="Q533" s="50"/>
      <c r="R533" s="50"/>
      <c r="S533" s="46"/>
      <c r="T533" s="52"/>
      <c r="U533" s="46"/>
      <c r="V533" s="46"/>
    </row>
    <row r="534" spans="1:22" ht="12.75" outlineLevel="3">
      <c r="A534" s="45"/>
      <c r="B534" s="46"/>
      <c r="C534" s="46"/>
      <c r="D534" s="46"/>
      <c r="E534" s="46" t="s">
        <v>1190</v>
      </c>
      <c r="F534" s="46"/>
      <c r="G534" s="47">
        <v>12.9628</v>
      </c>
      <c r="H534" s="48"/>
      <c r="I534" s="47"/>
      <c r="J534" s="49"/>
      <c r="K534" s="50"/>
      <c r="L534" s="51"/>
      <c r="M534" s="48"/>
      <c r="N534" s="51"/>
      <c r="O534" s="48"/>
      <c r="P534" s="50"/>
      <c r="Q534" s="50"/>
      <c r="R534" s="50"/>
      <c r="S534" s="46"/>
      <c r="T534" s="52"/>
      <c r="U534" s="46"/>
      <c r="V534" s="46"/>
    </row>
    <row r="535" spans="1:22" ht="12.75" outlineLevel="3">
      <c r="A535" s="45"/>
      <c r="B535" s="46"/>
      <c r="C535" s="46"/>
      <c r="D535" s="46"/>
      <c r="E535" s="46" t="s">
        <v>1191</v>
      </c>
      <c r="F535" s="46"/>
      <c r="G535" s="47">
        <v>0</v>
      </c>
      <c r="H535" s="48"/>
      <c r="I535" s="47"/>
      <c r="J535" s="49"/>
      <c r="K535" s="50"/>
      <c r="L535" s="51"/>
      <c r="M535" s="48"/>
      <c r="N535" s="51"/>
      <c r="O535" s="48"/>
      <c r="P535" s="50"/>
      <c r="Q535" s="50"/>
      <c r="R535" s="50"/>
      <c r="S535" s="46"/>
      <c r="T535" s="52"/>
      <c r="U535" s="46"/>
      <c r="V535" s="46"/>
    </row>
    <row r="536" spans="1:22" ht="12.75" outlineLevel="3">
      <c r="A536" s="45"/>
      <c r="B536" s="46"/>
      <c r="C536" s="46"/>
      <c r="D536" s="46"/>
      <c r="E536" s="46" t="s">
        <v>1192</v>
      </c>
      <c r="F536" s="46"/>
      <c r="G536" s="47">
        <v>17.2472</v>
      </c>
      <c r="H536" s="48"/>
      <c r="I536" s="47"/>
      <c r="J536" s="49"/>
      <c r="K536" s="50"/>
      <c r="L536" s="51"/>
      <c r="M536" s="48"/>
      <c r="N536" s="51"/>
      <c r="O536" s="48"/>
      <c r="P536" s="50"/>
      <c r="Q536" s="50"/>
      <c r="R536" s="50"/>
      <c r="S536" s="46"/>
      <c r="T536" s="52"/>
      <c r="U536" s="46"/>
      <c r="V536" s="46"/>
    </row>
    <row r="537" spans="1:22" ht="12.75" outlineLevel="2">
      <c r="A537" s="36">
        <v>224</v>
      </c>
      <c r="B537" s="37" t="s">
        <v>1290</v>
      </c>
      <c r="C537" s="37"/>
      <c r="D537" s="38" t="s">
        <v>1573</v>
      </c>
      <c r="E537" s="39" t="s">
        <v>1291</v>
      </c>
      <c r="F537" s="38" t="s">
        <v>1575</v>
      </c>
      <c r="G537" s="40">
        <v>269.613</v>
      </c>
      <c r="H537" s="41">
        <v>0</v>
      </c>
      <c r="I537" s="40">
        <f>G537*(1+H537/100)</f>
        <v>269.613</v>
      </c>
      <c r="J537" s="42"/>
      <c r="K537" s="43">
        <f>I537*J537</f>
        <v>0</v>
      </c>
      <c r="L537" s="44"/>
      <c r="M537" s="41">
        <f>I537*L537</f>
        <v>0</v>
      </c>
      <c r="N537" s="44">
        <v>0.014</v>
      </c>
      <c r="O537" s="41">
        <f>I537*N537</f>
        <v>3.774582</v>
      </c>
      <c r="P537" s="43">
        <v>21</v>
      </c>
      <c r="Q537" s="43">
        <f>K537*(P537/100)</f>
        <v>0</v>
      </c>
      <c r="R537" s="43">
        <f>K537+Q537</f>
        <v>0</v>
      </c>
      <c r="S537" s="39"/>
      <c r="T537" s="15" t="s">
        <v>1292</v>
      </c>
      <c r="U537" s="37" t="s">
        <v>448</v>
      </c>
      <c r="V537" s="37" t="s">
        <v>296</v>
      </c>
    </row>
    <row r="538" spans="1:22" ht="12.75" outlineLevel="3">
      <c r="A538" s="45"/>
      <c r="B538" s="46"/>
      <c r="C538" s="46"/>
      <c r="D538" s="46"/>
      <c r="E538" s="46" t="s">
        <v>1903</v>
      </c>
      <c r="F538" s="46"/>
      <c r="G538" s="47">
        <v>0</v>
      </c>
      <c r="H538" s="48"/>
      <c r="I538" s="47"/>
      <c r="J538" s="49"/>
      <c r="K538" s="50"/>
      <c r="L538" s="51"/>
      <c r="M538" s="48"/>
      <c r="N538" s="51"/>
      <c r="O538" s="48"/>
      <c r="P538" s="50"/>
      <c r="Q538" s="50"/>
      <c r="R538" s="50"/>
      <c r="S538" s="46"/>
      <c r="T538" s="52"/>
      <c r="U538" s="46"/>
      <c r="V538" s="46"/>
    </row>
    <row r="539" spans="1:22" ht="12.75" outlineLevel="3">
      <c r="A539" s="45"/>
      <c r="B539" s="46"/>
      <c r="C539" s="46"/>
      <c r="D539" s="46"/>
      <c r="E539" s="46" t="s">
        <v>1203</v>
      </c>
      <c r="F539" s="46"/>
      <c r="G539" s="47">
        <v>12.53025</v>
      </c>
      <c r="H539" s="48"/>
      <c r="I539" s="47"/>
      <c r="J539" s="49"/>
      <c r="K539" s="50"/>
      <c r="L539" s="51"/>
      <c r="M539" s="48"/>
      <c r="N539" s="51"/>
      <c r="O539" s="48"/>
      <c r="P539" s="50"/>
      <c r="Q539" s="50"/>
      <c r="R539" s="50"/>
      <c r="S539" s="46"/>
      <c r="T539" s="52"/>
      <c r="U539" s="46"/>
      <c r="V539" s="46"/>
    </row>
    <row r="540" spans="1:22" ht="12.75" outlineLevel="3">
      <c r="A540" s="45"/>
      <c r="B540" s="46"/>
      <c r="C540" s="46"/>
      <c r="D540" s="46"/>
      <c r="E540" s="46" t="s">
        <v>1204</v>
      </c>
      <c r="F540" s="46"/>
      <c r="G540" s="47">
        <v>18.32525</v>
      </c>
      <c r="H540" s="48"/>
      <c r="I540" s="47"/>
      <c r="J540" s="49"/>
      <c r="K540" s="50"/>
      <c r="L540" s="51"/>
      <c r="M540" s="48"/>
      <c r="N540" s="51"/>
      <c r="O540" s="48"/>
      <c r="P540" s="50"/>
      <c r="Q540" s="50"/>
      <c r="R540" s="50"/>
      <c r="S540" s="46"/>
      <c r="T540" s="52"/>
      <c r="U540" s="46"/>
      <c r="V540" s="46"/>
    </row>
    <row r="541" spans="1:22" ht="12.75" outlineLevel="3">
      <c r="A541" s="45"/>
      <c r="B541" s="46"/>
      <c r="C541" s="46"/>
      <c r="D541" s="46"/>
      <c r="E541" s="46" t="s">
        <v>1205</v>
      </c>
      <c r="F541" s="46"/>
      <c r="G541" s="47">
        <v>33.625</v>
      </c>
      <c r="H541" s="48"/>
      <c r="I541" s="47"/>
      <c r="J541" s="49"/>
      <c r="K541" s="50"/>
      <c r="L541" s="51"/>
      <c r="M541" s="48"/>
      <c r="N541" s="51"/>
      <c r="O541" s="48"/>
      <c r="P541" s="50"/>
      <c r="Q541" s="50"/>
      <c r="R541" s="50"/>
      <c r="S541" s="46"/>
      <c r="T541" s="52"/>
      <c r="U541" s="46"/>
      <c r="V541" s="46"/>
    </row>
    <row r="542" spans="1:22" ht="12.75" outlineLevel="3">
      <c r="A542" s="45"/>
      <c r="B542" s="46"/>
      <c r="C542" s="46"/>
      <c r="D542" s="46"/>
      <c r="E542" s="46" t="s">
        <v>1206</v>
      </c>
      <c r="F542" s="46"/>
      <c r="G542" s="47">
        <v>32.625</v>
      </c>
      <c r="H542" s="48"/>
      <c r="I542" s="47"/>
      <c r="J542" s="49"/>
      <c r="K542" s="50"/>
      <c r="L542" s="51"/>
      <c r="M542" s="48"/>
      <c r="N542" s="51"/>
      <c r="O542" s="48"/>
      <c r="P542" s="50"/>
      <c r="Q542" s="50"/>
      <c r="R542" s="50"/>
      <c r="S542" s="46"/>
      <c r="T542" s="52"/>
      <c r="U542" s="46"/>
      <c r="V542" s="46"/>
    </row>
    <row r="543" spans="1:22" ht="12.75" outlineLevel="3">
      <c r="A543" s="45"/>
      <c r="B543" s="46"/>
      <c r="C543" s="46"/>
      <c r="D543" s="46"/>
      <c r="E543" s="46" t="s">
        <v>1207</v>
      </c>
      <c r="F543" s="46"/>
      <c r="G543" s="47">
        <v>17.375</v>
      </c>
      <c r="H543" s="48"/>
      <c r="I543" s="47"/>
      <c r="J543" s="49"/>
      <c r="K543" s="50"/>
      <c r="L543" s="51"/>
      <c r="M543" s="48"/>
      <c r="N543" s="51"/>
      <c r="O543" s="48"/>
      <c r="P543" s="50"/>
      <c r="Q543" s="50"/>
      <c r="R543" s="50"/>
      <c r="S543" s="46"/>
      <c r="T543" s="52"/>
      <c r="U543" s="46"/>
      <c r="V543" s="46"/>
    </row>
    <row r="544" spans="1:22" ht="12.75" outlineLevel="3">
      <c r="A544" s="45"/>
      <c r="B544" s="46"/>
      <c r="C544" s="46"/>
      <c r="D544" s="46"/>
      <c r="E544" s="46" t="s">
        <v>1208</v>
      </c>
      <c r="F544" s="46"/>
      <c r="G544" s="47">
        <v>20.0735</v>
      </c>
      <c r="H544" s="48"/>
      <c r="I544" s="47"/>
      <c r="J544" s="49"/>
      <c r="K544" s="50"/>
      <c r="L544" s="51"/>
      <c r="M544" s="48"/>
      <c r="N544" s="51"/>
      <c r="O544" s="48"/>
      <c r="P544" s="50"/>
      <c r="Q544" s="50"/>
      <c r="R544" s="50"/>
      <c r="S544" s="46"/>
      <c r="T544" s="52"/>
      <c r="U544" s="46"/>
      <c r="V544" s="46"/>
    </row>
    <row r="545" spans="1:22" ht="12.75" outlineLevel="3">
      <c r="A545" s="45"/>
      <c r="B545" s="46"/>
      <c r="C545" s="46"/>
      <c r="D545" s="46"/>
      <c r="E545" s="46" t="s">
        <v>1209</v>
      </c>
      <c r="F545" s="46"/>
      <c r="G545" s="47">
        <v>13.3075</v>
      </c>
      <c r="H545" s="48"/>
      <c r="I545" s="47"/>
      <c r="J545" s="49"/>
      <c r="K545" s="50"/>
      <c r="L545" s="51"/>
      <c r="M545" s="48"/>
      <c r="N545" s="51"/>
      <c r="O545" s="48"/>
      <c r="P545" s="50"/>
      <c r="Q545" s="50"/>
      <c r="R545" s="50"/>
      <c r="S545" s="46"/>
      <c r="T545" s="52"/>
      <c r="U545" s="46"/>
      <c r="V545" s="46"/>
    </row>
    <row r="546" spans="1:22" ht="12.75" outlineLevel="3">
      <c r="A546" s="45"/>
      <c r="B546" s="46"/>
      <c r="C546" s="46"/>
      <c r="D546" s="46"/>
      <c r="E546" s="46" t="s">
        <v>1210</v>
      </c>
      <c r="F546" s="46"/>
      <c r="G546" s="47">
        <v>0</v>
      </c>
      <c r="H546" s="48"/>
      <c r="I546" s="47"/>
      <c r="J546" s="49"/>
      <c r="K546" s="50"/>
      <c r="L546" s="51"/>
      <c r="M546" s="48"/>
      <c r="N546" s="51"/>
      <c r="O546" s="48"/>
      <c r="P546" s="50"/>
      <c r="Q546" s="50"/>
      <c r="R546" s="50"/>
      <c r="S546" s="46"/>
      <c r="T546" s="52"/>
      <c r="U546" s="46"/>
      <c r="V546" s="46"/>
    </row>
    <row r="547" spans="1:22" ht="12.75" outlineLevel="3">
      <c r="A547" s="45"/>
      <c r="B547" s="46"/>
      <c r="C547" s="46"/>
      <c r="D547" s="46"/>
      <c r="E547" s="46" t="s">
        <v>1203</v>
      </c>
      <c r="F547" s="46"/>
      <c r="G547" s="47">
        <v>12.53025</v>
      </c>
      <c r="H547" s="48"/>
      <c r="I547" s="47"/>
      <c r="J547" s="49"/>
      <c r="K547" s="50"/>
      <c r="L547" s="51"/>
      <c r="M547" s="48"/>
      <c r="N547" s="51"/>
      <c r="O547" s="48"/>
      <c r="P547" s="50"/>
      <c r="Q547" s="50"/>
      <c r="R547" s="50"/>
      <c r="S547" s="46"/>
      <c r="T547" s="52"/>
      <c r="U547" s="46"/>
      <c r="V547" s="46"/>
    </row>
    <row r="548" spans="1:22" ht="12.75" outlineLevel="3">
      <c r="A548" s="45"/>
      <c r="B548" s="46"/>
      <c r="C548" s="46"/>
      <c r="D548" s="46"/>
      <c r="E548" s="46" t="s">
        <v>1204</v>
      </c>
      <c r="F548" s="46"/>
      <c r="G548" s="47">
        <v>18.32525</v>
      </c>
      <c r="H548" s="48"/>
      <c r="I548" s="47"/>
      <c r="J548" s="49"/>
      <c r="K548" s="50"/>
      <c r="L548" s="51"/>
      <c r="M548" s="48"/>
      <c r="N548" s="51"/>
      <c r="O548" s="48"/>
      <c r="P548" s="50"/>
      <c r="Q548" s="50"/>
      <c r="R548" s="50"/>
      <c r="S548" s="46"/>
      <c r="T548" s="52"/>
      <c r="U548" s="46"/>
      <c r="V548" s="46"/>
    </row>
    <row r="549" spans="1:22" ht="12.75" outlineLevel="3">
      <c r="A549" s="45"/>
      <c r="B549" s="46"/>
      <c r="C549" s="46"/>
      <c r="D549" s="46"/>
      <c r="E549" s="46" t="s">
        <v>1205</v>
      </c>
      <c r="F549" s="46"/>
      <c r="G549" s="47">
        <v>33.625</v>
      </c>
      <c r="H549" s="48"/>
      <c r="I549" s="47"/>
      <c r="J549" s="49"/>
      <c r="K549" s="50"/>
      <c r="L549" s="51"/>
      <c r="M549" s="48"/>
      <c r="N549" s="51"/>
      <c r="O549" s="48"/>
      <c r="P549" s="50"/>
      <c r="Q549" s="50"/>
      <c r="R549" s="50"/>
      <c r="S549" s="46"/>
      <c r="T549" s="52"/>
      <c r="U549" s="46"/>
      <c r="V549" s="46"/>
    </row>
    <row r="550" spans="1:22" ht="12.75" outlineLevel="3">
      <c r="A550" s="45"/>
      <c r="B550" s="46"/>
      <c r="C550" s="46"/>
      <c r="D550" s="46"/>
      <c r="E550" s="46" t="s">
        <v>1211</v>
      </c>
      <c r="F550" s="46"/>
      <c r="G550" s="47">
        <v>27.025</v>
      </c>
      <c r="H550" s="48"/>
      <c r="I550" s="47"/>
      <c r="J550" s="49"/>
      <c r="K550" s="50"/>
      <c r="L550" s="51"/>
      <c r="M550" s="48"/>
      <c r="N550" s="51"/>
      <c r="O550" s="48"/>
      <c r="P550" s="50"/>
      <c r="Q550" s="50"/>
      <c r="R550" s="50"/>
      <c r="S550" s="46"/>
      <c r="T550" s="52"/>
      <c r="U550" s="46"/>
      <c r="V550" s="46"/>
    </row>
    <row r="551" spans="1:22" ht="12.75" outlineLevel="3">
      <c r="A551" s="45"/>
      <c r="B551" s="46"/>
      <c r="C551" s="46"/>
      <c r="D551" s="46"/>
      <c r="E551" s="46" t="s">
        <v>1212</v>
      </c>
      <c r="F551" s="46"/>
      <c r="G551" s="47">
        <v>12.15</v>
      </c>
      <c r="H551" s="48"/>
      <c r="I551" s="47"/>
      <c r="J551" s="49"/>
      <c r="K551" s="50"/>
      <c r="L551" s="51"/>
      <c r="M551" s="48"/>
      <c r="N551" s="51"/>
      <c r="O551" s="48"/>
      <c r="P551" s="50"/>
      <c r="Q551" s="50"/>
      <c r="R551" s="50"/>
      <c r="S551" s="46"/>
      <c r="T551" s="52"/>
      <c r="U551" s="46"/>
      <c r="V551" s="46"/>
    </row>
    <row r="552" spans="1:22" ht="12.75" outlineLevel="3">
      <c r="A552" s="45"/>
      <c r="B552" s="46"/>
      <c r="C552" s="46"/>
      <c r="D552" s="46"/>
      <c r="E552" s="46" t="s">
        <v>1213</v>
      </c>
      <c r="F552" s="46"/>
      <c r="G552" s="47">
        <v>11.9485</v>
      </c>
      <c r="H552" s="48"/>
      <c r="I552" s="47"/>
      <c r="J552" s="49"/>
      <c r="K552" s="50"/>
      <c r="L552" s="51"/>
      <c r="M552" s="48"/>
      <c r="N552" s="51"/>
      <c r="O552" s="48"/>
      <c r="P552" s="50"/>
      <c r="Q552" s="50"/>
      <c r="R552" s="50"/>
      <c r="S552" s="46"/>
      <c r="T552" s="52"/>
      <c r="U552" s="46"/>
      <c r="V552" s="46"/>
    </row>
    <row r="553" spans="1:22" ht="12.75" outlineLevel="3">
      <c r="A553" s="45"/>
      <c r="B553" s="46"/>
      <c r="C553" s="46"/>
      <c r="D553" s="46"/>
      <c r="E553" s="46" t="s">
        <v>1214</v>
      </c>
      <c r="F553" s="46"/>
      <c r="G553" s="47">
        <v>6.1475</v>
      </c>
      <c r="H553" s="48"/>
      <c r="I553" s="47"/>
      <c r="J553" s="49"/>
      <c r="K553" s="50"/>
      <c r="L553" s="51"/>
      <c r="M553" s="48"/>
      <c r="N553" s="51"/>
      <c r="O553" s="48"/>
      <c r="P553" s="50"/>
      <c r="Q553" s="50"/>
      <c r="R553" s="50"/>
      <c r="S553" s="46"/>
      <c r="T553" s="52"/>
      <c r="U553" s="46"/>
      <c r="V553" s="46"/>
    </row>
    <row r="554" spans="1:22" ht="12.75" outlineLevel="2">
      <c r="A554" s="36">
        <v>225</v>
      </c>
      <c r="B554" s="37" t="s">
        <v>353</v>
      </c>
      <c r="C554" s="37"/>
      <c r="D554" s="38" t="s">
        <v>1573</v>
      </c>
      <c r="E554" s="39" t="s">
        <v>354</v>
      </c>
      <c r="F554" s="38" t="s">
        <v>1698</v>
      </c>
      <c r="G554" s="40">
        <v>181.0303106</v>
      </c>
      <c r="H554" s="41">
        <v>0</v>
      </c>
      <c r="I554" s="40">
        <f>G554*(1+H554/100)</f>
        <v>181.0303106</v>
      </c>
      <c r="J554" s="42"/>
      <c r="K554" s="43">
        <f>I554*J554</f>
        <v>0</v>
      </c>
      <c r="L554" s="44"/>
      <c r="M554" s="41">
        <f>I554*L554</f>
        <v>0</v>
      </c>
      <c r="N554" s="44"/>
      <c r="O554" s="41">
        <f>I554*N554</f>
        <v>0</v>
      </c>
      <c r="P554" s="43">
        <v>21</v>
      </c>
      <c r="Q554" s="43">
        <f>K554*(P554/100)</f>
        <v>0</v>
      </c>
      <c r="R554" s="43">
        <f>K554+Q554</f>
        <v>0</v>
      </c>
      <c r="S554" s="39"/>
      <c r="T554" s="15" t="s">
        <v>1293</v>
      </c>
      <c r="U554" s="37" t="s">
        <v>448</v>
      </c>
      <c r="V554" s="37" t="s">
        <v>296</v>
      </c>
    </row>
    <row r="555" spans="1:22" ht="12.75" outlineLevel="2">
      <c r="A555" s="36">
        <v>226</v>
      </c>
      <c r="B555" s="37" t="s">
        <v>356</v>
      </c>
      <c r="C555" s="37"/>
      <c r="D555" s="38" t="s">
        <v>1573</v>
      </c>
      <c r="E555" s="39" t="s">
        <v>357</v>
      </c>
      <c r="F555" s="38" t="s">
        <v>1698</v>
      </c>
      <c r="G555" s="40">
        <v>1267.21</v>
      </c>
      <c r="H555" s="41">
        <v>0</v>
      </c>
      <c r="I555" s="40">
        <f>G555*(1+H555/100)</f>
        <v>1267.21</v>
      </c>
      <c r="J555" s="42"/>
      <c r="K555" s="43">
        <f>I555*J555</f>
        <v>0</v>
      </c>
      <c r="L555" s="44"/>
      <c r="M555" s="41">
        <f>I555*L555</f>
        <v>0</v>
      </c>
      <c r="N555" s="44"/>
      <c r="O555" s="41">
        <f>I555*N555</f>
        <v>0</v>
      </c>
      <c r="P555" s="43">
        <v>21</v>
      </c>
      <c r="Q555" s="43">
        <f>K555*(P555/100)</f>
        <v>0</v>
      </c>
      <c r="R555" s="43">
        <f>K555+Q555</f>
        <v>0</v>
      </c>
      <c r="S555" s="39"/>
      <c r="T555" s="15" t="s">
        <v>1294</v>
      </c>
      <c r="U555" s="37" t="s">
        <v>448</v>
      </c>
      <c r="V555" s="37" t="s">
        <v>296</v>
      </c>
    </row>
    <row r="556" spans="1:22" ht="12.75" outlineLevel="3">
      <c r="A556" s="45"/>
      <c r="B556" s="46"/>
      <c r="C556" s="46"/>
      <c r="D556" s="46"/>
      <c r="E556" s="46" t="s">
        <v>1295</v>
      </c>
      <c r="F556" s="46"/>
      <c r="G556" s="47">
        <v>1267.21</v>
      </c>
      <c r="H556" s="48"/>
      <c r="I556" s="47"/>
      <c r="J556" s="49"/>
      <c r="K556" s="50"/>
      <c r="L556" s="51"/>
      <c r="M556" s="48"/>
      <c r="N556" s="51"/>
      <c r="O556" s="48"/>
      <c r="P556" s="50"/>
      <c r="Q556" s="50"/>
      <c r="R556" s="50"/>
      <c r="S556" s="46"/>
      <c r="T556" s="52"/>
      <c r="U556" s="46"/>
      <c r="V556" s="46"/>
    </row>
    <row r="557" spans="1:22" ht="12.75" outlineLevel="2">
      <c r="A557" s="36">
        <v>227</v>
      </c>
      <c r="B557" s="37" t="s">
        <v>360</v>
      </c>
      <c r="C557" s="37"/>
      <c r="D557" s="38" t="s">
        <v>1573</v>
      </c>
      <c r="E557" s="39" t="s">
        <v>361</v>
      </c>
      <c r="F557" s="38" t="s">
        <v>1698</v>
      </c>
      <c r="G557" s="40">
        <v>181.0303106</v>
      </c>
      <c r="H557" s="41">
        <v>0</v>
      </c>
      <c r="I557" s="40">
        <f>G557*(1+H557/100)</f>
        <v>181.0303106</v>
      </c>
      <c r="J557" s="42"/>
      <c r="K557" s="43">
        <f>I557*J557</f>
        <v>0</v>
      </c>
      <c r="L557" s="44"/>
      <c r="M557" s="41">
        <f>I557*L557</f>
        <v>0</v>
      </c>
      <c r="N557" s="44"/>
      <c r="O557" s="41">
        <f>I557*N557</f>
        <v>0</v>
      </c>
      <c r="P557" s="43">
        <v>21</v>
      </c>
      <c r="Q557" s="43">
        <f>K557*(P557/100)</f>
        <v>0</v>
      </c>
      <c r="R557" s="43">
        <f>K557+Q557</f>
        <v>0</v>
      </c>
      <c r="S557" s="39"/>
      <c r="T557" s="15" t="s">
        <v>1296</v>
      </c>
      <c r="U557" s="37" t="s">
        <v>448</v>
      </c>
      <c r="V557" s="37" t="s">
        <v>296</v>
      </c>
    </row>
    <row r="558" spans="1:22" ht="12.75" outlineLevel="2">
      <c r="A558" s="36">
        <v>228</v>
      </c>
      <c r="B558" s="37" t="s">
        <v>363</v>
      </c>
      <c r="C558" s="37"/>
      <c r="D558" s="38" t="s">
        <v>1573</v>
      </c>
      <c r="E558" s="39" t="s">
        <v>364</v>
      </c>
      <c r="F558" s="38" t="s">
        <v>1698</v>
      </c>
      <c r="G558" s="40">
        <v>181.03</v>
      </c>
      <c r="H558" s="41">
        <v>0</v>
      </c>
      <c r="I558" s="40">
        <f>G558*(1+H558/100)</f>
        <v>181.03</v>
      </c>
      <c r="J558" s="42"/>
      <c r="K558" s="43">
        <f>I558*J558</f>
        <v>0</v>
      </c>
      <c r="L558" s="44"/>
      <c r="M558" s="41">
        <f>I558*L558</f>
        <v>0</v>
      </c>
      <c r="N558" s="44"/>
      <c r="O558" s="41">
        <f>I558*N558</f>
        <v>0</v>
      </c>
      <c r="P558" s="43">
        <v>21</v>
      </c>
      <c r="Q558" s="43">
        <f>K558*(P558/100)</f>
        <v>0</v>
      </c>
      <c r="R558" s="43">
        <f>K558+Q558</f>
        <v>0</v>
      </c>
      <c r="S558" s="39"/>
      <c r="T558" s="15" t="s">
        <v>1297</v>
      </c>
      <c r="U558" s="37" t="s">
        <v>448</v>
      </c>
      <c r="V558" s="37" t="s">
        <v>296</v>
      </c>
    </row>
    <row r="559" spans="1:22" ht="12.75" outlineLevel="2">
      <c r="A559" s="36">
        <v>229</v>
      </c>
      <c r="B559" s="37" t="s">
        <v>366</v>
      </c>
      <c r="C559" s="37"/>
      <c r="D559" s="38" t="s">
        <v>1573</v>
      </c>
      <c r="E559" s="39" t="s">
        <v>367</v>
      </c>
      <c r="F559" s="38" t="s">
        <v>1698</v>
      </c>
      <c r="G559" s="40">
        <v>181.03</v>
      </c>
      <c r="H559" s="41">
        <v>0</v>
      </c>
      <c r="I559" s="40">
        <f>G559*(1+H559/100)</f>
        <v>181.03</v>
      </c>
      <c r="J559" s="42"/>
      <c r="K559" s="43">
        <f>I559*J559</f>
        <v>0</v>
      </c>
      <c r="L559" s="44"/>
      <c r="M559" s="41">
        <f>I559*L559</f>
        <v>0</v>
      </c>
      <c r="N559" s="44"/>
      <c r="O559" s="41">
        <f>I559*N559</f>
        <v>0</v>
      </c>
      <c r="P559" s="43">
        <v>21</v>
      </c>
      <c r="Q559" s="43">
        <f>K559*(P559/100)</f>
        <v>0</v>
      </c>
      <c r="R559" s="43">
        <f>K559+Q559</f>
        <v>0</v>
      </c>
      <c r="S559" s="39"/>
      <c r="T559" s="15" t="s">
        <v>1298</v>
      </c>
      <c r="U559" s="37" t="s">
        <v>448</v>
      </c>
      <c r="V559" s="37" t="s">
        <v>296</v>
      </c>
    </row>
    <row r="560" spans="1:22" ht="20.25" customHeight="1" outlineLevel="1">
      <c r="A560" s="28"/>
      <c r="B560" s="29"/>
      <c r="C560" s="29"/>
      <c r="D560" s="29"/>
      <c r="E560" s="29" t="s">
        <v>369</v>
      </c>
      <c r="F560" s="29"/>
      <c r="G560" s="30"/>
      <c r="H560" s="31"/>
      <c r="I560" s="30"/>
      <c r="J560" s="32"/>
      <c r="K560" s="33">
        <f>SUBTOTAL(9,K561:K561)</f>
        <v>0</v>
      </c>
      <c r="L560" s="34"/>
      <c r="M560" s="31">
        <f>SUBTOTAL(9,M561:M561)</f>
        <v>0</v>
      </c>
      <c r="N560" s="34"/>
      <c r="O560" s="31">
        <f>SUBTOTAL(9,O561:O561)</f>
        <v>0</v>
      </c>
      <c r="P560" s="33"/>
      <c r="Q560" s="33">
        <f>SUBTOTAL(9,Q561:Q561)</f>
        <v>0</v>
      </c>
      <c r="R560" s="33">
        <f>SUBTOTAL(9,R561:R561)</f>
        <v>0</v>
      </c>
      <c r="S560" s="29"/>
      <c r="T560" s="35"/>
      <c r="U560" s="29"/>
      <c r="V560" s="29"/>
    </row>
    <row r="561" spans="1:22" ht="12.75" outlineLevel="2">
      <c r="A561" s="36">
        <v>230</v>
      </c>
      <c r="B561" s="37" t="s">
        <v>370</v>
      </c>
      <c r="C561" s="37"/>
      <c r="D561" s="38" t="s">
        <v>1573</v>
      </c>
      <c r="E561" s="39" t="s">
        <v>371</v>
      </c>
      <c r="F561" s="38" t="s">
        <v>1698</v>
      </c>
      <c r="G561" s="40">
        <v>228.22433021037</v>
      </c>
      <c r="H561" s="41">
        <v>0</v>
      </c>
      <c r="I561" s="40">
        <f>G561*(1+H561/100)</f>
        <v>228.22433021037</v>
      </c>
      <c r="J561" s="42"/>
      <c r="K561" s="43">
        <f>I561*J561</f>
        <v>0</v>
      </c>
      <c r="L561" s="44"/>
      <c r="M561" s="41">
        <f>I561*L561</f>
        <v>0</v>
      </c>
      <c r="N561" s="44"/>
      <c r="O561" s="41">
        <f>I561*N561</f>
        <v>0</v>
      </c>
      <c r="P561" s="43">
        <v>21</v>
      </c>
      <c r="Q561" s="43">
        <f>K561*(P561/100)</f>
        <v>0</v>
      </c>
      <c r="R561" s="43">
        <f>K561+Q561</f>
        <v>0</v>
      </c>
      <c r="S561" s="39"/>
      <c r="T561" s="15" t="s">
        <v>1299</v>
      </c>
      <c r="U561" s="37" t="s">
        <v>448</v>
      </c>
      <c r="V561" s="37" t="s">
        <v>373</v>
      </c>
    </row>
    <row r="562" spans="1:22" ht="20.25" customHeight="1" outlineLevel="1">
      <c r="A562" s="28"/>
      <c r="B562" s="29"/>
      <c r="C562" s="29"/>
      <c r="D562" s="29"/>
      <c r="E562" s="29" t="s">
        <v>374</v>
      </c>
      <c r="F562" s="29"/>
      <c r="G562" s="30"/>
      <c r="H562" s="31"/>
      <c r="I562" s="30"/>
      <c r="J562" s="32"/>
      <c r="K562" s="33">
        <f>SUBTOTAL(9,K563:K585)</f>
        <v>0</v>
      </c>
      <c r="L562" s="34"/>
      <c r="M562" s="31">
        <f>SUBTOTAL(9,M563:M585)</f>
        <v>0</v>
      </c>
      <c r="N562" s="34"/>
      <c r="O562" s="31">
        <f>SUBTOTAL(9,O563:O585)</f>
        <v>0</v>
      </c>
      <c r="P562" s="33"/>
      <c r="Q562" s="33">
        <f>SUBTOTAL(9,Q563:Q585)</f>
        <v>0</v>
      </c>
      <c r="R562" s="33">
        <f>SUBTOTAL(9,R563:R585)</f>
        <v>0</v>
      </c>
      <c r="S562" s="29"/>
      <c r="T562" s="35"/>
      <c r="U562" s="29"/>
      <c r="V562" s="29"/>
    </row>
    <row r="563" spans="1:22" ht="26.25" outlineLevel="2">
      <c r="A563" s="36">
        <v>231</v>
      </c>
      <c r="B563" s="37" t="s">
        <v>375</v>
      </c>
      <c r="C563" s="37"/>
      <c r="D563" s="38" t="s">
        <v>1573</v>
      </c>
      <c r="E563" s="39" t="s">
        <v>376</v>
      </c>
      <c r="F563" s="38" t="s">
        <v>1575</v>
      </c>
      <c r="G563" s="40">
        <v>165.6366</v>
      </c>
      <c r="H563" s="41">
        <v>0</v>
      </c>
      <c r="I563" s="40">
        <f>G563*(1+H563/100)</f>
        <v>165.6366</v>
      </c>
      <c r="J563" s="42"/>
      <c r="K563" s="43">
        <f>I563*J563</f>
        <v>0</v>
      </c>
      <c r="L563" s="44"/>
      <c r="M563" s="41">
        <f>I563*L563</f>
        <v>0</v>
      </c>
      <c r="N563" s="44"/>
      <c r="O563" s="41">
        <f>I563*N563</f>
        <v>0</v>
      </c>
      <c r="P563" s="43">
        <v>21</v>
      </c>
      <c r="Q563" s="43">
        <f>K563*(P563/100)</f>
        <v>0</v>
      </c>
      <c r="R563" s="43">
        <f>K563+Q563</f>
        <v>0</v>
      </c>
      <c r="S563" s="39"/>
      <c r="T563" s="15" t="s">
        <v>1300</v>
      </c>
      <c r="U563" s="37" t="s">
        <v>448</v>
      </c>
      <c r="V563" s="37" t="s">
        <v>378</v>
      </c>
    </row>
    <row r="564" spans="1:22" ht="12.75" outlineLevel="3">
      <c r="A564" s="45"/>
      <c r="B564" s="46"/>
      <c r="C564" s="46"/>
      <c r="D564" s="46"/>
      <c r="E564" s="46" t="s">
        <v>379</v>
      </c>
      <c r="F564" s="46"/>
      <c r="G564" s="47">
        <v>0</v>
      </c>
      <c r="H564" s="48"/>
      <c r="I564" s="47"/>
      <c r="J564" s="49"/>
      <c r="K564" s="50"/>
      <c r="L564" s="51"/>
      <c r="M564" s="48"/>
      <c r="N564" s="51"/>
      <c r="O564" s="48"/>
      <c r="P564" s="50"/>
      <c r="Q564" s="50"/>
      <c r="R564" s="50"/>
      <c r="S564" s="46"/>
      <c r="T564" s="52"/>
      <c r="U564" s="46"/>
      <c r="V564" s="46"/>
    </row>
    <row r="565" spans="1:22" ht="12.75" outlineLevel="3">
      <c r="A565" s="45"/>
      <c r="B565" s="46"/>
      <c r="C565" s="46"/>
      <c r="D565" s="46"/>
      <c r="E565" s="46" t="s">
        <v>385</v>
      </c>
      <c r="F565" s="46"/>
      <c r="G565" s="47">
        <v>0</v>
      </c>
      <c r="H565" s="48"/>
      <c r="I565" s="47"/>
      <c r="J565" s="49"/>
      <c r="K565" s="50"/>
      <c r="L565" s="51"/>
      <c r="M565" s="48"/>
      <c r="N565" s="51"/>
      <c r="O565" s="48"/>
      <c r="P565" s="50"/>
      <c r="Q565" s="50"/>
      <c r="R565" s="50"/>
      <c r="S565" s="46"/>
      <c r="T565" s="52"/>
      <c r="U565" s="46"/>
      <c r="V565" s="46"/>
    </row>
    <row r="566" spans="1:22" ht="12.75" outlineLevel="3">
      <c r="A566" s="45"/>
      <c r="B566" s="46"/>
      <c r="C566" s="46"/>
      <c r="D566" s="46"/>
      <c r="E566" s="46" t="s">
        <v>1160</v>
      </c>
      <c r="F566" s="46"/>
      <c r="G566" s="47">
        <v>0</v>
      </c>
      <c r="H566" s="48"/>
      <c r="I566" s="47"/>
      <c r="J566" s="49"/>
      <c r="K566" s="50"/>
      <c r="L566" s="51"/>
      <c r="M566" s="48"/>
      <c r="N566" s="51"/>
      <c r="O566" s="48"/>
      <c r="P566" s="50"/>
      <c r="Q566" s="50"/>
      <c r="R566" s="50"/>
      <c r="S566" s="46"/>
      <c r="T566" s="52"/>
      <c r="U566" s="46"/>
      <c r="V566" s="46"/>
    </row>
    <row r="567" spans="1:22" ht="12.75" outlineLevel="3">
      <c r="A567" s="45"/>
      <c r="B567" s="46"/>
      <c r="C567" s="46"/>
      <c r="D567" s="46"/>
      <c r="E567" s="46" t="s">
        <v>1301</v>
      </c>
      <c r="F567" s="46"/>
      <c r="G567" s="47">
        <v>17.616</v>
      </c>
      <c r="H567" s="48"/>
      <c r="I567" s="47"/>
      <c r="J567" s="49"/>
      <c r="K567" s="50"/>
      <c r="L567" s="51"/>
      <c r="M567" s="48"/>
      <c r="N567" s="51"/>
      <c r="O567" s="48"/>
      <c r="P567" s="50"/>
      <c r="Q567" s="50"/>
      <c r="R567" s="50"/>
      <c r="S567" s="46"/>
      <c r="T567" s="52"/>
      <c r="U567" s="46"/>
      <c r="V567" s="46"/>
    </row>
    <row r="568" spans="1:22" ht="12.75" outlineLevel="3">
      <c r="A568" s="45"/>
      <c r="B568" s="46"/>
      <c r="C568" s="46"/>
      <c r="D568" s="46"/>
      <c r="E568" s="46" t="s">
        <v>1302</v>
      </c>
      <c r="F568" s="46"/>
      <c r="G568" s="47">
        <v>7.302</v>
      </c>
      <c r="H568" s="48"/>
      <c r="I568" s="47"/>
      <c r="J568" s="49"/>
      <c r="K568" s="50"/>
      <c r="L568" s="51"/>
      <c r="M568" s="48"/>
      <c r="N568" s="51"/>
      <c r="O568" s="48"/>
      <c r="P568" s="50"/>
      <c r="Q568" s="50"/>
      <c r="R568" s="50"/>
      <c r="S568" s="46"/>
      <c r="T568" s="52"/>
      <c r="U568" s="46"/>
      <c r="V568" s="46"/>
    </row>
    <row r="569" spans="1:22" ht="12.75" outlineLevel="3">
      <c r="A569" s="45"/>
      <c r="B569" s="46"/>
      <c r="C569" s="46"/>
      <c r="D569" s="46"/>
      <c r="E569" s="46" t="s">
        <v>1165</v>
      </c>
      <c r="F569" s="46"/>
      <c r="G569" s="47">
        <v>0</v>
      </c>
      <c r="H569" s="48"/>
      <c r="I569" s="47"/>
      <c r="J569" s="49"/>
      <c r="K569" s="50"/>
      <c r="L569" s="51"/>
      <c r="M569" s="48"/>
      <c r="N569" s="51"/>
      <c r="O569" s="48"/>
      <c r="P569" s="50"/>
      <c r="Q569" s="50"/>
      <c r="R569" s="50"/>
      <c r="S569" s="46"/>
      <c r="T569" s="52"/>
      <c r="U569" s="46"/>
      <c r="V569" s="46"/>
    </row>
    <row r="570" spans="1:22" ht="12.75" outlineLevel="3">
      <c r="A570" s="45"/>
      <c r="B570" s="46"/>
      <c r="C570" s="46"/>
      <c r="D570" s="46"/>
      <c r="E570" s="46" t="s">
        <v>1303</v>
      </c>
      <c r="F570" s="46"/>
      <c r="G570" s="47">
        <v>2.595</v>
      </c>
      <c r="H570" s="48"/>
      <c r="I570" s="47"/>
      <c r="J570" s="49"/>
      <c r="K570" s="50"/>
      <c r="L570" s="51"/>
      <c r="M570" s="48"/>
      <c r="N570" s="51"/>
      <c r="O570" s="48"/>
      <c r="P570" s="50"/>
      <c r="Q570" s="50"/>
      <c r="R570" s="50"/>
      <c r="S570" s="46"/>
      <c r="T570" s="52"/>
      <c r="U570" s="46"/>
      <c r="V570" s="46"/>
    </row>
    <row r="571" spans="1:22" ht="12.75" outlineLevel="3">
      <c r="A571" s="45"/>
      <c r="B571" s="46"/>
      <c r="C571" s="46"/>
      <c r="D571" s="46"/>
      <c r="E571" s="46" t="s">
        <v>1160</v>
      </c>
      <c r="F571" s="46"/>
      <c r="G571" s="47">
        <v>0</v>
      </c>
      <c r="H571" s="48"/>
      <c r="I571" s="47"/>
      <c r="J571" s="49"/>
      <c r="K571" s="50"/>
      <c r="L571" s="51"/>
      <c r="M571" s="48"/>
      <c r="N571" s="51"/>
      <c r="O571" s="48"/>
      <c r="P571" s="50"/>
      <c r="Q571" s="50"/>
      <c r="R571" s="50"/>
      <c r="S571" s="46"/>
      <c r="T571" s="52"/>
      <c r="U571" s="46"/>
      <c r="V571" s="46"/>
    </row>
    <row r="572" spans="1:22" ht="12.75" outlineLevel="3">
      <c r="A572" s="45"/>
      <c r="B572" s="46"/>
      <c r="C572" s="46"/>
      <c r="D572" s="46"/>
      <c r="E572" s="46" t="s">
        <v>1304</v>
      </c>
      <c r="F572" s="46"/>
      <c r="G572" s="47">
        <v>26.16</v>
      </c>
      <c r="H572" s="48"/>
      <c r="I572" s="47"/>
      <c r="J572" s="49"/>
      <c r="K572" s="50"/>
      <c r="L572" s="51"/>
      <c r="M572" s="48"/>
      <c r="N572" s="51"/>
      <c r="O572" s="48"/>
      <c r="P572" s="50"/>
      <c r="Q572" s="50"/>
      <c r="R572" s="50"/>
      <c r="S572" s="46"/>
      <c r="T572" s="52"/>
      <c r="U572" s="46"/>
      <c r="V572" s="46"/>
    </row>
    <row r="573" spans="1:22" ht="12.75" outlineLevel="3">
      <c r="A573" s="45"/>
      <c r="B573" s="46"/>
      <c r="C573" s="46"/>
      <c r="D573" s="46"/>
      <c r="E573" s="46" t="s">
        <v>1305</v>
      </c>
      <c r="F573" s="46"/>
      <c r="G573" s="47">
        <v>0</v>
      </c>
      <c r="H573" s="48"/>
      <c r="I573" s="47"/>
      <c r="J573" s="49"/>
      <c r="K573" s="50"/>
      <c r="L573" s="51"/>
      <c r="M573" s="48"/>
      <c r="N573" s="51"/>
      <c r="O573" s="48"/>
      <c r="P573" s="50"/>
      <c r="Q573" s="50"/>
      <c r="R573" s="50"/>
      <c r="S573" s="46"/>
      <c r="T573" s="52"/>
      <c r="U573" s="46"/>
      <c r="V573" s="46"/>
    </row>
    <row r="574" spans="1:22" ht="12.75" outlineLevel="3">
      <c r="A574" s="45"/>
      <c r="B574" s="46"/>
      <c r="C574" s="46"/>
      <c r="D574" s="46"/>
      <c r="E574" s="46" t="s">
        <v>1306</v>
      </c>
      <c r="F574" s="46"/>
      <c r="G574" s="47">
        <v>2.704</v>
      </c>
      <c r="H574" s="48"/>
      <c r="I574" s="47"/>
      <c r="J574" s="49"/>
      <c r="K574" s="50"/>
      <c r="L574" s="51"/>
      <c r="M574" s="48"/>
      <c r="N574" s="51"/>
      <c r="O574" s="48"/>
      <c r="P574" s="50"/>
      <c r="Q574" s="50"/>
      <c r="R574" s="50"/>
      <c r="S574" s="46"/>
      <c r="T574" s="52"/>
      <c r="U574" s="46"/>
      <c r="V574" s="46"/>
    </row>
    <row r="575" spans="1:22" ht="12.75" outlineLevel="3">
      <c r="A575" s="45"/>
      <c r="B575" s="46"/>
      <c r="C575" s="46"/>
      <c r="D575" s="46"/>
      <c r="E575" s="46" t="s">
        <v>382</v>
      </c>
      <c r="F575" s="46"/>
      <c r="G575" s="47">
        <v>0</v>
      </c>
      <c r="H575" s="48"/>
      <c r="I575" s="47"/>
      <c r="J575" s="49"/>
      <c r="K575" s="50"/>
      <c r="L575" s="51"/>
      <c r="M575" s="48"/>
      <c r="N575" s="51"/>
      <c r="O575" s="48"/>
      <c r="P575" s="50"/>
      <c r="Q575" s="50"/>
      <c r="R575" s="50"/>
      <c r="S575" s="46"/>
      <c r="T575" s="52"/>
      <c r="U575" s="46"/>
      <c r="V575" s="46"/>
    </row>
    <row r="576" spans="1:22" ht="12.75" outlineLevel="3">
      <c r="A576" s="45"/>
      <c r="B576" s="46"/>
      <c r="C576" s="46"/>
      <c r="D576" s="46"/>
      <c r="E576" s="46" t="s">
        <v>1307</v>
      </c>
      <c r="F576" s="46"/>
      <c r="G576" s="47">
        <v>5.49</v>
      </c>
      <c r="H576" s="48"/>
      <c r="I576" s="47"/>
      <c r="J576" s="49"/>
      <c r="K576" s="50"/>
      <c r="L576" s="51"/>
      <c r="M576" s="48"/>
      <c r="N576" s="51"/>
      <c r="O576" s="48"/>
      <c r="P576" s="50"/>
      <c r="Q576" s="50"/>
      <c r="R576" s="50"/>
      <c r="S576" s="46"/>
      <c r="T576" s="52"/>
      <c r="U576" s="46"/>
      <c r="V576" s="46"/>
    </row>
    <row r="577" spans="1:22" ht="12.75" outlineLevel="3">
      <c r="A577" s="45"/>
      <c r="B577" s="46"/>
      <c r="C577" s="46"/>
      <c r="D577" s="46"/>
      <c r="E577" s="46" t="s">
        <v>384</v>
      </c>
      <c r="F577" s="46"/>
      <c r="G577" s="47">
        <v>0</v>
      </c>
      <c r="H577" s="48"/>
      <c r="I577" s="47"/>
      <c r="J577" s="49"/>
      <c r="K577" s="50"/>
      <c r="L577" s="51"/>
      <c r="M577" s="48"/>
      <c r="N577" s="51"/>
      <c r="O577" s="48"/>
      <c r="P577" s="50"/>
      <c r="Q577" s="50"/>
      <c r="R577" s="50"/>
      <c r="S577" s="46"/>
      <c r="T577" s="52"/>
      <c r="U577" s="46"/>
      <c r="V577" s="46"/>
    </row>
    <row r="578" spans="1:22" ht="12.75" outlineLevel="3">
      <c r="A578" s="45"/>
      <c r="B578" s="46"/>
      <c r="C578" s="46"/>
      <c r="D578" s="46"/>
      <c r="E578" s="46" t="s">
        <v>385</v>
      </c>
      <c r="F578" s="46"/>
      <c r="G578" s="47">
        <v>0</v>
      </c>
      <c r="H578" s="48"/>
      <c r="I578" s="47"/>
      <c r="J578" s="49"/>
      <c r="K578" s="50"/>
      <c r="L578" s="51"/>
      <c r="M578" s="48"/>
      <c r="N578" s="51"/>
      <c r="O578" s="48"/>
      <c r="P578" s="50"/>
      <c r="Q578" s="50"/>
      <c r="R578" s="50"/>
      <c r="S578" s="46"/>
      <c r="T578" s="52"/>
      <c r="U578" s="46"/>
      <c r="V578" s="46"/>
    </row>
    <row r="579" spans="1:22" ht="12.75" outlineLevel="3">
      <c r="A579" s="45"/>
      <c r="B579" s="46"/>
      <c r="C579" s="46"/>
      <c r="D579" s="46"/>
      <c r="E579" s="46" t="s">
        <v>1226</v>
      </c>
      <c r="F579" s="46"/>
      <c r="G579" s="47">
        <v>67.3088</v>
      </c>
      <c r="H579" s="48"/>
      <c r="I579" s="47"/>
      <c r="J579" s="49"/>
      <c r="K579" s="50"/>
      <c r="L579" s="51"/>
      <c r="M579" s="48"/>
      <c r="N579" s="51"/>
      <c r="O579" s="48"/>
      <c r="P579" s="50"/>
      <c r="Q579" s="50"/>
      <c r="R579" s="50"/>
      <c r="S579" s="46"/>
      <c r="T579" s="52"/>
      <c r="U579" s="46"/>
      <c r="V579" s="46"/>
    </row>
    <row r="580" spans="1:22" ht="12.75" outlineLevel="3">
      <c r="A580" s="45"/>
      <c r="B580" s="46"/>
      <c r="C580" s="46"/>
      <c r="D580" s="46"/>
      <c r="E580" s="46" t="s">
        <v>1227</v>
      </c>
      <c r="F580" s="46"/>
      <c r="G580" s="47">
        <v>29.504</v>
      </c>
      <c r="H580" s="48"/>
      <c r="I580" s="47"/>
      <c r="J580" s="49"/>
      <c r="K580" s="50"/>
      <c r="L580" s="51"/>
      <c r="M580" s="48"/>
      <c r="N580" s="51"/>
      <c r="O580" s="48"/>
      <c r="P580" s="50"/>
      <c r="Q580" s="50"/>
      <c r="R580" s="50"/>
      <c r="S580" s="46"/>
      <c r="T580" s="52"/>
      <c r="U580" s="46"/>
      <c r="V580" s="46"/>
    </row>
    <row r="581" spans="1:22" ht="12.75" outlineLevel="3">
      <c r="A581" s="45"/>
      <c r="B581" s="46"/>
      <c r="C581" s="46"/>
      <c r="D581" s="46"/>
      <c r="E581" s="46" t="s">
        <v>1308</v>
      </c>
      <c r="F581" s="46"/>
      <c r="G581" s="47">
        <v>0</v>
      </c>
      <c r="H581" s="48"/>
      <c r="I581" s="47"/>
      <c r="J581" s="49"/>
      <c r="K581" s="50"/>
      <c r="L581" s="51"/>
      <c r="M581" s="48"/>
      <c r="N581" s="51"/>
      <c r="O581" s="48"/>
      <c r="P581" s="50"/>
      <c r="Q581" s="50"/>
      <c r="R581" s="50"/>
      <c r="S581" s="46"/>
      <c r="T581" s="52"/>
      <c r="U581" s="46"/>
      <c r="V581" s="46"/>
    </row>
    <row r="582" spans="1:22" ht="12.75" outlineLevel="3">
      <c r="A582" s="45"/>
      <c r="B582" s="46"/>
      <c r="C582" s="46"/>
      <c r="D582" s="46"/>
      <c r="E582" s="46" t="s">
        <v>1194</v>
      </c>
      <c r="F582" s="46"/>
      <c r="G582" s="47">
        <v>6.4192</v>
      </c>
      <c r="H582" s="48"/>
      <c r="I582" s="47"/>
      <c r="J582" s="49"/>
      <c r="K582" s="50"/>
      <c r="L582" s="51"/>
      <c r="M582" s="48"/>
      <c r="N582" s="51"/>
      <c r="O582" s="48"/>
      <c r="P582" s="50"/>
      <c r="Q582" s="50"/>
      <c r="R582" s="50"/>
      <c r="S582" s="46"/>
      <c r="T582" s="52"/>
      <c r="U582" s="46"/>
      <c r="V582" s="46"/>
    </row>
    <row r="583" spans="1:22" ht="12.75" outlineLevel="3">
      <c r="A583" s="45"/>
      <c r="B583" s="46"/>
      <c r="C583" s="46"/>
      <c r="D583" s="46"/>
      <c r="E583" s="46" t="s">
        <v>1195</v>
      </c>
      <c r="F583" s="46"/>
      <c r="G583" s="47">
        <v>0.5376</v>
      </c>
      <c r="H583" s="48"/>
      <c r="I583" s="47"/>
      <c r="J583" s="49"/>
      <c r="K583" s="50"/>
      <c r="L583" s="51"/>
      <c r="M583" s="48"/>
      <c r="N583" s="51"/>
      <c r="O583" s="48"/>
      <c r="P583" s="50"/>
      <c r="Q583" s="50"/>
      <c r="R583" s="50"/>
      <c r="S583" s="46"/>
      <c r="T583" s="52"/>
      <c r="U583" s="46"/>
      <c r="V583" s="46"/>
    </row>
    <row r="584" spans="1:22" ht="12.75" outlineLevel="2">
      <c r="A584" s="36">
        <v>232</v>
      </c>
      <c r="B584" s="37" t="s">
        <v>1309</v>
      </c>
      <c r="C584" s="37"/>
      <c r="D584" s="38" t="s">
        <v>1573</v>
      </c>
      <c r="E584" s="39" t="s">
        <v>1310</v>
      </c>
      <c r="F584" s="38" t="s">
        <v>1575</v>
      </c>
      <c r="G584" s="40">
        <v>3.33</v>
      </c>
      <c r="H584" s="41">
        <v>0</v>
      </c>
      <c r="I584" s="40">
        <f>G584*(1+H584/100)</f>
        <v>3.33</v>
      </c>
      <c r="J584" s="42"/>
      <c r="K584" s="43">
        <f>I584*J584</f>
        <v>0</v>
      </c>
      <c r="L584" s="44"/>
      <c r="M584" s="41">
        <f>I584*L584</f>
        <v>0</v>
      </c>
      <c r="N584" s="44"/>
      <c r="O584" s="41">
        <f>I584*N584</f>
        <v>0</v>
      </c>
      <c r="P584" s="43">
        <v>21</v>
      </c>
      <c r="Q584" s="43">
        <f>K584*(P584/100)</f>
        <v>0</v>
      </c>
      <c r="R584" s="43">
        <f>K584+Q584</f>
        <v>0</v>
      </c>
      <c r="S584" s="39"/>
      <c r="T584" s="15" t="s">
        <v>1311</v>
      </c>
      <c r="U584" s="37" t="s">
        <v>448</v>
      </c>
      <c r="V584" s="37" t="s">
        <v>378</v>
      </c>
    </row>
    <row r="585" spans="1:22" ht="12.75" outlineLevel="3">
      <c r="A585" s="45"/>
      <c r="B585" s="46"/>
      <c r="C585" s="46"/>
      <c r="D585" s="46"/>
      <c r="E585" s="46" t="s">
        <v>1312</v>
      </c>
      <c r="F585" s="46"/>
      <c r="G585" s="47">
        <v>3.33</v>
      </c>
      <c r="H585" s="48"/>
      <c r="I585" s="47"/>
      <c r="J585" s="49"/>
      <c r="K585" s="50"/>
      <c r="L585" s="51"/>
      <c r="M585" s="48"/>
      <c r="N585" s="51"/>
      <c r="O585" s="48"/>
      <c r="P585" s="50"/>
      <c r="Q585" s="50"/>
      <c r="R585" s="50"/>
      <c r="S585" s="46"/>
      <c r="T585" s="52"/>
      <c r="U585" s="46"/>
      <c r="V585" s="46"/>
    </row>
    <row r="586" spans="1:22" ht="20.25" customHeight="1" outlineLevel="1">
      <c r="A586" s="28"/>
      <c r="B586" s="29"/>
      <c r="C586" s="29"/>
      <c r="D586" s="29"/>
      <c r="E586" s="29" t="s">
        <v>387</v>
      </c>
      <c r="F586" s="29"/>
      <c r="G586" s="30"/>
      <c r="H586" s="31"/>
      <c r="I586" s="30"/>
      <c r="J586" s="32"/>
      <c r="K586" s="33">
        <f>SUBTOTAL(9,K587:K597)</f>
        <v>0</v>
      </c>
      <c r="L586" s="34"/>
      <c r="M586" s="31">
        <f>SUBTOTAL(9,M587:M597)</f>
        <v>1.0153373</v>
      </c>
      <c r="N586" s="34"/>
      <c r="O586" s="31">
        <f>SUBTOTAL(9,O587:O597)</f>
        <v>0</v>
      </c>
      <c r="P586" s="33"/>
      <c r="Q586" s="33">
        <f>SUBTOTAL(9,Q587:Q597)</f>
        <v>0</v>
      </c>
      <c r="R586" s="33">
        <f>SUBTOTAL(9,R587:R597)</f>
        <v>0</v>
      </c>
      <c r="S586" s="29"/>
      <c r="T586" s="35"/>
      <c r="U586" s="29"/>
      <c r="V586" s="29"/>
    </row>
    <row r="587" spans="1:22" ht="12.75" outlineLevel="2">
      <c r="A587" s="36">
        <v>233</v>
      </c>
      <c r="B587" s="37" t="s">
        <v>388</v>
      </c>
      <c r="C587" s="37"/>
      <c r="D587" s="38" t="s">
        <v>1573</v>
      </c>
      <c r="E587" s="39" t="s">
        <v>389</v>
      </c>
      <c r="F587" s="38" t="s">
        <v>1575</v>
      </c>
      <c r="G587" s="40">
        <v>59.4</v>
      </c>
      <c r="H587" s="41">
        <v>0</v>
      </c>
      <c r="I587" s="40">
        <f>G587*(1+H587/100)</f>
        <v>59.4</v>
      </c>
      <c r="J587" s="42"/>
      <c r="K587" s="43">
        <f>I587*J587</f>
        <v>0</v>
      </c>
      <c r="L587" s="44">
        <v>0.00777</v>
      </c>
      <c r="M587" s="41">
        <f>I587*L587</f>
        <v>0.461538</v>
      </c>
      <c r="N587" s="44"/>
      <c r="O587" s="41">
        <f>I587*N587</f>
        <v>0</v>
      </c>
      <c r="P587" s="43">
        <v>21</v>
      </c>
      <c r="Q587" s="43">
        <f>K587*(P587/100)</f>
        <v>0</v>
      </c>
      <c r="R587" s="43">
        <f>K587+Q587</f>
        <v>0</v>
      </c>
      <c r="S587" s="39"/>
      <c r="T587" s="15" t="s">
        <v>1313</v>
      </c>
      <c r="U587" s="37" t="s">
        <v>448</v>
      </c>
      <c r="V587" s="37" t="s">
        <v>391</v>
      </c>
    </row>
    <row r="588" spans="1:22" ht="12.75" outlineLevel="3">
      <c r="A588" s="45"/>
      <c r="B588" s="46"/>
      <c r="C588" s="46"/>
      <c r="D588" s="46"/>
      <c r="E588" s="46" t="s">
        <v>392</v>
      </c>
      <c r="F588" s="46"/>
      <c r="G588" s="47">
        <v>0</v>
      </c>
      <c r="H588" s="48"/>
      <c r="I588" s="47"/>
      <c r="J588" s="49"/>
      <c r="K588" s="50"/>
      <c r="L588" s="51"/>
      <c r="M588" s="48"/>
      <c r="N588" s="51"/>
      <c r="O588" s="48"/>
      <c r="P588" s="50"/>
      <c r="Q588" s="50"/>
      <c r="R588" s="50"/>
      <c r="S588" s="46"/>
      <c r="T588" s="52"/>
      <c r="U588" s="46"/>
      <c r="V588" s="46"/>
    </row>
    <row r="589" spans="1:22" ht="12.75" outlineLevel="3">
      <c r="A589" s="45"/>
      <c r="B589" s="46"/>
      <c r="C589" s="46"/>
      <c r="D589" s="46"/>
      <c r="E589" s="46" t="s">
        <v>1314</v>
      </c>
      <c r="F589" s="46"/>
      <c r="G589" s="47">
        <v>53.775</v>
      </c>
      <c r="H589" s="48"/>
      <c r="I589" s="47"/>
      <c r="J589" s="49"/>
      <c r="K589" s="50"/>
      <c r="L589" s="51"/>
      <c r="M589" s="48"/>
      <c r="N589" s="51"/>
      <c r="O589" s="48"/>
      <c r="P589" s="50"/>
      <c r="Q589" s="50"/>
      <c r="R589" s="50"/>
      <c r="S589" s="46"/>
      <c r="T589" s="52"/>
      <c r="U589" s="46"/>
      <c r="V589" s="46"/>
    </row>
    <row r="590" spans="1:22" ht="12.75" outlineLevel="3">
      <c r="A590" s="45"/>
      <c r="B590" s="46"/>
      <c r="C590" s="46"/>
      <c r="D590" s="46"/>
      <c r="E590" s="46" t="s">
        <v>394</v>
      </c>
      <c r="F590" s="46"/>
      <c r="G590" s="47">
        <v>0</v>
      </c>
      <c r="H590" s="48"/>
      <c r="I590" s="47"/>
      <c r="J590" s="49"/>
      <c r="K590" s="50"/>
      <c r="L590" s="51"/>
      <c r="M590" s="48"/>
      <c r="N590" s="51"/>
      <c r="O590" s="48"/>
      <c r="P590" s="50"/>
      <c r="Q590" s="50"/>
      <c r="R590" s="50"/>
      <c r="S590" s="46"/>
      <c r="T590" s="52"/>
      <c r="U590" s="46"/>
      <c r="V590" s="46"/>
    </row>
    <row r="591" spans="1:22" ht="12.75" outlineLevel="3">
      <c r="A591" s="45"/>
      <c r="B591" s="46"/>
      <c r="C591" s="46"/>
      <c r="D591" s="46"/>
      <c r="E591" s="46" t="s">
        <v>1315</v>
      </c>
      <c r="F591" s="46"/>
      <c r="G591" s="47">
        <v>5.625</v>
      </c>
      <c r="H591" s="48"/>
      <c r="I591" s="47"/>
      <c r="J591" s="49"/>
      <c r="K591" s="50"/>
      <c r="L591" s="51"/>
      <c r="M591" s="48"/>
      <c r="N591" s="51"/>
      <c r="O591" s="48"/>
      <c r="P591" s="50"/>
      <c r="Q591" s="50"/>
      <c r="R591" s="50"/>
      <c r="S591" s="46"/>
      <c r="T591" s="52"/>
      <c r="U591" s="46"/>
      <c r="V591" s="46"/>
    </row>
    <row r="592" spans="1:22" ht="12.75" outlineLevel="2">
      <c r="A592" s="36">
        <v>234</v>
      </c>
      <c r="B592" s="37" t="s">
        <v>1316</v>
      </c>
      <c r="C592" s="37"/>
      <c r="D592" s="38" t="s">
        <v>1573</v>
      </c>
      <c r="E592" s="39" t="s">
        <v>1317</v>
      </c>
      <c r="F592" s="38" t="s">
        <v>1603</v>
      </c>
      <c r="G592" s="40">
        <v>9.25</v>
      </c>
      <c r="H592" s="41">
        <v>0</v>
      </c>
      <c r="I592" s="40">
        <f>G592*(1+H592/100)</f>
        <v>9.25</v>
      </c>
      <c r="J592" s="42"/>
      <c r="K592" s="43">
        <f>I592*J592</f>
        <v>0</v>
      </c>
      <c r="L592" s="44"/>
      <c r="M592" s="41">
        <f>I592*L592</f>
        <v>0</v>
      </c>
      <c r="N592" s="44"/>
      <c r="O592" s="41">
        <f>I592*N592</f>
        <v>0</v>
      </c>
      <c r="P592" s="43">
        <v>21</v>
      </c>
      <c r="Q592" s="43">
        <f>K592*(P592/100)</f>
        <v>0</v>
      </c>
      <c r="R592" s="43">
        <f>K592+Q592</f>
        <v>0</v>
      </c>
      <c r="S592" s="39"/>
      <c r="T592" s="15" t="s">
        <v>1318</v>
      </c>
      <c r="U592" s="37" t="s">
        <v>448</v>
      </c>
      <c r="V592" s="37" t="s">
        <v>391</v>
      </c>
    </row>
    <row r="593" spans="1:22" ht="12.75" outlineLevel="3">
      <c r="A593" s="45"/>
      <c r="B593" s="46"/>
      <c r="C593" s="46"/>
      <c r="D593" s="46"/>
      <c r="E593" s="46" t="s">
        <v>1319</v>
      </c>
      <c r="F593" s="46"/>
      <c r="G593" s="47">
        <v>9.25</v>
      </c>
      <c r="H593" s="48"/>
      <c r="I593" s="47"/>
      <c r="J593" s="49"/>
      <c r="K593" s="50"/>
      <c r="L593" s="51"/>
      <c r="M593" s="48"/>
      <c r="N593" s="51"/>
      <c r="O593" s="48"/>
      <c r="P593" s="50"/>
      <c r="Q593" s="50"/>
      <c r="R593" s="50"/>
      <c r="S593" s="46"/>
      <c r="T593" s="52"/>
      <c r="U593" s="46"/>
      <c r="V593" s="46"/>
    </row>
    <row r="594" spans="1:22" ht="12.75" outlineLevel="2">
      <c r="A594" s="36">
        <v>235</v>
      </c>
      <c r="B594" s="37" t="s">
        <v>396</v>
      </c>
      <c r="C594" s="37"/>
      <c r="D594" s="38" t="s">
        <v>1573</v>
      </c>
      <c r="E594" s="39" t="s">
        <v>397</v>
      </c>
      <c r="F594" s="38" t="s">
        <v>1603</v>
      </c>
      <c r="G594" s="40">
        <v>120.13</v>
      </c>
      <c r="H594" s="41">
        <v>0</v>
      </c>
      <c r="I594" s="40">
        <f>G594*(1+H594/100)</f>
        <v>120.13</v>
      </c>
      <c r="J594" s="42"/>
      <c r="K594" s="43">
        <f>I594*J594</f>
        <v>0</v>
      </c>
      <c r="L594" s="44">
        <v>0.00461</v>
      </c>
      <c r="M594" s="41">
        <f>I594*L594</f>
        <v>0.5537993</v>
      </c>
      <c r="N594" s="44"/>
      <c r="O594" s="41">
        <f>I594*N594</f>
        <v>0</v>
      </c>
      <c r="P594" s="43">
        <v>21</v>
      </c>
      <c r="Q594" s="43">
        <f>K594*(P594/100)</f>
        <v>0</v>
      </c>
      <c r="R594" s="43">
        <f>K594+Q594</f>
        <v>0</v>
      </c>
      <c r="S594" s="39"/>
      <c r="T594" s="15" t="s">
        <v>1320</v>
      </c>
      <c r="U594" s="37" t="s">
        <v>448</v>
      </c>
      <c r="V594" s="37" t="s">
        <v>391</v>
      </c>
    </row>
    <row r="595" spans="1:22" ht="12.75" outlineLevel="3">
      <c r="A595" s="45"/>
      <c r="B595" s="46"/>
      <c r="C595" s="46"/>
      <c r="D595" s="46"/>
      <c r="E595" s="46" t="s">
        <v>1321</v>
      </c>
      <c r="F595" s="46"/>
      <c r="G595" s="47">
        <v>30.89</v>
      </c>
      <c r="H595" s="48"/>
      <c r="I595" s="47"/>
      <c r="J595" s="49"/>
      <c r="K595" s="50"/>
      <c r="L595" s="51"/>
      <c r="M595" s="48"/>
      <c r="N595" s="51"/>
      <c r="O595" s="48"/>
      <c r="P595" s="50"/>
      <c r="Q595" s="50"/>
      <c r="R595" s="50"/>
      <c r="S595" s="46"/>
      <c r="T595" s="52"/>
      <c r="U595" s="46"/>
      <c r="V595" s="46"/>
    </row>
    <row r="596" spans="1:22" ht="12.75" outlineLevel="3">
      <c r="A596" s="45"/>
      <c r="B596" s="46"/>
      <c r="C596" s="46"/>
      <c r="D596" s="46"/>
      <c r="E596" s="46" t="s">
        <v>1322</v>
      </c>
      <c r="F596" s="46"/>
      <c r="G596" s="47">
        <v>89.24</v>
      </c>
      <c r="H596" s="48"/>
      <c r="I596" s="47"/>
      <c r="J596" s="49"/>
      <c r="K596" s="50"/>
      <c r="L596" s="51"/>
      <c r="M596" s="48"/>
      <c r="N596" s="51"/>
      <c r="O596" s="48"/>
      <c r="P596" s="50"/>
      <c r="Q596" s="50"/>
      <c r="R596" s="50"/>
      <c r="S596" s="46"/>
      <c r="T596" s="52"/>
      <c r="U596" s="46"/>
      <c r="V596" s="46"/>
    </row>
    <row r="597" spans="1:22" ht="12.75" outlineLevel="2">
      <c r="A597" s="36">
        <v>236</v>
      </c>
      <c r="B597" s="37" t="s">
        <v>400</v>
      </c>
      <c r="C597" s="37"/>
      <c r="D597" s="38" t="s">
        <v>1573</v>
      </c>
      <c r="E597" s="39" t="s">
        <v>401</v>
      </c>
      <c r="F597" s="38" t="s">
        <v>402</v>
      </c>
      <c r="G597" s="40">
        <v>1.52</v>
      </c>
      <c r="H597" s="41">
        <v>0</v>
      </c>
      <c r="I597" s="40">
        <f>G597*(1+H597/100)</f>
        <v>1.52</v>
      </c>
      <c r="J597" s="42"/>
      <c r="K597" s="43">
        <f>I597*J597</f>
        <v>0</v>
      </c>
      <c r="L597" s="44"/>
      <c r="M597" s="41">
        <f>I597*L597</f>
        <v>0</v>
      </c>
      <c r="N597" s="44"/>
      <c r="O597" s="41">
        <f>I597*N597</f>
        <v>0</v>
      </c>
      <c r="P597" s="43">
        <v>21</v>
      </c>
      <c r="Q597" s="43">
        <f>K597*(P597/100)</f>
        <v>0</v>
      </c>
      <c r="R597" s="43">
        <f>K597+Q597</f>
        <v>0</v>
      </c>
      <c r="S597" s="39"/>
      <c r="T597" s="15" t="s">
        <v>1323</v>
      </c>
      <c r="U597" s="37" t="s">
        <v>448</v>
      </c>
      <c r="V597" s="37" t="s">
        <v>391</v>
      </c>
    </row>
    <row r="598" spans="1:22" ht="20.25" customHeight="1" outlineLevel="1">
      <c r="A598" s="28"/>
      <c r="B598" s="29"/>
      <c r="C598" s="29"/>
      <c r="D598" s="29"/>
      <c r="E598" s="29" t="s">
        <v>404</v>
      </c>
      <c r="F598" s="29"/>
      <c r="G598" s="30"/>
      <c r="H598" s="31"/>
      <c r="I598" s="30"/>
      <c r="J598" s="32"/>
      <c r="K598" s="33">
        <f>SUBTOTAL(9,K599:K603)</f>
        <v>0</v>
      </c>
      <c r="L598" s="34"/>
      <c r="M598" s="31">
        <f>SUBTOTAL(9,M599:M603)</f>
        <v>0</v>
      </c>
      <c r="N598" s="34"/>
      <c r="O598" s="31">
        <f>SUBTOTAL(9,O599:O603)</f>
        <v>0</v>
      </c>
      <c r="P598" s="33"/>
      <c r="Q598" s="33">
        <f>SUBTOTAL(9,Q599:Q603)</f>
        <v>0</v>
      </c>
      <c r="R598" s="33">
        <f>SUBTOTAL(9,R599:R603)</f>
        <v>0</v>
      </c>
      <c r="S598" s="29"/>
      <c r="T598" s="35"/>
      <c r="U598" s="29"/>
      <c r="V598" s="29"/>
    </row>
    <row r="599" spans="1:22" ht="12.75" outlineLevel="2">
      <c r="A599" s="36">
        <v>237</v>
      </c>
      <c r="B599" s="37" t="s">
        <v>1324</v>
      </c>
      <c r="C599" s="37"/>
      <c r="D599" s="38" t="s">
        <v>1573</v>
      </c>
      <c r="E599" s="39" t="s">
        <v>701</v>
      </c>
      <c r="F599" s="38" t="s">
        <v>1582</v>
      </c>
      <c r="G599" s="40">
        <v>1</v>
      </c>
      <c r="H599" s="41">
        <v>0</v>
      </c>
      <c r="I599" s="40">
        <f>G599*(1+H599/100)</f>
        <v>1</v>
      </c>
      <c r="J599" s="42"/>
      <c r="K599" s="43">
        <f>I599*J599</f>
        <v>0</v>
      </c>
      <c r="L599" s="44"/>
      <c r="M599" s="41">
        <f>I599*L599</f>
        <v>0</v>
      </c>
      <c r="N599" s="44"/>
      <c r="O599" s="41">
        <f>I599*N599</f>
        <v>0</v>
      </c>
      <c r="P599" s="43">
        <v>21</v>
      </c>
      <c r="Q599" s="43">
        <f>K599*(P599/100)</f>
        <v>0</v>
      </c>
      <c r="R599" s="43">
        <f>K599+Q599</f>
        <v>0</v>
      </c>
      <c r="S599" s="39"/>
      <c r="T599" s="15" t="s">
        <v>702</v>
      </c>
      <c r="U599" s="37" t="s">
        <v>448</v>
      </c>
      <c r="V599" s="37" t="s">
        <v>408</v>
      </c>
    </row>
    <row r="600" spans="1:22" ht="12.75" outlineLevel="2">
      <c r="A600" s="36">
        <v>238</v>
      </c>
      <c r="B600" s="37" t="s">
        <v>703</v>
      </c>
      <c r="C600" s="37"/>
      <c r="D600" s="38" t="s">
        <v>1573</v>
      </c>
      <c r="E600" s="39" t="s">
        <v>704</v>
      </c>
      <c r="F600" s="38" t="s">
        <v>1582</v>
      </c>
      <c r="G600" s="40">
        <v>13</v>
      </c>
      <c r="H600" s="41">
        <v>0</v>
      </c>
      <c r="I600" s="40">
        <f>G600*(1+H600/100)</f>
        <v>13</v>
      </c>
      <c r="J600" s="42"/>
      <c r="K600" s="43">
        <f>I600*J600</f>
        <v>0</v>
      </c>
      <c r="L600" s="44"/>
      <c r="M600" s="41">
        <f>I600*L600</f>
        <v>0</v>
      </c>
      <c r="N600" s="44"/>
      <c r="O600" s="41">
        <f>I600*N600</f>
        <v>0</v>
      </c>
      <c r="P600" s="43">
        <v>21</v>
      </c>
      <c r="Q600" s="43">
        <f>K600*(P600/100)</f>
        <v>0</v>
      </c>
      <c r="R600" s="43">
        <f>K600+Q600</f>
        <v>0</v>
      </c>
      <c r="S600" s="39"/>
      <c r="T600" s="15" t="s">
        <v>705</v>
      </c>
      <c r="U600" s="37" t="s">
        <v>448</v>
      </c>
      <c r="V600" s="37" t="s">
        <v>408</v>
      </c>
    </row>
    <row r="601" spans="1:22" ht="12.75" outlineLevel="2">
      <c r="A601" s="36">
        <v>239</v>
      </c>
      <c r="B601" s="37" t="s">
        <v>706</v>
      </c>
      <c r="C601" s="37"/>
      <c r="D601" s="38" t="s">
        <v>1573</v>
      </c>
      <c r="E601" s="39" t="s">
        <v>707</v>
      </c>
      <c r="F601" s="38" t="s">
        <v>1582</v>
      </c>
      <c r="G601" s="40">
        <v>8</v>
      </c>
      <c r="H601" s="41">
        <v>0</v>
      </c>
      <c r="I601" s="40">
        <f>G601*(1+H601/100)</f>
        <v>8</v>
      </c>
      <c r="J601" s="42"/>
      <c r="K601" s="43">
        <f>I601*J601</f>
        <v>0</v>
      </c>
      <c r="L601" s="44"/>
      <c r="M601" s="41">
        <f>I601*L601</f>
        <v>0</v>
      </c>
      <c r="N601" s="44"/>
      <c r="O601" s="41">
        <f>I601*N601</f>
        <v>0</v>
      </c>
      <c r="P601" s="43">
        <v>21</v>
      </c>
      <c r="Q601" s="43">
        <f>K601*(P601/100)</f>
        <v>0</v>
      </c>
      <c r="R601" s="43">
        <f>K601+Q601</f>
        <v>0</v>
      </c>
      <c r="S601" s="39"/>
      <c r="T601" s="15" t="s">
        <v>708</v>
      </c>
      <c r="U601" s="37" t="s">
        <v>448</v>
      </c>
      <c r="V601" s="37" t="s">
        <v>408</v>
      </c>
    </row>
    <row r="602" spans="1:22" ht="12.75" outlineLevel="2">
      <c r="A602" s="36">
        <v>240</v>
      </c>
      <c r="B602" s="37" t="s">
        <v>709</v>
      </c>
      <c r="C602" s="37"/>
      <c r="D602" s="38" t="s">
        <v>1573</v>
      </c>
      <c r="E602" s="39" t="s">
        <v>710</v>
      </c>
      <c r="F602" s="38" t="s">
        <v>1582</v>
      </c>
      <c r="G602" s="40">
        <v>1</v>
      </c>
      <c r="H602" s="41">
        <v>0</v>
      </c>
      <c r="I602" s="40">
        <f>G602*(1+H602/100)</f>
        <v>1</v>
      </c>
      <c r="J602" s="42"/>
      <c r="K602" s="43">
        <f>I602*J602</f>
        <v>0</v>
      </c>
      <c r="L602" s="44"/>
      <c r="M602" s="41">
        <f>I602*L602</f>
        <v>0</v>
      </c>
      <c r="N602" s="44"/>
      <c r="O602" s="41">
        <f>I602*N602</f>
        <v>0</v>
      </c>
      <c r="P602" s="43">
        <v>21</v>
      </c>
      <c r="Q602" s="43">
        <f>K602*(P602/100)</f>
        <v>0</v>
      </c>
      <c r="R602" s="43">
        <f>K602+Q602</f>
        <v>0</v>
      </c>
      <c r="S602" s="39"/>
      <c r="T602" s="15" t="s">
        <v>711</v>
      </c>
      <c r="U602" s="37" t="s">
        <v>448</v>
      </c>
      <c r="V602" s="37" t="s">
        <v>408</v>
      </c>
    </row>
    <row r="603" spans="1:22" ht="12.75" outlineLevel="2">
      <c r="A603" s="36">
        <v>241</v>
      </c>
      <c r="B603" s="37" t="s">
        <v>438</v>
      </c>
      <c r="C603" s="37"/>
      <c r="D603" s="38" t="s">
        <v>1573</v>
      </c>
      <c r="E603" s="39" t="s">
        <v>439</v>
      </c>
      <c r="F603" s="38" t="s">
        <v>402</v>
      </c>
      <c r="G603" s="40">
        <v>1.35</v>
      </c>
      <c r="H603" s="41">
        <v>0</v>
      </c>
      <c r="I603" s="40">
        <f>G603*(1+H603/100)</f>
        <v>1.35</v>
      </c>
      <c r="J603" s="42"/>
      <c r="K603" s="43">
        <f>I603*J603</f>
        <v>0</v>
      </c>
      <c r="L603" s="44"/>
      <c r="M603" s="41">
        <f>I603*L603</f>
        <v>0</v>
      </c>
      <c r="N603" s="44"/>
      <c r="O603" s="41">
        <f>I603*N603</f>
        <v>0</v>
      </c>
      <c r="P603" s="43">
        <v>21</v>
      </c>
      <c r="Q603" s="43">
        <f>K603*(P603/100)</f>
        <v>0</v>
      </c>
      <c r="R603" s="43">
        <f>K603+Q603</f>
        <v>0</v>
      </c>
      <c r="S603" s="39"/>
      <c r="T603" s="15" t="s">
        <v>712</v>
      </c>
      <c r="U603" s="37" t="s">
        <v>448</v>
      </c>
      <c r="V603" s="37" t="s">
        <v>408</v>
      </c>
    </row>
    <row r="604" spans="1:22" ht="20.25" customHeight="1" outlineLevel="1">
      <c r="A604" s="28"/>
      <c r="B604" s="29"/>
      <c r="C604" s="29"/>
      <c r="D604" s="29"/>
      <c r="E604" s="29" t="s">
        <v>441</v>
      </c>
      <c r="F604" s="29"/>
      <c r="G604" s="30"/>
      <c r="H604" s="31"/>
      <c r="I604" s="30"/>
      <c r="J604" s="32"/>
      <c r="K604" s="33">
        <f>SUBTOTAL(9,K605:K605)</f>
        <v>0</v>
      </c>
      <c r="L604" s="34"/>
      <c r="M604" s="31">
        <f>SUBTOTAL(9,M605:M605)</f>
        <v>0</v>
      </c>
      <c r="N604" s="34"/>
      <c r="O604" s="31">
        <f>SUBTOTAL(9,O605:O605)</f>
        <v>0</v>
      </c>
      <c r="P604" s="33"/>
      <c r="Q604" s="33">
        <f>SUBTOTAL(9,Q605:Q605)</f>
        <v>0</v>
      </c>
      <c r="R604" s="33">
        <f>SUBTOTAL(9,R605:R605)</f>
        <v>0</v>
      </c>
      <c r="S604" s="29"/>
      <c r="T604" s="35"/>
      <c r="U604" s="29"/>
      <c r="V604" s="29"/>
    </row>
    <row r="605" spans="1:22" ht="12.75" outlineLevel="2">
      <c r="A605" s="36">
        <v>242</v>
      </c>
      <c r="B605" s="37" t="s">
        <v>713</v>
      </c>
      <c r="C605" s="37"/>
      <c r="D605" s="38" t="s">
        <v>1573</v>
      </c>
      <c r="E605" s="39" t="s">
        <v>443</v>
      </c>
      <c r="F605" s="38" t="s">
        <v>272</v>
      </c>
      <c r="G605" s="40">
        <v>1</v>
      </c>
      <c r="H605" s="41">
        <v>0</v>
      </c>
      <c r="I605" s="40">
        <f>G605*(1+H605/100)</f>
        <v>1</v>
      </c>
      <c r="J605" s="42"/>
      <c r="K605" s="43">
        <f>I605*J605</f>
        <v>0</v>
      </c>
      <c r="L605" s="44"/>
      <c r="M605" s="41">
        <f>I605*L605</f>
        <v>0</v>
      </c>
      <c r="N605" s="44"/>
      <c r="O605" s="41">
        <f>I605*N605</f>
        <v>0</v>
      </c>
      <c r="P605" s="43">
        <v>21</v>
      </c>
      <c r="Q605" s="43">
        <f>K605*(P605/100)</f>
        <v>0</v>
      </c>
      <c r="R605" s="43">
        <f>K605+Q605</f>
        <v>0</v>
      </c>
      <c r="S605" s="39"/>
      <c r="T605" s="15" t="s">
        <v>714</v>
      </c>
      <c r="U605" s="37" t="s">
        <v>448</v>
      </c>
      <c r="V605" s="37" t="s">
        <v>445</v>
      </c>
    </row>
    <row r="606" spans="1:22" ht="21" customHeight="1">
      <c r="A606" s="19"/>
      <c r="B606" s="20"/>
      <c r="C606" s="20"/>
      <c r="D606" s="20"/>
      <c r="E606" s="20" t="s">
        <v>715</v>
      </c>
      <c r="F606" s="20"/>
      <c r="G606" s="21"/>
      <c r="H606" s="22"/>
      <c r="I606" s="21"/>
      <c r="J606" s="23"/>
      <c r="K606" s="24">
        <f>SUBTOTAL(9,K607:K956)</f>
        <v>0</v>
      </c>
      <c r="L606" s="25"/>
      <c r="M606" s="22">
        <f>SUBTOTAL(9,M607:M956)</f>
        <v>68.91604225601483</v>
      </c>
      <c r="N606" s="25"/>
      <c r="O606" s="22">
        <f>SUBTOTAL(9,O607:O956)</f>
        <v>60.460738875</v>
      </c>
      <c r="P606" s="24"/>
      <c r="Q606" s="24">
        <f>SUBTOTAL(9,Q607:Q956)</f>
        <v>0</v>
      </c>
      <c r="R606" s="24">
        <f>SUBTOTAL(9,R607:R956)</f>
        <v>0</v>
      </c>
      <c r="S606" s="20"/>
      <c r="T606" s="27"/>
      <c r="U606" s="20"/>
      <c r="V606" s="20"/>
    </row>
    <row r="607" spans="1:22" ht="20.25" customHeight="1" outlineLevel="1">
      <c r="A607" s="28"/>
      <c r="B607" s="29"/>
      <c r="C607" s="29"/>
      <c r="D607" s="29"/>
      <c r="E607" s="29" t="s">
        <v>1571</v>
      </c>
      <c r="F607" s="29"/>
      <c r="G607" s="30"/>
      <c r="H607" s="31"/>
      <c r="I607" s="30"/>
      <c r="J607" s="32"/>
      <c r="K607" s="33">
        <f>SUBTOTAL(9,K608:K642)</f>
        <v>0</v>
      </c>
      <c r="L607" s="34"/>
      <c r="M607" s="31">
        <f>SUBTOTAL(9,M608:M642)</f>
        <v>5.1</v>
      </c>
      <c r="N607" s="34"/>
      <c r="O607" s="31">
        <f>SUBTOTAL(9,O608:O642)</f>
        <v>0</v>
      </c>
      <c r="P607" s="33"/>
      <c r="Q607" s="33">
        <f>SUBTOTAL(9,Q608:Q642)</f>
        <v>0</v>
      </c>
      <c r="R607" s="33">
        <f>SUBTOTAL(9,R608:R642)</f>
        <v>0</v>
      </c>
      <c r="S607" s="29"/>
      <c r="T607" s="35"/>
      <c r="U607" s="29"/>
      <c r="V607" s="29"/>
    </row>
    <row r="608" spans="1:22" ht="12.75" outlineLevel="2">
      <c r="A608" s="36">
        <v>243</v>
      </c>
      <c r="B608" s="37" t="s">
        <v>1621</v>
      </c>
      <c r="C608" s="37"/>
      <c r="D608" s="38" t="s">
        <v>1573</v>
      </c>
      <c r="E608" s="39" t="s">
        <v>1622</v>
      </c>
      <c r="F608" s="38" t="s">
        <v>1619</v>
      </c>
      <c r="G608" s="40">
        <v>1.56</v>
      </c>
      <c r="H608" s="41">
        <v>0</v>
      </c>
      <c r="I608" s="40">
        <f>G608*(1+H608/100)</f>
        <v>1.56</v>
      </c>
      <c r="J608" s="42"/>
      <c r="K608" s="43">
        <f>I608*J608</f>
        <v>0</v>
      </c>
      <c r="L608" s="44"/>
      <c r="M608" s="41">
        <f>I608*L608</f>
        <v>0</v>
      </c>
      <c r="N608" s="44"/>
      <c r="O608" s="41">
        <f>I608*N608</f>
        <v>0</v>
      </c>
      <c r="P608" s="43">
        <v>21</v>
      </c>
      <c r="Q608" s="43">
        <f>K608*(P608/100)</f>
        <v>0</v>
      </c>
      <c r="R608" s="43">
        <f>K608+Q608</f>
        <v>0</v>
      </c>
      <c r="S608" s="39"/>
      <c r="T608" s="15" t="s">
        <v>716</v>
      </c>
      <c r="U608" s="37" t="s">
        <v>717</v>
      </c>
      <c r="V608" s="37" t="s">
        <v>1578</v>
      </c>
    </row>
    <row r="609" spans="1:22" ht="12.75" outlineLevel="3">
      <c r="A609" s="45"/>
      <c r="B609" s="46"/>
      <c r="C609" s="46"/>
      <c r="D609" s="46"/>
      <c r="E609" s="46" t="s">
        <v>718</v>
      </c>
      <c r="F609" s="46"/>
      <c r="G609" s="47">
        <v>1.56</v>
      </c>
      <c r="H609" s="48"/>
      <c r="I609" s="47"/>
      <c r="J609" s="49"/>
      <c r="K609" s="50"/>
      <c r="L609" s="51"/>
      <c r="M609" s="48"/>
      <c r="N609" s="51"/>
      <c r="O609" s="48"/>
      <c r="P609" s="50"/>
      <c r="Q609" s="50"/>
      <c r="R609" s="50"/>
      <c r="S609" s="46"/>
      <c r="T609" s="52"/>
      <c r="U609" s="46"/>
      <c r="V609" s="46"/>
    </row>
    <row r="610" spans="1:22" ht="12.75" outlineLevel="2">
      <c r="A610" s="36">
        <v>244</v>
      </c>
      <c r="B610" s="37" t="s">
        <v>719</v>
      </c>
      <c r="C610" s="37"/>
      <c r="D610" s="38" t="s">
        <v>1573</v>
      </c>
      <c r="E610" s="39" t="s">
        <v>720</v>
      </c>
      <c r="F610" s="38" t="s">
        <v>1603</v>
      </c>
      <c r="G610" s="40">
        <v>17</v>
      </c>
      <c r="H610" s="41">
        <v>0</v>
      </c>
      <c r="I610" s="40">
        <f>G610*(1+H610/100)</f>
        <v>17</v>
      </c>
      <c r="J610" s="42"/>
      <c r="K610" s="43">
        <f>I610*J610</f>
        <v>0</v>
      </c>
      <c r="L610" s="44"/>
      <c r="M610" s="41">
        <f>I610*L610</f>
        <v>0</v>
      </c>
      <c r="N610" s="44"/>
      <c r="O610" s="41">
        <f>I610*N610</f>
        <v>0</v>
      </c>
      <c r="P610" s="43">
        <v>21</v>
      </c>
      <c r="Q610" s="43">
        <f>K610*(P610/100)</f>
        <v>0</v>
      </c>
      <c r="R610" s="43">
        <f>K610+Q610</f>
        <v>0</v>
      </c>
      <c r="S610" s="39"/>
      <c r="T610" s="15" t="s">
        <v>721</v>
      </c>
      <c r="U610" s="37" t="s">
        <v>717</v>
      </c>
      <c r="V610" s="37" t="s">
        <v>1578</v>
      </c>
    </row>
    <row r="611" spans="1:22" ht="12.75" outlineLevel="3">
      <c r="A611" s="45"/>
      <c r="B611" s="46"/>
      <c r="C611" s="46"/>
      <c r="D611" s="46"/>
      <c r="E611" s="46" t="s">
        <v>722</v>
      </c>
      <c r="F611" s="46"/>
      <c r="G611" s="47">
        <v>17</v>
      </c>
      <c r="H611" s="48"/>
      <c r="I611" s="47"/>
      <c r="J611" s="49"/>
      <c r="K611" s="50"/>
      <c r="L611" s="51"/>
      <c r="M611" s="48"/>
      <c r="N611" s="51"/>
      <c r="O611" s="48"/>
      <c r="P611" s="50"/>
      <c r="Q611" s="50"/>
      <c r="R611" s="50"/>
      <c r="S611" s="46"/>
      <c r="T611" s="52"/>
      <c r="U611" s="46"/>
      <c r="V611" s="46"/>
    </row>
    <row r="612" spans="1:22" ht="12.75" outlineLevel="2">
      <c r="A612" s="36">
        <v>245</v>
      </c>
      <c r="B612" s="37" t="s">
        <v>723</v>
      </c>
      <c r="C612" s="37"/>
      <c r="D612" s="38" t="s">
        <v>1573</v>
      </c>
      <c r="E612" s="39" t="s">
        <v>724</v>
      </c>
      <c r="F612" s="38" t="s">
        <v>1619</v>
      </c>
      <c r="G612" s="40">
        <v>3.12</v>
      </c>
      <c r="H612" s="41">
        <v>0</v>
      </c>
      <c r="I612" s="40">
        <f>G612*(1+H612/100)</f>
        <v>3.12</v>
      </c>
      <c r="J612" s="42"/>
      <c r="K612" s="43">
        <f>I612*J612</f>
        <v>0</v>
      </c>
      <c r="L612" s="44"/>
      <c r="M612" s="41">
        <f>I612*L612</f>
        <v>0</v>
      </c>
      <c r="N612" s="44"/>
      <c r="O612" s="41">
        <f>I612*N612</f>
        <v>0</v>
      </c>
      <c r="P612" s="43">
        <v>21</v>
      </c>
      <c r="Q612" s="43">
        <f>K612*(P612/100)</f>
        <v>0</v>
      </c>
      <c r="R612" s="43">
        <f>K612+Q612</f>
        <v>0</v>
      </c>
      <c r="S612" s="39"/>
      <c r="T612" s="15" t="s">
        <v>725</v>
      </c>
      <c r="U612" s="37" t="s">
        <v>717</v>
      </c>
      <c r="V612" s="37" t="s">
        <v>1578</v>
      </c>
    </row>
    <row r="613" spans="1:22" ht="12.75" outlineLevel="3">
      <c r="A613" s="45"/>
      <c r="B613" s="46"/>
      <c r="C613" s="46"/>
      <c r="D613" s="46"/>
      <c r="E613" s="46" t="s">
        <v>726</v>
      </c>
      <c r="F613" s="46"/>
      <c r="G613" s="47">
        <v>3.12</v>
      </c>
      <c r="H613" s="48"/>
      <c r="I613" s="47"/>
      <c r="J613" s="49"/>
      <c r="K613" s="50"/>
      <c r="L613" s="51"/>
      <c r="M613" s="48"/>
      <c r="N613" s="51"/>
      <c r="O613" s="48"/>
      <c r="P613" s="50"/>
      <c r="Q613" s="50"/>
      <c r="R613" s="50"/>
      <c r="S613" s="46"/>
      <c r="T613" s="52"/>
      <c r="U613" s="46"/>
      <c r="V613" s="46"/>
    </row>
    <row r="614" spans="1:22" ht="12.75" outlineLevel="2">
      <c r="A614" s="36">
        <v>246</v>
      </c>
      <c r="B614" s="37" t="s">
        <v>727</v>
      </c>
      <c r="C614" s="37"/>
      <c r="D614" s="38" t="s">
        <v>1573</v>
      </c>
      <c r="E614" s="39" t="s">
        <v>728</v>
      </c>
      <c r="F614" s="38" t="s">
        <v>1619</v>
      </c>
      <c r="G614" s="40">
        <v>1.56</v>
      </c>
      <c r="H614" s="41">
        <v>0</v>
      </c>
      <c r="I614" s="40">
        <f>G614*(1+H614/100)</f>
        <v>1.56</v>
      </c>
      <c r="J614" s="42"/>
      <c r="K614" s="43">
        <f>I614*J614</f>
        <v>0</v>
      </c>
      <c r="L614" s="44"/>
      <c r="M614" s="41">
        <f>I614*L614</f>
        <v>0</v>
      </c>
      <c r="N614" s="44"/>
      <c r="O614" s="41">
        <f>I614*N614</f>
        <v>0</v>
      </c>
      <c r="P614" s="43">
        <v>21</v>
      </c>
      <c r="Q614" s="43">
        <f>K614*(P614/100)</f>
        <v>0</v>
      </c>
      <c r="R614" s="43">
        <f>K614+Q614</f>
        <v>0</v>
      </c>
      <c r="S614" s="39"/>
      <c r="T614" s="15" t="s">
        <v>729</v>
      </c>
      <c r="U614" s="37" t="s">
        <v>717</v>
      </c>
      <c r="V614" s="37" t="s">
        <v>1578</v>
      </c>
    </row>
    <row r="615" spans="1:22" ht="12.75" outlineLevel="3">
      <c r="A615" s="45"/>
      <c r="B615" s="46"/>
      <c r="C615" s="46"/>
      <c r="D615" s="46"/>
      <c r="E615" s="46" t="s">
        <v>730</v>
      </c>
      <c r="F615" s="46"/>
      <c r="G615" s="47">
        <v>1.56</v>
      </c>
      <c r="H615" s="48"/>
      <c r="I615" s="47"/>
      <c r="J615" s="49"/>
      <c r="K615" s="50"/>
      <c r="L615" s="51"/>
      <c r="M615" s="48"/>
      <c r="N615" s="51"/>
      <c r="O615" s="48"/>
      <c r="P615" s="50"/>
      <c r="Q615" s="50"/>
      <c r="R615" s="50"/>
      <c r="S615" s="46"/>
      <c r="T615" s="52"/>
      <c r="U615" s="46"/>
      <c r="V615" s="46"/>
    </row>
    <row r="616" spans="1:22" ht="12.75" outlineLevel="2">
      <c r="A616" s="36">
        <v>247</v>
      </c>
      <c r="B616" s="37" t="s">
        <v>1633</v>
      </c>
      <c r="C616" s="37"/>
      <c r="D616" s="38" t="s">
        <v>1573</v>
      </c>
      <c r="E616" s="39" t="s">
        <v>1634</v>
      </c>
      <c r="F616" s="38" t="s">
        <v>1619</v>
      </c>
      <c r="G616" s="40">
        <v>8.738</v>
      </c>
      <c r="H616" s="41">
        <v>0</v>
      </c>
      <c r="I616" s="40">
        <f>G616*(1+H616/100)</f>
        <v>8.738</v>
      </c>
      <c r="J616" s="42"/>
      <c r="K616" s="43">
        <f>I616*J616</f>
        <v>0</v>
      </c>
      <c r="L616" s="44"/>
      <c r="M616" s="41">
        <f>I616*L616</f>
        <v>0</v>
      </c>
      <c r="N616" s="44"/>
      <c r="O616" s="41">
        <f>I616*N616</f>
        <v>0</v>
      </c>
      <c r="P616" s="43">
        <v>21</v>
      </c>
      <c r="Q616" s="43">
        <f>K616*(P616/100)</f>
        <v>0</v>
      </c>
      <c r="R616" s="43">
        <f>K616+Q616</f>
        <v>0</v>
      </c>
      <c r="S616" s="39"/>
      <c r="T616" s="15" t="s">
        <v>731</v>
      </c>
      <c r="U616" s="37" t="s">
        <v>717</v>
      </c>
      <c r="V616" s="37" t="s">
        <v>1578</v>
      </c>
    </row>
    <row r="617" spans="1:22" ht="12.75" outlineLevel="3">
      <c r="A617" s="45"/>
      <c r="B617" s="46"/>
      <c r="C617" s="46"/>
      <c r="D617" s="46"/>
      <c r="E617" s="46" t="s">
        <v>732</v>
      </c>
      <c r="F617" s="46"/>
      <c r="G617" s="47">
        <v>0</v>
      </c>
      <c r="H617" s="48"/>
      <c r="I617" s="47"/>
      <c r="J617" s="49"/>
      <c r="K617" s="50"/>
      <c r="L617" s="51"/>
      <c r="M617" s="48"/>
      <c r="N617" s="51"/>
      <c r="O617" s="48"/>
      <c r="P617" s="50"/>
      <c r="Q617" s="50"/>
      <c r="R617" s="50"/>
      <c r="S617" s="46"/>
      <c r="T617" s="52"/>
      <c r="U617" s="46"/>
      <c r="V617" s="46"/>
    </row>
    <row r="618" spans="1:22" ht="12.75" outlineLevel="3">
      <c r="A618" s="45"/>
      <c r="B618" s="46"/>
      <c r="C618" s="46"/>
      <c r="D618" s="46"/>
      <c r="E618" s="46" t="s">
        <v>733</v>
      </c>
      <c r="F618" s="46"/>
      <c r="G618" s="47">
        <v>1.088</v>
      </c>
      <c r="H618" s="48"/>
      <c r="I618" s="47"/>
      <c r="J618" s="49"/>
      <c r="K618" s="50"/>
      <c r="L618" s="51"/>
      <c r="M618" s="48"/>
      <c r="N618" s="51"/>
      <c r="O618" s="48"/>
      <c r="P618" s="50"/>
      <c r="Q618" s="50"/>
      <c r="R618" s="50"/>
      <c r="S618" s="46"/>
      <c r="T618" s="52"/>
      <c r="U618" s="46"/>
      <c r="V618" s="46"/>
    </row>
    <row r="619" spans="1:22" ht="12.75" outlineLevel="3">
      <c r="A619" s="45"/>
      <c r="B619" s="46"/>
      <c r="C619" s="46"/>
      <c r="D619" s="46"/>
      <c r="E619" s="46" t="s">
        <v>734</v>
      </c>
      <c r="F619" s="46"/>
      <c r="G619" s="47">
        <v>0</v>
      </c>
      <c r="H619" s="48"/>
      <c r="I619" s="47"/>
      <c r="J619" s="49"/>
      <c r="K619" s="50"/>
      <c r="L619" s="51"/>
      <c r="M619" s="48"/>
      <c r="N619" s="51"/>
      <c r="O619" s="48"/>
      <c r="P619" s="50"/>
      <c r="Q619" s="50"/>
      <c r="R619" s="50"/>
      <c r="S619" s="46"/>
      <c r="T619" s="52"/>
      <c r="U619" s="46"/>
      <c r="V619" s="46"/>
    </row>
    <row r="620" spans="1:22" ht="12.75" outlineLevel="3">
      <c r="A620" s="45"/>
      <c r="B620" s="46"/>
      <c r="C620" s="46"/>
      <c r="D620" s="46"/>
      <c r="E620" s="46" t="s">
        <v>735</v>
      </c>
      <c r="F620" s="46"/>
      <c r="G620" s="47">
        <v>7.65</v>
      </c>
      <c r="H620" s="48"/>
      <c r="I620" s="47"/>
      <c r="J620" s="49"/>
      <c r="K620" s="50"/>
      <c r="L620" s="51"/>
      <c r="M620" s="48"/>
      <c r="N620" s="51"/>
      <c r="O620" s="48"/>
      <c r="P620" s="50"/>
      <c r="Q620" s="50"/>
      <c r="R620" s="50"/>
      <c r="S620" s="46"/>
      <c r="T620" s="52"/>
      <c r="U620" s="46"/>
      <c r="V620" s="46"/>
    </row>
    <row r="621" spans="1:22" ht="12.75" outlineLevel="2">
      <c r="A621" s="36">
        <v>248</v>
      </c>
      <c r="B621" s="37" t="s">
        <v>1638</v>
      </c>
      <c r="C621" s="37"/>
      <c r="D621" s="38" t="s">
        <v>1573</v>
      </c>
      <c r="E621" s="39" t="s">
        <v>1639</v>
      </c>
      <c r="F621" s="38" t="s">
        <v>1619</v>
      </c>
      <c r="G621" s="40">
        <v>4.369</v>
      </c>
      <c r="H621" s="41">
        <v>0</v>
      </c>
      <c r="I621" s="40">
        <f>G621*(1+H621/100)</f>
        <v>4.369</v>
      </c>
      <c r="J621" s="42"/>
      <c r="K621" s="43">
        <f>I621*J621</f>
        <v>0</v>
      </c>
      <c r="L621" s="44"/>
      <c r="M621" s="41">
        <f>I621*L621</f>
        <v>0</v>
      </c>
      <c r="N621" s="44"/>
      <c r="O621" s="41">
        <f>I621*N621</f>
        <v>0</v>
      </c>
      <c r="P621" s="43">
        <v>21</v>
      </c>
      <c r="Q621" s="43">
        <f>K621*(P621/100)</f>
        <v>0</v>
      </c>
      <c r="R621" s="43">
        <f>K621+Q621</f>
        <v>0</v>
      </c>
      <c r="S621" s="39"/>
      <c r="T621" s="15" t="s">
        <v>736</v>
      </c>
      <c r="U621" s="37" t="s">
        <v>717</v>
      </c>
      <c r="V621" s="37" t="s">
        <v>1578</v>
      </c>
    </row>
    <row r="622" spans="1:22" ht="12.75" outlineLevel="3">
      <c r="A622" s="45"/>
      <c r="B622" s="46"/>
      <c r="C622" s="46"/>
      <c r="D622" s="46"/>
      <c r="E622" s="46" t="s">
        <v>737</v>
      </c>
      <c r="F622" s="46"/>
      <c r="G622" s="47">
        <v>4.369</v>
      </c>
      <c r="H622" s="48"/>
      <c r="I622" s="47"/>
      <c r="J622" s="49"/>
      <c r="K622" s="50"/>
      <c r="L622" s="51"/>
      <c r="M622" s="48"/>
      <c r="N622" s="51"/>
      <c r="O622" s="48"/>
      <c r="P622" s="50"/>
      <c r="Q622" s="50"/>
      <c r="R622" s="50"/>
      <c r="S622" s="46"/>
      <c r="T622" s="52"/>
      <c r="U622" s="46"/>
      <c r="V622" s="46"/>
    </row>
    <row r="623" spans="1:22" ht="12.75" outlineLevel="2">
      <c r="A623" s="36">
        <v>249</v>
      </c>
      <c r="B623" s="37" t="s">
        <v>1650</v>
      </c>
      <c r="C623" s="37"/>
      <c r="D623" s="38" t="s">
        <v>1573</v>
      </c>
      <c r="E623" s="39" t="s">
        <v>1651</v>
      </c>
      <c r="F623" s="38" t="s">
        <v>1619</v>
      </c>
      <c r="G623" s="40">
        <v>11.858</v>
      </c>
      <c r="H623" s="41">
        <v>0</v>
      </c>
      <c r="I623" s="40">
        <f>G623*(1+H623/100)</f>
        <v>11.858</v>
      </c>
      <c r="J623" s="42"/>
      <c r="K623" s="43">
        <f>I623*J623</f>
        <v>0</v>
      </c>
      <c r="L623" s="44"/>
      <c r="M623" s="41">
        <f>I623*L623</f>
        <v>0</v>
      </c>
      <c r="N623" s="44"/>
      <c r="O623" s="41">
        <f>I623*N623</f>
        <v>0</v>
      </c>
      <c r="P623" s="43">
        <v>21</v>
      </c>
      <c r="Q623" s="43">
        <f>K623*(P623/100)</f>
        <v>0</v>
      </c>
      <c r="R623" s="43">
        <f>K623+Q623</f>
        <v>0</v>
      </c>
      <c r="S623" s="39"/>
      <c r="T623" s="15" t="s">
        <v>738</v>
      </c>
      <c r="U623" s="37" t="s">
        <v>717</v>
      </c>
      <c r="V623" s="37" t="s">
        <v>1578</v>
      </c>
    </row>
    <row r="624" spans="1:22" ht="12.75" outlineLevel="3">
      <c r="A624" s="45"/>
      <c r="B624" s="46"/>
      <c r="C624" s="46"/>
      <c r="D624" s="46"/>
      <c r="E624" s="46" t="s">
        <v>739</v>
      </c>
      <c r="F624" s="46"/>
      <c r="G624" s="47">
        <v>11.858</v>
      </c>
      <c r="H624" s="48"/>
      <c r="I624" s="47"/>
      <c r="J624" s="49"/>
      <c r="K624" s="50"/>
      <c r="L624" s="51"/>
      <c r="M624" s="48"/>
      <c r="N624" s="51"/>
      <c r="O624" s="48"/>
      <c r="P624" s="50"/>
      <c r="Q624" s="50"/>
      <c r="R624" s="50"/>
      <c r="S624" s="46"/>
      <c r="T624" s="52"/>
      <c r="U624" s="46"/>
      <c r="V624" s="46"/>
    </row>
    <row r="625" spans="1:22" ht="12.75" outlineLevel="2">
      <c r="A625" s="36">
        <v>250</v>
      </c>
      <c r="B625" s="37" t="s">
        <v>1685</v>
      </c>
      <c r="C625" s="37"/>
      <c r="D625" s="38" t="s">
        <v>1573</v>
      </c>
      <c r="E625" s="39" t="s">
        <v>1686</v>
      </c>
      <c r="F625" s="38" t="s">
        <v>1619</v>
      </c>
      <c r="G625" s="40">
        <v>8.096</v>
      </c>
      <c r="H625" s="41">
        <v>0</v>
      </c>
      <c r="I625" s="40">
        <f>G625*(1+H625/100)</f>
        <v>8.096</v>
      </c>
      <c r="J625" s="42"/>
      <c r="K625" s="43">
        <f>I625*J625</f>
        <v>0</v>
      </c>
      <c r="L625" s="44"/>
      <c r="M625" s="41">
        <f>I625*L625</f>
        <v>0</v>
      </c>
      <c r="N625" s="44"/>
      <c r="O625" s="41">
        <f>I625*N625</f>
        <v>0</v>
      </c>
      <c r="P625" s="43">
        <v>21</v>
      </c>
      <c r="Q625" s="43">
        <f>K625*(P625/100)</f>
        <v>0</v>
      </c>
      <c r="R625" s="43">
        <f>K625+Q625</f>
        <v>0</v>
      </c>
      <c r="S625" s="39"/>
      <c r="T625" s="15" t="s">
        <v>740</v>
      </c>
      <c r="U625" s="37" t="s">
        <v>717</v>
      </c>
      <c r="V625" s="37" t="s">
        <v>1578</v>
      </c>
    </row>
    <row r="626" spans="1:22" ht="12.75" outlineLevel="3">
      <c r="A626" s="45"/>
      <c r="B626" s="46"/>
      <c r="C626" s="46"/>
      <c r="D626" s="46"/>
      <c r="E626" s="46" t="s">
        <v>741</v>
      </c>
      <c r="F626" s="46"/>
      <c r="G626" s="47">
        <v>3.896</v>
      </c>
      <c r="H626" s="48"/>
      <c r="I626" s="47"/>
      <c r="J626" s="49"/>
      <c r="K626" s="50"/>
      <c r="L626" s="51"/>
      <c r="M626" s="48"/>
      <c r="N626" s="51"/>
      <c r="O626" s="48"/>
      <c r="P626" s="50"/>
      <c r="Q626" s="50"/>
      <c r="R626" s="50"/>
      <c r="S626" s="46"/>
      <c r="T626" s="52"/>
      <c r="U626" s="46"/>
      <c r="V626" s="46"/>
    </row>
    <row r="627" spans="1:22" ht="12.75" outlineLevel="3">
      <c r="A627" s="45"/>
      <c r="B627" s="46"/>
      <c r="C627" s="46"/>
      <c r="D627" s="46"/>
      <c r="E627" s="46" t="s">
        <v>742</v>
      </c>
      <c r="F627" s="46"/>
      <c r="G627" s="47">
        <v>0</v>
      </c>
      <c r="H627" s="48"/>
      <c r="I627" s="47"/>
      <c r="J627" s="49"/>
      <c r="K627" s="50"/>
      <c r="L627" s="51"/>
      <c r="M627" s="48"/>
      <c r="N627" s="51"/>
      <c r="O627" s="48"/>
      <c r="P627" s="50"/>
      <c r="Q627" s="50"/>
      <c r="R627" s="50"/>
      <c r="S627" s="46"/>
      <c r="T627" s="52"/>
      <c r="U627" s="46"/>
      <c r="V627" s="46"/>
    </row>
    <row r="628" spans="1:22" ht="12.75" outlineLevel="3">
      <c r="A628" s="45"/>
      <c r="B628" s="46"/>
      <c r="C628" s="46"/>
      <c r="D628" s="46"/>
      <c r="E628" s="46" t="s">
        <v>743</v>
      </c>
      <c r="F628" s="46"/>
      <c r="G628" s="47">
        <v>4.2</v>
      </c>
      <c r="H628" s="48"/>
      <c r="I628" s="47"/>
      <c r="J628" s="49"/>
      <c r="K628" s="50"/>
      <c r="L628" s="51"/>
      <c r="M628" s="48"/>
      <c r="N628" s="51"/>
      <c r="O628" s="48"/>
      <c r="P628" s="50"/>
      <c r="Q628" s="50"/>
      <c r="R628" s="50"/>
      <c r="S628" s="46"/>
      <c r="T628" s="52"/>
      <c r="U628" s="46"/>
      <c r="V628" s="46"/>
    </row>
    <row r="629" spans="1:22" ht="12.75" outlineLevel="2">
      <c r="A629" s="36">
        <v>251</v>
      </c>
      <c r="B629" s="37" t="s">
        <v>1693</v>
      </c>
      <c r="C629" s="37"/>
      <c r="D629" s="38" t="s">
        <v>1573</v>
      </c>
      <c r="E629" s="39" t="s">
        <v>1694</v>
      </c>
      <c r="F629" s="38" t="s">
        <v>1619</v>
      </c>
      <c r="G629" s="40">
        <v>8.096</v>
      </c>
      <c r="H629" s="41">
        <v>0</v>
      </c>
      <c r="I629" s="40">
        <f>G629*(1+H629/100)</f>
        <v>8.096</v>
      </c>
      <c r="J629" s="42"/>
      <c r="K629" s="43">
        <f>I629*J629</f>
        <v>0</v>
      </c>
      <c r="L629" s="44"/>
      <c r="M629" s="41">
        <f>I629*L629</f>
        <v>0</v>
      </c>
      <c r="N629" s="44"/>
      <c r="O629" s="41">
        <f>I629*N629</f>
        <v>0</v>
      </c>
      <c r="P629" s="43">
        <v>21</v>
      </c>
      <c r="Q629" s="43">
        <f>K629*(P629/100)</f>
        <v>0</v>
      </c>
      <c r="R629" s="43">
        <f>K629+Q629</f>
        <v>0</v>
      </c>
      <c r="S629" s="39"/>
      <c r="T629" s="15" t="s">
        <v>744</v>
      </c>
      <c r="U629" s="37" t="s">
        <v>717</v>
      </c>
      <c r="V629" s="37" t="s">
        <v>1578</v>
      </c>
    </row>
    <row r="630" spans="1:22" ht="12.75" outlineLevel="2">
      <c r="A630" s="36">
        <v>252</v>
      </c>
      <c r="B630" s="37" t="s">
        <v>1696</v>
      </c>
      <c r="C630" s="37"/>
      <c r="D630" s="38" t="s">
        <v>1573</v>
      </c>
      <c r="E630" s="39" t="s">
        <v>1697</v>
      </c>
      <c r="F630" s="38" t="s">
        <v>1698</v>
      </c>
      <c r="G630" s="40">
        <v>16.192</v>
      </c>
      <c r="H630" s="41">
        <v>0</v>
      </c>
      <c r="I630" s="40">
        <f>G630*(1+H630/100)</f>
        <v>16.192</v>
      </c>
      <c r="J630" s="42"/>
      <c r="K630" s="43">
        <f>I630*J630</f>
        <v>0</v>
      </c>
      <c r="L630" s="44"/>
      <c r="M630" s="41">
        <f>I630*L630</f>
        <v>0</v>
      </c>
      <c r="N630" s="44"/>
      <c r="O630" s="41">
        <f>I630*N630</f>
        <v>0</v>
      </c>
      <c r="P630" s="43">
        <v>21</v>
      </c>
      <c r="Q630" s="43">
        <f>K630*(P630/100)</f>
        <v>0</v>
      </c>
      <c r="R630" s="43">
        <f>K630+Q630</f>
        <v>0</v>
      </c>
      <c r="S630" s="39"/>
      <c r="T630" s="15" t="s">
        <v>745</v>
      </c>
      <c r="U630" s="37" t="s">
        <v>717</v>
      </c>
      <c r="V630" s="37" t="s">
        <v>1578</v>
      </c>
    </row>
    <row r="631" spans="1:22" ht="12.75" outlineLevel="3">
      <c r="A631" s="45"/>
      <c r="B631" s="46"/>
      <c r="C631" s="46"/>
      <c r="D631" s="46"/>
      <c r="E631" s="46" t="s">
        <v>746</v>
      </c>
      <c r="F631" s="46"/>
      <c r="G631" s="47">
        <v>16.192</v>
      </c>
      <c r="H631" s="48"/>
      <c r="I631" s="47"/>
      <c r="J631" s="49"/>
      <c r="K631" s="50"/>
      <c r="L631" s="51"/>
      <c r="M631" s="48"/>
      <c r="N631" s="51"/>
      <c r="O631" s="48"/>
      <c r="P631" s="50"/>
      <c r="Q631" s="50"/>
      <c r="R631" s="50"/>
      <c r="S631" s="46"/>
      <c r="T631" s="52"/>
      <c r="U631" s="46"/>
      <c r="V631" s="46"/>
    </row>
    <row r="632" spans="1:22" ht="12.75" outlineLevel="2">
      <c r="A632" s="36">
        <v>253</v>
      </c>
      <c r="B632" s="37" t="s">
        <v>1701</v>
      </c>
      <c r="C632" s="37"/>
      <c r="D632" s="38" t="s">
        <v>1573</v>
      </c>
      <c r="E632" s="39" t="s">
        <v>1702</v>
      </c>
      <c r="F632" s="38" t="s">
        <v>1619</v>
      </c>
      <c r="G632" s="40">
        <v>4.25</v>
      </c>
      <c r="H632" s="41">
        <v>0</v>
      </c>
      <c r="I632" s="40">
        <f>G632*(1+H632/100)</f>
        <v>4.25</v>
      </c>
      <c r="J632" s="42"/>
      <c r="K632" s="43">
        <f>I632*J632</f>
        <v>0</v>
      </c>
      <c r="L632" s="44"/>
      <c r="M632" s="41">
        <f>I632*L632</f>
        <v>0</v>
      </c>
      <c r="N632" s="44"/>
      <c r="O632" s="41">
        <f>I632*N632</f>
        <v>0</v>
      </c>
      <c r="P632" s="43">
        <v>21</v>
      </c>
      <c r="Q632" s="43">
        <f>K632*(P632/100)</f>
        <v>0</v>
      </c>
      <c r="R632" s="43">
        <f>K632+Q632</f>
        <v>0</v>
      </c>
      <c r="S632" s="39"/>
      <c r="T632" s="15" t="s">
        <v>747</v>
      </c>
      <c r="U632" s="37" t="s">
        <v>717</v>
      </c>
      <c r="V632" s="37" t="s">
        <v>1578</v>
      </c>
    </row>
    <row r="633" spans="1:22" ht="12.75" outlineLevel="3">
      <c r="A633" s="45"/>
      <c r="B633" s="46"/>
      <c r="C633" s="46"/>
      <c r="D633" s="46"/>
      <c r="E633" s="46" t="s">
        <v>748</v>
      </c>
      <c r="F633" s="46"/>
      <c r="G633" s="47">
        <v>0</v>
      </c>
      <c r="H633" s="48"/>
      <c r="I633" s="47"/>
      <c r="J633" s="49"/>
      <c r="K633" s="50"/>
      <c r="L633" s="51"/>
      <c r="M633" s="48"/>
      <c r="N633" s="51"/>
      <c r="O633" s="48"/>
      <c r="P633" s="50"/>
      <c r="Q633" s="50"/>
      <c r="R633" s="50"/>
      <c r="S633" s="46"/>
      <c r="T633" s="52"/>
      <c r="U633" s="46"/>
      <c r="V633" s="46"/>
    </row>
    <row r="634" spans="1:22" ht="12.75" outlineLevel="3">
      <c r="A634" s="45"/>
      <c r="B634" s="46"/>
      <c r="C634" s="46"/>
      <c r="D634" s="46"/>
      <c r="E634" s="46" t="s">
        <v>749</v>
      </c>
      <c r="F634" s="46"/>
      <c r="G634" s="47">
        <v>4.25</v>
      </c>
      <c r="H634" s="48"/>
      <c r="I634" s="47"/>
      <c r="J634" s="49"/>
      <c r="K634" s="50"/>
      <c r="L634" s="51"/>
      <c r="M634" s="48"/>
      <c r="N634" s="51"/>
      <c r="O634" s="48"/>
      <c r="P634" s="50"/>
      <c r="Q634" s="50"/>
      <c r="R634" s="50"/>
      <c r="S634" s="46"/>
      <c r="T634" s="52"/>
      <c r="U634" s="46"/>
      <c r="V634" s="46"/>
    </row>
    <row r="635" spans="1:22" ht="12.75" outlineLevel="2">
      <c r="A635" s="36">
        <v>254</v>
      </c>
      <c r="B635" s="37" t="s">
        <v>750</v>
      </c>
      <c r="C635" s="37"/>
      <c r="D635" s="38" t="s">
        <v>1573</v>
      </c>
      <c r="E635" s="39" t="s">
        <v>751</v>
      </c>
      <c r="F635" s="38" t="s">
        <v>1619</v>
      </c>
      <c r="G635" s="40">
        <v>2.55</v>
      </c>
      <c r="H635" s="41">
        <v>0</v>
      </c>
      <c r="I635" s="40">
        <f>G635*(1+H635/100)</f>
        <v>2.55</v>
      </c>
      <c r="J635" s="42"/>
      <c r="K635" s="43">
        <f>I635*J635</f>
        <v>0</v>
      </c>
      <c r="L635" s="44"/>
      <c r="M635" s="41">
        <f>I635*L635</f>
        <v>0</v>
      </c>
      <c r="N635" s="44"/>
      <c r="O635" s="41">
        <f>I635*N635</f>
        <v>0</v>
      </c>
      <c r="P635" s="43">
        <v>21</v>
      </c>
      <c r="Q635" s="43">
        <f>K635*(P635/100)</f>
        <v>0</v>
      </c>
      <c r="R635" s="43">
        <f>K635+Q635</f>
        <v>0</v>
      </c>
      <c r="S635" s="39"/>
      <c r="T635" s="15" t="s">
        <v>752</v>
      </c>
      <c r="U635" s="37" t="s">
        <v>717</v>
      </c>
      <c r="V635" s="37" t="s">
        <v>1578</v>
      </c>
    </row>
    <row r="636" spans="1:22" ht="12.75" outlineLevel="3">
      <c r="A636" s="45"/>
      <c r="B636" s="46"/>
      <c r="C636" s="46"/>
      <c r="D636" s="46"/>
      <c r="E636" s="46" t="s">
        <v>742</v>
      </c>
      <c r="F636" s="46"/>
      <c r="G636" s="47">
        <v>0</v>
      </c>
      <c r="H636" s="48"/>
      <c r="I636" s="47"/>
      <c r="J636" s="49"/>
      <c r="K636" s="50"/>
      <c r="L636" s="51"/>
      <c r="M636" s="48"/>
      <c r="N636" s="51"/>
      <c r="O636" s="48"/>
      <c r="P636" s="50"/>
      <c r="Q636" s="50"/>
      <c r="R636" s="50"/>
      <c r="S636" s="46"/>
      <c r="T636" s="52"/>
      <c r="U636" s="46"/>
      <c r="V636" s="46"/>
    </row>
    <row r="637" spans="1:22" ht="12.75" outlineLevel="3">
      <c r="A637" s="45"/>
      <c r="B637" s="46"/>
      <c r="C637" s="46"/>
      <c r="D637" s="46"/>
      <c r="E637" s="46" t="s">
        <v>753</v>
      </c>
      <c r="F637" s="46"/>
      <c r="G637" s="47">
        <v>2.55</v>
      </c>
      <c r="H637" s="48"/>
      <c r="I637" s="47"/>
      <c r="J637" s="49"/>
      <c r="K637" s="50"/>
      <c r="L637" s="51"/>
      <c r="M637" s="48"/>
      <c r="N637" s="51"/>
      <c r="O637" s="48"/>
      <c r="P637" s="50"/>
      <c r="Q637" s="50"/>
      <c r="R637" s="50"/>
      <c r="S637" s="46"/>
      <c r="T637" s="52"/>
      <c r="U637" s="46"/>
      <c r="V637" s="46"/>
    </row>
    <row r="638" spans="1:22" ht="12.75" outlineLevel="2">
      <c r="A638" s="36">
        <v>255</v>
      </c>
      <c r="B638" s="37" t="s">
        <v>754</v>
      </c>
      <c r="C638" s="37"/>
      <c r="D638" s="38" t="s">
        <v>1573</v>
      </c>
      <c r="E638" s="39" t="s">
        <v>755</v>
      </c>
      <c r="F638" s="38" t="s">
        <v>1619</v>
      </c>
      <c r="G638" s="40">
        <v>0.312</v>
      </c>
      <c r="H638" s="41">
        <v>0</v>
      </c>
      <c r="I638" s="40">
        <f>G638*(1+H638/100)</f>
        <v>0.312</v>
      </c>
      <c r="J638" s="42"/>
      <c r="K638" s="43">
        <f>I638*J638</f>
        <v>0</v>
      </c>
      <c r="L638" s="44"/>
      <c r="M638" s="41">
        <f>I638*L638</f>
        <v>0</v>
      </c>
      <c r="N638" s="44"/>
      <c r="O638" s="41">
        <f>I638*N638</f>
        <v>0</v>
      </c>
      <c r="P638" s="43">
        <v>21</v>
      </c>
      <c r="Q638" s="43">
        <f>K638*(P638/100)</f>
        <v>0</v>
      </c>
      <c r="R638" s="43">
        <f>K638+Q638</f>
        <v>0</v>
      </c>
      <c r="S638" s="39"/>
      <c r="T638" s="15" t="s">
        <v>756</v>
      </c>
      <c r="U638" s="37" t="s">
        <v>717</v>
      </c>
      <c r="V638" s="37" t="s">
        <v>1578</v>
      </c>
    </row>
    <row r="639" spans="1:22" ht="12.75" outlineLevel="3">
      <c r="A639" s="45"/>
      <c r="B639" s="46"/>
      <c r="C639" s="46"/>
      <c r="D639" s="46"/>
      <c r="E639" s="46" t="s">
        <v>757</v>
      </c>
      <c r="F639" s="46"/>
      <c r="G639" s="47">
        <v>0</v>
      </c>
      <c r="H639" s="48"/>
      <c r="I639" s="47"/>
      <c r="J639" s="49"/>
      <c r="K639" s="50"/>
      <c r="L639" s="51"/>
      <c r="M639" s="48"/>
      <c r="N639" s="51"/>
      <c r="O639" s="48"/>
      <c r="P639" s="50"/>
      <c r="Q639" s="50"/>
      <c r="R639" s="50"/>
      <c r="S639" s="46"/>
      <c r="T639" s="52"/>
      <c r="U639" s="46"/>
      <c r="V639" s="46"/>
    </row>
    <row r="640" spans="1:22" ht="12.75" outlineLevel="3">
      <c r="A640" s="45"/>
      <c r="B640" s="46"/>
      <c r="C640" s="46"/>
      <c r="D640" s="46"/>
      <c r="E640" s="46" t="s">
        <v>758</v>
      </c>
      <c r="F640" s="46"/>
      <c r="G640" s="47">
        <v>0.312</v>
      </c>
      <c r="H640" s="48"/>
      <c r="I640" s="47"/>
      <c r="J640" s="49"/>
      <c r="K640" s="50"/>
      <c r="L640" s="51"/>
      <c r="M640" s="48"/>
      <c r="N640" s="51"/>
      <c r="O640" s="48"/>
      <c r="P640" s="50"/>
      <c r="Q640" s="50"/>
      <c r="R640" s="50"/>
      <c r="S640" s="46"/>
      <c r="T640" s="52"/>
      <c r="U640" s="46"/>
      <c r="V640" s="46"/>
    </row>
    <row r="641" spans="1:22" ht="12.75" outlineLevel="2">
      <c r="A641" s="36">
        <v>256</v>
      </c>
      <c r="B641" s="37" t="s">
        <v>759</v>
      </c>
      <c r="C641" s="37"/>
      <c r="D641" s="38" t="s">
        <v>1774</v>
      </c>
      <c r="E641" s="39" t="s">
        <v>760</v>
      </c>
      <c r="F641" s="38" t="s">
        <v>1698</v>
      </c>
      <c r="G641" s="40">
        <v>5.1</v>
      </c>
      <c r="H641" s="41">
        <v>0</v>
      </c>
      <c r="I641" s="40">
        <f>G641*(1+H641/100)</f>
        <v>5.1</v>
      </c>
      <c r="J641" s="42"/>
      <c r="K641" s="43">
        <f>I641*J641</f>
        <v>0</v>
      </c>
      <c r="L641" s="44">
        <v>1</v>
      </c>
      <c r="M641" s="41">
        <f>I641*L641</f>
        <v>5.1</v>
      </c>
      <c r="N641" s="44"/>
      <c r="O641" s="41">
        <f>I641*N641</f>
        <v>0</v>
      </c>
      <c r="P641" s="43">
        <v>21</v>
      </c>
      <c r="Q641" s="43">
        <f>K641*(P641/100)</f>
        <v>0</v>
      </c>
      <c r="R641" s="43">
        <f>K641+Q641</f>
        <v>0</v>
      </c>
      <c r="S641" s="39"/>
      <c r="T641" s="15" t="s">
        <v>761</v>
      </c>
      <c r="U641" s="37" t="s">
        <v>717</v>
      </c>
      <c r="V641" s="37" t="s">
        <v>1578</v>
      </c>
    </row>
    <row r="642" spans="1:22" ht="12.75" outlineLevel="3">
      <c r="A642" s="45"/>
      <c r="B642" s="46"/>
      <c r="C642" s="46"/>
      <c r="D642" s="46"/>
      <c r="E642" s="46" t="s">
        <v>762</v>
      </c>
      <c r="F642" s="46"/>
      <c r="G642" s="47">
        <v>5.1</v>
      </c>
      <c r="H642" s="48"/>
      <c r="I642" s="47"/>
      <c r="J642" s="49"/>
      <c r="K642" s="50"/>
      <c r="L642" s="51"/>
      <c r="M642" s="48"/>
      <c r="N642" s="51"/>
      <c r="O642" s="48"/>
      <c r="P642" s="50"/>
      <c r="Q642" s="50"/>
      <c r="R642" s="50"/>
      <c r="S642" s="46"/>
      <c r="T642" s="52"/>
      <c r="U642" s="46"/>
      <c r="V642" s="46"/>
    </row>
    <row r="643" spans="1:22" ht="20.25" customHeight="1" outlineLevel="1">
      <c r="A643" s="28"/>
      <c r="B643" s="29"/>
      <c r="C643" s="29"/>
      <c r="D643" s="29"/>
      <c r="E643" s="29" t="s">
        <v>1725</v>
      </c>
      <c r="F643" s="29"/>
      <c r="G643" s="30"/>
      <c r="H643" s="31"/>
      <c r="I643" s="30"/>
      <c r="J643" s="32"/>
      <c r="K643" s="33">
        <f>SUBTOTAL(9,K644:K648)</f>
        <v>0</v>
      </c>
      <c r="L643" s="34"/>
      <c r="M643" s="31">
        <f>SUBTOTAL(9,M644:M648)</f>
        <v>2.5416013472</v>
      </c>
      <c r="N643" s="34"/>
      <c r="O643" s="31">
        <f>SUBTOTAL(9,O644:O648)</f>
        <v>0</v>
      </c>
      <c r="P643" s="33"/>
      <c r="Q643" s="33">
        <f>SUBTOTAL(9,Q644:Q648)</f>
        <v>0</v>
      </c>
      <c r="R643" s="33">
        <f>SUBTOTAL(9,R644:R648)</f>
        <v>0</v>
      </c>
      <c r="S643" s="29"/>
      <c r="T643" s="35"/>
      <c r="U643" s="29"/>
      <c r="V643" s="29"/>
    </row>
    <row r="644" spans="1:22" ht="12.75" outlineLevel="2">
      <c r="A644" s="36">
        <v>257</v>
      </c>
      <c r="B644" s="37" t="s">
        <v>763</v>
      </c>
      <c r="C644" s="37"/>
      <c r="D644" s="38" t="s">
        <v>1573</v>
      </c>
      <c r="E644" s="39" t="s">
        <v>764</v>
      </c>
      <c r="F644" s="38" t="s">
        <v>1619</v>
      </c>
      <c r="G644" s="40">
        <v>1.12608</v>
      </c>
      <c r="H644" s="41">
        <v>0</v>
      </c>
      <c r="I644" s="40">
        <f>G644*(1+H644/100)</f>
        <v>1.12608</v>
      </c>
      <c r="J644" s="42"/>
      <c r="K644" s="43">
        <f>I644*J644</f>
        <v>0</v>
      </c>
      <c r="L644" s="44">
        <v>2.25634</v>
      </c>
      <c r="M644" s="41">
        <f>I644*L644</f>
        <v>2.5408193472</v>
      </c>
      <c r="N644" s="44"/>
      <c r="O644" s="41">
        <f>I644*N644</f>
        <v>0</v>
      </c>
      <c r="P644" s="43">
        <v>21</v>
      </c>
      <c r="Q644" s="43">
        <f>K644*(P644/100)</f>
        <v>0</v>
      </c>
      <c r="R644" s="43">
        <f>K644+Q644</f>
        <v>0</v>
      </c>
      <c r="S644" s="39"/>
      <c r="T644" s="15" t="s">
        <v>765</v>
      </c>
      <c r="U644" s="37" t="s">
        <v>717</v>
      </c>
      <c r="V644" s="37" t="s">
        <v>1729</v>
      </c>
    </row>
    <row r="645" spans="1:22" ht="12.75" outlineLevel="3">
      <c r="A645" s="45"/>
      <c r="B645" s="46"/>
      <c r="C645" s="46"/>
      <c r="D645" s="46"/>
      <c r="E645" s="46" t="s">
        <v>766</v>
      </c>
      <c r="F645" s="46"/>
      <c r="G645" s="47">
        <v>1.12608</v>
      </c>
      <c r="H645" s="48"/>
      <c r="I645" s="47"/>
      <c r="J645" s="49"/>
      <c r="K645" s="50"/>
      <c r="L645" s="51"/>
      <c r="M645" s="48"/>
      <c r="N645" s="51"/>
      <c r="O645" s="48"/>
      <c r="P645" s="50"/>
      <c r="Q645" s="50"/>
      <c r="R645" s="50"/>
      <c r="S645" s="46"/>
      <c r="T645" s="52"/>
      <c r="U645" s="46"/>
      <c r="V645" s="46"/>
    </row>
    <row r="646" spans="1:22" ht="12.75" outlineLevel="2">
      <c r="A646" s="36">
        <v>258</v>
      </c>
      <c r="B646" s="37" t="s">
        <v>1766</v>
      </c>
      <c r="C646" s="37"/>
      <c r="D646" s="38" t="s">
        <v>1573</v>
      </c>
      <c r="E646" s="39" t="s">
        <v>1767</v>
      </c>
      <c r="F646" s="38" t="s">
        <v>1575</v>
      </c>
      <c r="G646" s="40">
        <v>0.68</v>
      </c>
      <c r="H646" s="41">
        <v>0</v>
      </c>
      <c r="I646" s="40">
        <f>G646*(1+H646/100)</f>
        <v>0.68</v>
      </c>
      <c r="J646" s="42"/>
      <c r="K646" s="43">
        <f>I646*J646</f>
        <v>0</v>
      </c>
      <c r="L646" s="44">
        <v>0.00115</v>
      </c>
      <c r="M646" s="41">
        <f>I646*L646</f>
        <v>0.000782</v>
      </c>
      <c r="N646" s="44"/>
      <c r="O646" s="41">
        <f>I646*N646</f>
        <v>0</v>
      </c>
      <c r="P646" s="43">
        <v>21</v>
      </c>
      <c r="Q646" s="43">
        <f>K646*(P646/100)</f>
        <v>0</v>
      </c>
      <c r="R646" s="43">
        <f>K646+Q646</f>
        <v>0</v>
      </c>
      <c r="S646" s="39"/>
      <c r="T646" s="15" t="s">
        <v>767</v>
      </c>
      <c r="U646" s="37" t="s">
        <v>717</v>
      </c>
      <c r="V646" s="37" t="s">
        <v>1729</v>
      </c>
    </row>
    <row r="647" spans="1:22" ht="12.75" outlineLevel="3">
      <c r="A647" s="45"/>
      <c r="B647" s="46"/>
      <c r="C647" s="46"/>
      <c r="D647" s="46"/>
      <c r="E647" s="46" t="s">
        <v>768</v>
      </c>
      <c r="F647" s="46"/>
      <c r="G647" s="47">
        <v>0.68</v>
      </c>
      <c r="H647" s="48"/>
      <c r="I647" s="47"/>
      <c r="J647" s="49"/>
      <c r="K647" s="50"/>
      <c r="L647" s="51"/>
      <c r="M647" s="48"/>
      <c r="N647" s="51"/>
      <c r="O647" s="48"/>
      <c r="P647" s="50"/>
      <c r="Q647" s="50"/>
      <c r="R647" s="50"/>
      <c r="S647" s="46"/>
      <c r="T647" s="52"/>
      <c r="U647" s="46"/>
      <c r="V647" s="46"/>
    </row>
    <row r="648" spans="1:22" ht="12.75" outlineLevel="2">
      <c r="A648" s="36">
        <v>259</v>
      </c>
      <c r="B648" s="37" t="s">
        <v>1770</v>
      </c>
      <c r="C648" s="37"/>
      <c r="D648" s="38" t="s">
        <v>1573</v>
      </c>
      <c r="E648" s="39" t="s">
        <v>1771</v>
      </c>
      <c r="F648" s="38" t="s">
        <v>1575</v>
      </c>
      <c r="G648" s="40">
        <v>0.56</v>
      </c>
      <c r="H648" s="41">
        <v>0</v>
      </c>
      <c r="I648" s="40">
        <f>G648*(1+H648/100)</f>
        <v>0.56</v>
      </c>
      <c r="J648" s="42"/>
      <c r="K648" s="43">
        <f>I648*J648</f>
        <v>0</v>
      </c>
      <c r="L648" s="44"/>
      <c r="M648" s="41">
        <f>I648*L648</f>
        <v>0</v>
      </c>
      <c r="N648" s="44"/>
      <c r="O648" s="41">
        <f>I648*N648</f>
        <v>0</v>
      </c>
      <c r="P648" s="43">
        <v>21</v>
      </c>
      <c r="Q648" s="43">
        <f>K648*(P648/100)</f>
        <v>0</v>
      </c>
      <c r="R648" s="43">
        <f>K648+Q648</f>
        <v>0</v>
      </c>
      <c r="S648" s="39"/>
      <c r="T648" s="15" t="s">
        <v>769</v>
      </c>
      <c r="U648" s="37" t="s">
        <v>717</v>
      </c>
      <c r="V648" s="37" t="s">
        <v>1729</v>
      </c>
    </row>
    <row r="649" spans="1:22" ht="20.25" customHeight="1" outlineLevel="1">
      <c r="A649" s="28"/>
      <c r="B649" s="29"/>
      <c r="C649" s="29"/>
      <c r="D649" s="29"/>
      <c r="E649" s="29" t="s">
        <v>1778</v>
      </c>
      <c r="F649" s="29"/>
      <c r="G649" s="30"/>
      <c r="H649" s="31"/>
      <c r="I649" s="30"/>
      <c r="J649" s="32"/>
      <c r="K649" s="33">
        <f>SUBTOTAL(9,K650:K670)</f>
        <v>0</v>
      </c>
      <c r="L649" s="34"/>
      <c r="M649" s="31">
        <f>SUBTOTAL(9,M650:M670)</f>
        <v>13.3591583818</v>
      </c>
      <c r="N649" s="34"/>
      <c r="O649" s="31">
        <f>SUBTOTAL(9,O650:O670)</f>
        <v>0</v>
      </c>
      <c r="P649" s="33"/>
      <c r="Q649" s="33">
        <f>SUBTOTAL(9,Q650:Q670)</f>
        <v>0</v>
      </c>
      <c r="R649" s="33">
        <f>SUBTOTAL(9,R650:R670)</f>
        <v>0</v>
      </c>
      <c r="S649" s="29"/>
      <c r="T649" s="35"/>
      <c r="U649" s="29"/>
      <c r="V649" s="29"/>
    </row>
    <row r="650" spans="1:22" ht="12.75" outlineLevel="2">
      <c r="A650" s="36">
        <v>260</v>
      </c>
      <c r="B650" s="37" t="s">
        <v>1779</v>
      </c>
      <c r="C650" s="37"/>
      <c r="D650" s="38" t="s">
        <v>1573</v>
      </c>
      <c r="E650" s="39" t="s">
        <v>1780</v>
      </c>
      <c r="F650" s="38" t="s">
        <v>1619</v>
      </c>
      <c r="G650" s="40">
        <v>3.276</v>
      </c>
      <c r="H650" s="41">
        <v>0</v>
      </c>
      <c r="I650" s="40">
        <f>G650*(1+H650/100)</f>
        <v>3.276</v>
      </c>
      <c r="J650" s="42"/>
      <c r="K650" s="43">
        <f>I650*J650</f>
        <v>0</v>
      </c>
      <c r="L650" s="44"/>
      <c r="M650" s="41">
        <f>I650*L650</f>
        <v>0</v>
      </c>
      <c r="N650" s="44"/>
      <c r="O650" s="41">
        <f>I650*N650</f>
        <v>0</v>
      </c>
      <c r="P650" s="43">
        <v>21</v>
      </c>
      <c r="Q650" s="43">
        <f>K650*(P650/100)</f>
        <v>0</v>
      </c>
      <c r="R650" s="43">
        <f>K650+Q650</f>
        <v>0</v>
      </c>
      <c r="S650" s="39"/>
      <c r="T650" s="15" t="s">
        <v>770</v>
      </c>
      <c r="U650" s="37" t="s">
        <v>717</v>
      </c>
      <c r="V650" s="37" t="s">
        <v>1782</v>
      </c>
    </row>
    <row r="651" spans="1:22" ht="12.75" outlineLevel="3">
      <c r="A651" s="45"/>
      <c r="B651" s="46"/>
      <c r="C651" s="46"/>
      <c r="D651" s="46"/>
      <c r="E651" s="46" t="s">
        <v>771</v>
      </c>
      <c r="F651" s="46"/>
      <c r="G651" s="47">
        <v>3.276</v>
      </c>
      <c r="H651" s="48"/>
      <c r="I651" s="47"/>
      <c r="J651" s="49"/>
      <c r="K651" s="50"/>
      <c r="L651" s="51"/>
      <c r="M651" s="48"/>
      <c r="N651" s="51"/>
      <c r="O651" s="48"/>
      <c r="P651" s="50"/>
      <c r="Q651" s="50"/>
      <c r="R651" s="50"/>
      <c r="S651" s="46"/>
      <c r="T651" s="52"/>
      <c r="U651" s="46"/>
      <c r="V651" s="46"/>
    </row>
    <row r="652" spans="1:22" ht="12.75" outlineLevel="2">
      <c r="A652" s="36">
        <v>261</v>
      </c>
      <c r="B652" s="37" t="s">
        <v>772</v>
      </c>
      <c r="C652" s="37"/>
      <c r="D652" s="38" t="s">
        <v>1573</v>
      </c>
      <c r="E652" s="39" t="s">
        <v>773</v>
      </c>
      <c r="F652" s="38" t="s">
        <v>1582</v>
      </c>
      <c r="G652" s="40">
        <v>1</v>
      </c>
      <c r="H652" s="41">
        <v>0</v>
      </c>
      <c r="I652" s="40">
        <f>G652*(1+H652/100)</f>
        <v>1</v>
      </c>
      <c r="J652" s="42"/>
      <c r="K652" s="43">
        <f>I652*J652</f>
        <v>0</v>
      </c>
      <c r="L652" s="44">
        <v>0.29003</v>
      </c>
      <c r="M652" s="41">
        <f>I652*L652</f>
        <v>0.29003</v>
      </c>
      <c r="N652" s="44"/>
      <c r="O652" s="41">
        <f>I652*N652</f>
        <v>0</v>
      </c>
      <c r="P652" s="43">
        <v>21</v>
      </c>
      <c r="Q652" s="43">
        <f>K652*(P652/100)</f>
        <v>0</v>
      </c>
      <c r="R652" s="43">
        <f>K652+Q652</f>
        <v>0</v>
      </c>
      <c r="S652" s="39"/>
      <c r="T652" s="15" t="s">
        <v>774</v>
      </c>
      <c r="U652" s="37" t="s">
        <v>717</v>
      </c>
      <c r="V652" s="37" t="s">
        <v>1782</v>
      </c>
    </row>
    <row r="653" spans="1:22" ht="12.75" outlineLevel="2">
      <c r="A653" s="36">
        <v>262</v>
      </c>
      <c r="B653" s="37" t="s">
        <v>775</v>
      </c>
      <c r="C653" s="37"/>
      <c r="D653" s="38" t="s">
        <v>1573</v>
      </c>
      <c r="E653" s="39" t="s">
        <v>776</v>
      </c>
      <c r="F653" s="38" t="s">
        <v>1582</v>
      </c>
      <c r="G653" s="40">
        <v>1</v>
      </c>
      <c r="H653" s="41">
        <v>0</v>
      </c>
      <c r="I653" s="40">
        <f>G653*(1+H653/100)</f>
        <v>1</v>
      </c>
      <c r="J653" s="42"/>
      <c r="K653" s="43">
        <f>I653*J653</f>
        <v>0</v>
      </c>
      <c r="L653" s="44">
        <v>0.48477</v>
      </c>
      <c r="M653" s="41">
        <f>I653*L653</f>
        <v>0.48477</v>
      </c>
      <c r="N653" s="44"/>
      <c r="O653" s="41">
        <f>I653*N653</f>
        <v>0</v>
      </c>
      <c r="P653" s="43">
        <v>21</v>
      </c>
      <c r="Q653" s="43">
        <f>K653*(P653/100)</f>
        <v>0</v>
      </c>
      <c r="R653" s="43">
        <f>K653+Q653</f>
        <v>0</v>
      </c>
      <c r="S653" s="39"/>
      <c r="T653" s="15" t="s">
        <v>777</v>
      </c>
      <c r="U653" s="37" t="s">
        <v>717</v>
      </c>
      <c r="V653" s="37" t="s">
        <v>1782</v>
      </c>
    </row>
    <row r="654" spans="1:22" ht="12.75" outlineLevel="2">
      <c r="A654" s="36">
        <v>263</v>
      </c>
      <c r="B654" s="37" t="s">
        <v>778</v>
      </c>
      <c r="C654" s="37"/>
      <c r="D654" s="38" t="s">
        <v>1573</v>
      </c>
      <c r="E654" s="39" t="s">
        <v>779</v>
      </c>
      <c r="F654" s="38" t="s">
        <v>1619</v>
      </c>
      <c r="G654" s="40">
        <v>0.144</v>
      </c>
      <c r="H654" s="41">
        <v>0</v>
      </c>
      <c r="I654" s="40">
        <f>G654*(1+H654/100)</f>
        <v>0.144</v>
      </c>
      <c r="J654" s="42"/>
      <c r="K654" s="43">
        <f>I654*J654</f>
        <v>0</v>
      </c>
      <c r="L654" s="44">
        <v>2.57855</v>
      </c>
      <c r="M654" s="41">
        <f>I654*L654</f>
        <v>0.37131119999999995</v>
      </c>
      <c r="N654" s="44"/>
      <c r="O654" s="41">
        <f>I654*N654</f>
        <v>0</v>
      </c>
      <c r="P654" s="43">
        <v>21</v>
      </c>
      <c r="Q654" s="43">
        <f>K654*(P654/100)</f>
        <v>0</v>
      </c>
      <c r="R654" s="43">
        <f>K654+Q654</f>
        <v>0</v>
      </c>
      <c r="S654" s="39"/>
      <c r="T654" s="15" t="s">
        <v>780</v>
      </c>
      <c r="U654" s="37" t="s">
        <v>717</v>
      </c>
      <c r="V654" s="37" t="s">
        <v>1782</v>
      </c>
    </row>
    <row r="655" spans="1:22" ht="12.75" outlineLevel="3">
      <c r="A655" s="45"/>
      <c r="B655" s="46"/>
      <c r="C655" s="46"/>
      <c r="D655" s="46"/>
      <c r="E655" s="46" t="s">
        <v>781</v>
      </c>
      <c r="F655" s="46"/>
      <c r="G655" s="47">
        <v>0.144</v>
      </c>
      <c r="H655" s="48"/>
      <c r="I655" s="47"/>
      <c r="J655" s="49"/>
      <c r="K655" s="50"/>
      <c r="L655" s="51"/>
      <c r="M655" s="48"/>
      <c r="N655" s="51"/>
      <c r="O655" s="48"/>
      <c r="P655" s="50"/>
      <c r="Q655" s="50"/>
      <c r="R655" s="50"/>
      <c r="S655" s="46"/>
      <c r="T655" s="52"/>
      <c r="U655" s="46"/>
      <c r="V655" s="46"/>
    </row>
    <row r="656" spans="1:22" ht="12.75" outlineLevel="2">
      <c r="A656" s="36">
        <v>264</v>
      </c>
      <c r="B656" s="37" t="s">
        <v>782</v>
      </c>
      <c r="C656" s="37"/>
      <c r="D656" s="38" t="s">
        <v>1573</v>
      </c>
      <c r="E656" s="39" t="s">
        <v>783</v>
      </c>
      <c r="F656" s="38" t="s">
        <v>1619</v>
      </c>
      <c r="G656" s="40">
        <v>1.6275</v>
      </c>
      <c r="H656" s="41">
        <v>0</v>
      </c>
      <c r="I656" s="40">
        <f>G656*(1+H656/100)</f>
        <v>1.6275</v>
      </c>
      <c r="J656" s="42"/>
      <c r="K656" s="43">
        <f>I656*J656</f>
        <v>0</v>
      </c>
      <c r="L656" s="44">
        <v>2.57855</v>
      </c>
      <c r="M656" s="41">
        <f>I656*L656</f>
        <v>4.196590124999999</v>
      </c>
      <c r="N656" s="44"/>
      <c r="O656" s="41">
        <f>I656*N656</f>
        <v>0</v>
      </c>
      <c r="P656" s="43">
        <v>21</v>
      </c>
      <c r="Q656" s="43">
        <f>K656*(P656/100)</f>
        <v>0</v>
      </c>
      <c r="R656" s="43">
        <f>K656+Q656</f>
        <v>0</v>
      </c>
      <c r="S656" s="39"/>
      <c r="T656" s="15" t="s">
        <v>784</v>
      </c>
      <c r="U656" s="37" t="s">
        <v>717</v>
      </c>
      <c r="V656" s="37" t="s">
        <v>1782</v>
      </c>
    </row>
    <row r="657" spans="1:22" ht="12.75" outlineLevel="3">
      <c r="A657" s="45"/>
      <c r="B657" s="46"/>
      <c r="C657" s="46"/>
      <c r="D657" s="46"/>
      <c r="E657" s="46" t="s">
        <v>785</v>
      </c>
      <c r="F657" s="46"/>
      <c r="G657" s="47">
        <v>1.6275</v>
      </c>
      <c r="H657" s="48"/>
      <c r="I657" s="47"/>
      <c r="J657" s="49"/>
      <c r="K657" s="50"/>
      <c r="L657" s="51"/>
      <c r="M657" s="48"/>
      <c r="N657" s="51"/>
      <c r="O657" s="48"/>
      <c r="P657" s="50"/>
      <c r="Q657" s="50"/>
      <c r="R657" s="50"/>
      <c r="S657" s="46"/>
      <c r="T657" s="52"/>
      <c r="U657" s="46"/>
      <c r="V657" s="46"/>
    </row>
    <row r="658" spans="1:22" ht="12.75" outlineLevel="2">
      <c r="A658" s="36">
        <v>265</v>
      </c>
      <c r="B658" s="37" t="s">
        <v>786</v>
      </c>
      <c r="C658" s="37"/>
      <c r="D658" s="38" t="s">
        <v>1573</v>
      </c>
      <c r="E658" s="39" t="s">
        <v>787</v>
      </c>
      <c r="F658" s="38" t="s">
        <v>1619</v>
      </c>
      <c r="G658" s="40">
        <v>1.6492</v>
      </c>
      <c r="H658" s="41">
        <v>0</v>
      </c>
      <c r="I658" s="40">
        <f>G658*(1+H658/100)</f>
        <v>1.6492</v>
      </c>
      <c r="J658" s="42"/>
      <c r="K658" s="43">
        <f>I658*J658</f>
        <v>0</v>
      </c>
      <c r="L658" s="44">
        <v>1.88901</v>
      </c>
      <c r="M658" s="41">
        <f>I658*L658</f>
        <v>3.1153552920000003</v>
      </c>
      <c r="N658" s="44"/>
      <c r="O658" s="41">
        <f>I658*N658</f>
        <v>0</v>
      </c>
      <c r="P658" s="43">
        <v>21</v>
      </c>
      <c r="Q658" s="43">
        <f>K658*(P658/100)</f>
        <v>0</v>
      </c>
      <c r="R658" s="43">
        <f>K658+Q658</f>
        <v>0</v>
      </c>
      <c r="S658" s="39"/>
      <c r="T658" s="15" t="s">
        <v>788</v>
      </c>
      <c r="U658" s="37" t="s">
        <v>717</v>
      </c>
      <c r="V658" s="37" t="s">
        <v>1782</v>
      </c>
    </row>
    <row r="659" spans="1:22" ht="12.75" outlineLevel="3">
      <c r="A659" s="45"/>
      <c r="B659" s="46"/>
      <c r="C659" s="46"/>
      <c r="D659" s="46"/>
      <c r="E659" s="46" t="s">
        <v>789</v>
      </c>
      <c r="F659" s="46"/>
      <c r="G659" s="47">
        <v>1.6492</v>
      </c>
      <c r="H659" s="48"/>
      <c r="I659" s="47"/>
      <c r="J659" s="49"/>
      <c r="K659" s="50"/>
      <c r="L659" s="51"/>
      <c r="M659" s="48"/>
      <c r="N659" s="51"/>
      <c r="O659" s="48"/>
      <c r="P659" s="50"/>
      <c r="Q659" s="50"/>
      <c r="R659" s="50"/>
      <c r="S659" s="46"/>
      <c r="T659" s="52"/>
      <c r="U659" s="46"/>
      <c r="V659" s="46"/>
    </row>
    <row r="660" spans="1:22" ht="12.75" outlineLevel="2">
      <c r="A660" s="36">
        <v>266</v>
      </c>
      <c r="B660" s="37" t="s">
        <v>1815</v>
      </c>
      <c r="C660" s="37"/>
      <c r="D660" s="38" t="s">
        <v>1573</v>
      </c>
      <c r="E660" s="39" t="s">
        <v>1816</v>
      </c>
      <c r="F660" s="38" t="s">
        <v>1575</v>
      </c>
      <c r="G660" s="40">
        <v>5.3782</v>
      </c>
      <c r="H660" s="41">
        <v>0</v>
      </c>
      <c r="I660" s="40">
        <f>G660*(1+H660/100)</f>
        <v>5.3782</v>
      </c>
      <c r="J660" s="42"/>
      <c r="K660" s="43">
        <f>I660*J660</f>
        <v>0</v>
      </c>
      <c r="L660" s="44"/>
      <c r="M660" s="41">
        <f>I660*L660</f>
        <v>0</v>
      </c>
      <c r="N660" s="44"/>
      <c r="O660" s="41">
        <f>I660*N660</f>
        <v>0</v>
      </c>
      <c r="P660" s="43">
        <v>21</v>
      </c>
      <c r="Q660" s="43">
        <f>K660*(P660/100)</f>
        <v>0</v>
      </c>
      <c r="R660" s="43">
        <f>K660+Q660</f>
        <v>0</v>
      </c>
      <c r="S660" s="39"/>
      <c r="T660" s="15" t="s">
        <v>790</v>
      </c>
      <c r="U660" s="37" t="s">
        <v>717</v>
      </c>
      <c r="V660" s="37" t="s">
        <v>1782</v>
      </c>
    </row>
    <row r="661" spans="1:22" ht="12.75" outlineLevel="3">
      <c r="A661" s="45"/>
      <c r="B661" s="46"/>
      <c r="C661" s="46"/>
      <c r="D661" s="46"/>
      <c r="E661" s="46" t="s">
        <v>791</v>
      </c>
      <c r="F661" s="46"/>
      <c r="G661" s="47">
        <v>5.3782</v>
      </c>
      <c r="H661" s="48"/>
      <c r="I661" s="47"/>
      <c r="J661" s="49"/>
      <c r="K661" s="50"/>
      <c r="L661" s="51"/>
      <c r="M661" s="48"/>
      <c r="N661" s="51"/>
      <c r="O661" s="48"/>
      <c r="P661" s="50"/>
      <c r="Q661" s="50"/>
      <c r="R661" s="50"/>
      <c r="S661" s="46"/>
      <c r="T661" s="52"/>
      <c r="U661" s="46"/>
      <c r="V661" s="46"/>
    </row>
    <row r="662" spans="1:22" ht="12.75" outlineLevel="2">
      <c r="A662" s="36">
        <v>267</v>
      </c>
      <c r="B662" s="37" t="s">
        <v>1823</v>
      </c>
      <c r="C662" s="37"/>
      <c r="D662" s="38" t="s">
        <v>1573</v>
      </c>
      <c r="E662" s="39" t="s">
        <v>1824</v>
      </c>
      <c r="F662" s="38" t="s">
        <v>1575</v>
      </c>
      <c r="G662" s="40">
        <v>6.45656</v>
      </c>
      <c r="H662" s="41">
        <v>0</v>
      </c>
      <c r="I662" s="40">
        <f>G662*(1+H662/100)</f>
        <v>6.45656</v>
      </c>
      <c r="J662" s="42"/>
      <c r="K662" s="43">
        <f>I662*J662</f>
        <v>0</v>
      </c>
      <c r="L662" s="44">
        <v>0.33827</v>
      </c>
      <c r="M662" s="41">
        <f>I662*L662</f>
        <v>2.1840605512</v>
      </c>
      <c r="N662" s="44"/>
      <c r="O662" s="41">
        <f>I662*N662</f>
        <v>0</v>
      </c>
      <c r="P662" s="43">
        <v>21</v>
      </c>
      <c r="Q662" s="43">
        <f>K662*(P662/100)</f>
        <v>0</v>
      </c>
      <c r="R662" s="43">
        <f>K662+Q662</f>
        <v>0</v>
      </c>
      <c r="S662" s="39"/>
      <c r="T662" s="15" t="s">
        <v>792</v>
      </c>
      <c r="U662" s="37" t="s">
        <v>717</v>
      </c>
      <c r="V662" s="37" t="s">
        <v>1782</v>
      </c>
    </row>
    <row r="663" spans="1:22" ht="12.75" outlineLevel="3">
      <c r="A663" s="45"/>
      <c r="B663" s="46"/>
      <c r="C663" s="46"/>
      <c r="D663" s="46"/>
      <c r="E663" s="46" t="s">
        <v>793</v>
      </c>
      <c r="F663" s="46"/>
      <c r="G663" s="47">
        <v>6.45656</v>
      </c>
      <c r="H663" s="48"/>
      <c r="I663" s="47"/>
      <c r="J663" s="49"/>
      <c r="K663" s="50"/>
      <c r="L663" s="51"/>
      <c r="M663" s="48"/>
      <c r="N663" s="51"/>
      <c r="O663" s="48"/>
      <c r="P663" s="50"/>
      <c r="Q663" s="50"/>
      <c r="R663" s="50"/>
      <c r="S663" s="46"/>
      <c r="T663" s="52"/>
      <c r="U663" s="46"/>
      <c r="V663" s="46"/>
    </row>
    <row r="664" spans="1:22" ht="12.75" outlineLevel="2">
      <c r="A664" s="36">
        <v>268</v>
      </c>
      <c r="B664" s="37" t="s">
        <v>794</v>
      </c>
      <c r="C664" s="37"/>
      <c r="D664" s="38" t="s">
        <v>1573</v>
      </c>
      <c r="E664" s="39" t="s">
        <v>795</v>
      </c>
      <c r="F664" s="38" t="s">
        <v>1575</v>
      </c>
      <c r="G664" s="40">
        <v>8.96784</v>
      </c>
      <c r="H664" s="41">
        <v>0</v>
      </c>
      <c r="I664" s="40">
        <f>G664*(1+H664/100)</f>
        <v>8.96784</v>
      </c>
      <c r="J664" s="42"/>
      <c r="K664" s="43">
        <f>I664*J664</f>
        <v>0</v>
      </c>
      <c r="L664" s="44">
        <v>0.03279</v>
      </c>
      <c r="M664" s="41">
        <f>I664*L664</f>
        <v>0.2940554736</v>
      </c>
      <c r="N664" s="44"/>
      <c r="O664" s="41">
        <f>I664*N664</f>
        <v>0</v>
      </c>
      <c r="P664" s="43">
        <v>21</v>
      </c>
      <c r="Q664" s="43">
        <f>K664*(P664/100)</f>
        <v>0</v>
      </c>
      <c r="R664" s="43">
        <f>K664+Q664</f>
        <v>0</v>
      </c>
      <c r="S664" s="39"/>
      <c r="T664" s="15" t="s">
        <v>796</v>
      </c>
      <c r="U664" s="37" t="s">
        <v>717</v>
      </c>
      <c r="V664" s="37" t="s">
        <v>1782</v>
      </c>
    </row>
    <row r="665" spans="1:22" ht="12.75" outlineLevel="3">
      <c r="A665" s="45"/>
      <c r="B665" s="46"/>
      <c r="C665" s="46"/>
      <c r="D665" s="46"/>
      <c r="E665" s="46" t="s">
        <v>797</v>
      </c>
      <c r="F665" s="46"/>
      <c r="G665" s="47">
        <v>0</v>
      </c>
      <c r="H665" s="48"/>
      <c r="I665" s="47"/>
      <c r="J665" s="49"/>
      <c r="K665" s="50"/>
      <c r="L665" s="51"/>
      <c r="M665" s="48"/>
      <c r="N665" s="51"/>
      <c r="O665" s="48"/>
      <c r="P665" s="50"/>
      <c r="Q665" s="50"/>
      <c r="R665" s="50"/>
      <c r="S665" s="46"/>
      <c r="T665" s="52"/>
      <c r="U665" s="46"/>
      <c r="V665" s="46"/>
    </row>
    <row r="666" spans="1:22" ht="12.75" outlineLevel="3">
      <c r="A666" s="45"/>
      <c r="B666" s="46"/>
      <c r="C666" s="46"/>
      <c r="D666" s="46"/>
      <c r="E666" s="46" t="s">
        <v>798</v>
      </c>
      <c r="F666" s="46"/>
      <c r="G666" s="47">
        <v>8.96784</v>
      </c>
      <c r="H666" s="48"/>
      <c r="I666" s="47"/>
      <c r="J666" s="49"/>
      <c r="K666" s="50"/>
      <c r="L666" s="51"/>
      <c r="M666" s="48"/>
      <c r="N666" s="51"/>
      <c r="O666" s="48"/>
      <c r="P666" s="50"/>
      <c r="Q666" s="50"/>
      <c r="R666" s="50"/>
      <c r="S666" s="46"/>
      <c r="T666" s="52"/>
      <c r="U666" s="46"/>
      <c r="V666" s="46"/>
    </row>
    <row r="667" spans="1:22" ht="12.75" outlineLevel="2">
      <c r="A667" s="36">
        <v>269</v>
      </c>
      <c r="B667" s="37" t="s">
        <v>799</v>
      </c>
      <c r="C667" s="37"/>
      <c r="D667" s="38" t="s">
        <v>1573</v>
      </c>
      <c r="E667" s="39" t="s">
        <v>800</v>
      </c>
      <c r="F667" s="38" t="s">
        <v>1575</v>
      </c>
      <c r="G667" s="40">
        <v>4.2</v>
      </c>
      <c r="H667" s="41">
        <v>0</v>
      </c>
      <c r="I667" s="40">
        <f>G667*(1+H667/100)</f>
        <v>4.2</v>
      </c>
      <c r="J667" s="42"/>
      <c r="K667" s="43">
        <f>I667*J667</f>
        <v>0</v>
      </c>
      <c r="L667" s="44">
        <v>0.12415</v>
      </c>
      <c r="M667" s="41">
        <f>I667*L667</f>
        <v>0.5214300000000001</v>
      </c>
      <c r="N667" s="44"/>
      <c r="O667" s="41">
        <f>I667*N667</f>
        <v>0</v>
      </c>
      <c r="P667" s="43">
        <v>21</v>
      </c>
      <c r="Q667" s="43">
        <f>K667*(P667/100)</f>
        <v>0</v>
      </c>
      <c r="R667" s="43">
        <f>K667+Q667</f>
        <v>0</v>
      </c>
      <c r="S667" s="39"/>
      <c r="T667" s="15" t="s">
        <v>801</v>
      </c>
      <c r="U667" s="37" t="s">
        <v>717</v>
      </c>
      <c r="V667" s="37" t="s">
        <v>1782</v>
      </c>
    </row>
    <row r="668" spans="1:22" ht="12.75" outlineLevel="2">
      <c r="A668" s="36">
        <v>270</v>
      </c>
      <c r="B668" s="37" t="s">
        <v>802</v>
      </c>
      <c r="C668" s="37"/>
      <c r="D668" s="38" t="s">
        <v>1573</v>
      </c>
      <c r="E668" s="39" t="s">
        <v>803</v>
      </c>
      <c r="F668" s="38" t="s">
        <v>1575</v>
      </c>
      <c r="G668" s="40">
        <v>7.4732</v>
      </c>
      <c r="H668" s="41">
        <v>0</v>
      </c>
      <c r="I668" s="40">
        <f>G668*(1+H668/100)</f>
        <v>7.4732</v>
      </c>
      <c r="J668" s="42"/>
      <c r="K668" s="43">
        <f>I668*J668</f>
        <v>0</v>
      </c>
      <c r="L668" s="44">
        <v>0.25445</v>
      </c>
      <c r="M668" s="41">
        <f>I668*L668</f>
        <v>1.90155574</v>
      </c>
      <c r="N668" s="44"/>
      <c r="O668" s="41">
        <f>I668*N668</f>
        <v>0</v>
      </c>
      <c r="P668" s="43">
        <v>21</v>
      </c>
      <c r="Q668" s="43">
        <f>K668*(P668/100)</f>
        <v>0</v>
      </c>
      <c r="R668" s="43">
        <f>K668+Q668</f>
        <v>0</v>
      </c>
      <c r="S668" s="39"/>
      <c r="T668" s="15" t="s">
        <v>804</v>
      </c>
      <c r="U668" s="37" t="s">
        <v>717</v>
      </c>
      <c r="V668" s="37" t="s">
        <v>1782</v>
      </c>
    </row>
    <row r="669" spans="1:22" ht="12.75" outlineLevel="3">
      <c r="A669" s="45"/>
      <c r="B669" s="46"/>
      <c r="C669" s="46"/>
      <c r="D669" s="46"/>
      <c r="E669" s="46" t="s">
        <v>805</v>
      </c>
      <c r="F669" s="46"/>
      <c r="G669" s="47">
        <v>0</v>
      </c>
      <c r="H669" s="48"/>
      <c r="I669" s="47"/>
      <c r="J669" s="49"/>
      <c r="K669" s="50"/>
      <c r="L669" s="51"/>
      <c r="M669" s="48"/>
      <c r="N669" s="51"/>
      <c r="O669" s="48"/>
      <c r="P669" s="50"/>
      <c r="Q669" s="50"/>
      <c r="R669" s="50"/>
      <c r="S669" s="46"/>
      <c r="T669" s="52"/>
      <c r="U669" s="46"/>
      <c r="V669" s="46"/>
    </row>
    <row r="670" spans="1:22" ht="12.75" outlineLevel="3">
      <c r="A670" s="45"/>
      <c r="B670" s="46"/>
      <c r="C670" s="46"/>
      <c r="D670" s="46"/>
      <c r="E670" s="46" t="s">
        <v>806</v>
      </c>
      <c r="F670" s="46"/>
      <c r="G670" s="47">
        <v>7.4732</v>
      </c>
      <c r="H670" s="48"/>
      <c r="I670" s="47"/>
      <c r="J670" s="49"/>
      <c r="K670" s="50"/>
      <c r="L670" s="51"/>
      <c r="M670" s="48"/>
      <c r="N670" s="51"/>
      <c r="O670" s="48"/>
      <c r="P670" s="50"/>
      <c r="Q670" s="50"/>
      <c r="R670" s="50"/>
      <c r="S670" s="46"/>
      <c r="T670" s="52"/>
      <c r="U670" s="46"/>
      <c r="V670" s="46"/>
    </row>
    <row r="671" spans="1:22" ht="20.25" customHeight="1" outlineLevel="1">
      <c r="A671" s="28"/>
      <c r="B671" s="29"/>
      <c r="C671" s="29"/>
      <c r="D671" s="29"/>
      <c r="E671" s="29" t="s">
        <v>1845</v>
      </c>
      <c r="F671" s="29"/>
      <c r="G671" s="30"/>
      <c r="H671" s="31"/>
      <c r="I671" s="30"/>
      <c r="J671" s="32"/>
      <c r="K671" s="33">
        <f>SUBTOTAL(9,K672:K690)</f>
        <v>0</v>
      </c>
      <c r="L671" s="34"/>
      <c r="M671" s="31">
        <f>SUBTOTAL(9,M672:M690)</f>
        <v>6.215285372344392</v>
      </c>
      <c r="N671" s="34"/>
      <c r="O671" s="31">
        <f>SUBTOTAL(9,O672:O690)</f>
        <v>0</v>
      </c>
      <c r="P671" s="33"/>
      <c r="Q671" s="33">
        <f>SUBTOTAL(9,Q672:Q690)</f>
        <v>0</v>
      </c>
      <c r="R671" s="33">
        <f>SUBTOTAL(9,R672:R690)</f>
        <v>0</v>
      </c>
      <c r="S671" s="29"/>
      <c r="T671" s="35"/>
      <c r="U671" s="29"/>
      <c r="V671" s="29"/>
    </row>
    <row r="672" spans="1:22" ht="12.75" outlineLevel="2">
      <c r="A672" s="36">
        <v>271</v>
      </c>
      <c r="B672" s="37" t="s">
        <v>807</v>
      </c>
      <c r="C672" s="37"/>
      <c r="D672" s="38" t="s">
        <v>1573</v>
      </c>
      <c r="E672" s="39" t="s">
        <v>808</v>
      </c>
      <c r="F672" s="38" t="s">
        <v>1619</v>
      </c>
      <c r="G672" s="40">
        <v>1.16808</v>
      </c>
      <c r="H672" s="41">
        <v>0</v>
      </c>
      <c r="I672" s="40">
        <f>G672*(1+H672/100)</f>
        <v>1.16808</v>
      </c>
      <c r="J672" s="42"/>
      <c r="K672" s="43">
        <f>I672*J672</f>
        <v>0</v>
      </c>
      <c r="L672" s="44">
        <v>2.45339</v>
      </c>
      <c r="M672" s="41">
        <f>I672*L672</f>
        <v>2.8657557912000002</v>
      </c>
      <c r="N672" s="44"/>
      <c r="O672" s="41">
        <f>I672*N672</f>
        <v>0</v>
      </c>
      <c r="P672" s="43">
        <v>21</v>
      </c>
      <c r="Q672" s="43">
        <f>K672*(P672/100)</f>
        <v>0</v>
      </c>
      <c r="R672" s="43">
        <f>K672+Q672</f>
        <v>0</v>
      </c>
      <c r="S672" s="39"/>
      <c r="T672" s="15" t="s">
        <v>809</v>
      </c>
      <c r="U672" s="37" t="s">
        <v>717</v>
      </c>
      <c r="V672" s="37" t="s">
        <v>1849</v>
      </c>
    </row>
    <row r="673" spans="1:22" ht="12.75" outlineLevel="3">
      <c r="A673" s="45"/>
      <c r="B673" s="46"/>
      <c r="C673" s="46"/>
      <c r="D673" s="46"/>
      <c r="E673" s="46" t="s">
        <v>810</v>
      </c>
      <c r="F673" s="46"/>
      <c r="G673" s="47">
        <v>1.16808</v>
      </c>
      <c r="H673" s="48"/>
      <c r="I673" s="47"/>
      <c r="J673" s="49"/>
      <c r="K673" s="50"/>
      <c r="L673" s="51"/>
      <c r="M673" s="48"/>
      <c r="N673" s="51"/>
      <c r="O673" s="48"/>
      <c r="P673" s="50"/>
      <c r="Q673" s="50"/>
      <c r="R673" s="50"/>
      <c r="S673" s="46"/>
      <c r="T673" s="52"/>
      <c r="U673" s="46"/>
      <c r="V673" s="46"/>
    </row>
    <row r="674" spans="1:22" ht="12.75" outlineLevel="2">
      <c r="A674" s="36">
        <v>272</v>
      </c>
      <c r="B674" s="37" t="s">
        <v>811</v>
      </c>
      <c r="C674" s="37"/>
      <c r="D674" s="38" t="s">
        <v>1573</v>
      </c>
      <c r="E674" s="39" t="s">
        <v>812</v>
      </c>
      <c r="F674" s="38" t="s">
        <v>1575</v>
      </c>
      <c r="G674" s="40">
        <v>11.6808</v>
      </c>
      <c r="H674" s="41">
        <v>0</v>
      </c>
      <c r="I674" s="40">
        <f>G674*(1+H674/100)</f>
        <v>11.6808</v>
      </c>
      <c r="J674" s="42"/>
      <c r="K674" s="43">
        <f>I674*J674</f>
        <v>0</v>
      </c>
      <c r="L674" s="44">
        <v>0.00522</v>
      </c>
      <c r="M674" s="41">
        <f>I674*L674</f>
        <v>0.06097377599999999</v>
      </c>
      <c r="N674" s="44"/>
      <c r="O674" s="41">
        <f>I674*N674</f>
        <v>0</v>
      </c>
      <c r="P674" s="43">
        <v>21</v>
      </c>
      <c r="Q674" s="43">
        <f>K674*(P674/100)</f>
        <v>0</v>
      </c>
      <c r="R674" s="43">
        <f>K674+Q674</f>
        <v>0</v>
      </c>
      <c r="S674" s="39"/>
      <c r="T674" s="15" t="s">
        <v>813</v>
      </c>
      <c r="U674" s="37" t="s">
        <v>717</v>
      </c>
      <c r="V674" s="37" t="s">
        <v>1849</v>
      </c>
    </row>
    <row r="675" spans="1:22" ht="12.75" outlineLevel="3">
      <c r="A675" s="45"/>
      <c r="B675" s="46"/>
      <c r="C675" s="46"/>
      <c r="D675" s="46"/>
      <c r="E675" s="46" t="s">
        <v>814</v>
      </c>
      <c r="F675" s="46"/>
      <c r="G675" s="47">
        <v>11.6808</v>
      </c>
      <c r="H675" s="48"/>
      <c r="I675" s="47"/>
      <c r="J675" s="49"/>
      <c r="K675" s="50"/>
      <c r="L675" s="51"/>
      <c r="M675" s="48"/>
      <c r="N675" s="51"/>
      <c r="O675" s="48"/>
      <c r="P675" s="50"/>
      <c r="Q675" s="50"/>
      <c r="R675" s="50"/>
      <c r="S675" s="46"/>
      <c r="T675" s="52"/>
      <c r="U675" s="46"/>
      <c r="V675" s="46"/>
    </row>
    <row r="676" spans="1:22" ht="12.75" outlineLevel="2">
      <c r="A676" s="36">
        <v>273</v>
      </c>
      <c r="B676" s="37" t="s">
        <v>815</v>
      </c>
      <c r="C676" s="37"/>
      <c r="D676" s="38" t="s">
        <v>1573</v>
      </c>
      <c r="E676" s="39" t="s">
        <v>816</v>
      </c>
      <c r="F676" s="38" t="s">
        <v>1575</v>
      </c>
      <c r="G676" s="40">
        <v>11.681</v>
      </c>
      <c r="H676" s="41">
        <v>0</v>
      </c>
      <c r="I676" s="40">
        <f>G676*(1+H676/100)</f>
        <v>11.681</v>
      </c>
      <c r="J676" s="42"/>
      <c r="K676" s="43">
        <f>I676*J676</f>
        <v>0</v>
      </c>
      <c r="L676" s="44"/>
      <c r="M676" s="41">
        <f>I676*L676</f>
        <v>0</v>
      </c>
      <c r="N676" s="44"/>
      <c r="O676" s="41">
        <f>I676*N676</f>
        <v>0</v>
      </c>
      <c r="P676" s="43">
        <v>21</v>
      </c>
      <c r="Q676" s="43">
        <f>K676*(P676/100)</f>
        <v>0</v>
      </c>
      <c r="R676" s="43">
        <f>K676+Q676</f>
        <v>0</v>
      </c>
      <c r="S676" s="39"/>
      <c r="T676" s="15" t="s">
        <v>817</v>
      </c>
      <c r="U676" s="37" t="s">
        <v>717</v>
      </c>
      <c r="V676" s="37" t="s">
        <v>1849</v>
      </c>
    </row>
    <row r="677" spans="1:22" ht="12.75" outlineLevel="2">
      <c r="A677" s="36">
        <v>274</v>
      </c>
      <c r="B677" s="37" t="s">
        <v>818</v>
      </c>
      <c r="C677" s="37"/>
      <c r="D677" s="38" t="s">
        <v>1573</v>
      </c>
      <c r="E677" s="39" t="s">
        <v>819</v>
      </c>
      <c r="F677" s="38" t="s">
        <v>1698</v>
      </c>
      <c r="G677" s="40">
        <v>0.091485894528</v>
      </c>
      <c r="H677" s="41">
        <v>0</v>
      </c>
      <c r="I677" s="40">
        <f>G677*(1+H677/100)</f>
        <v>0.091485894528</v>
      </c>
      <c r="J677" s="42"/>
      <c r="K677" s="43">
        <f>I677*J677</f>
        <v>0</v>
      </c>
      <c r="L677" s="44">
        <v>1.05256</v>
      </c>
      <c r="M677" s="41">
        <f>I677*L677</f>
        <v>0.09629439314439167</v>
      </c>
      <c r="N677" s="44"/>
      <c r="O677" s="41">
        <f>I677*N677</f>
        <v>0</v>
      </c>
      <c r="P677" s="43">
        <v>21</v>
      </c>
      <c r="Q677" s="43">
        <f>K677*(P677/100)</f>
        <v>0</v>
      </c>
      <c r="R677" s="43">
        <f>K677+Q677</f>
        <v>0</v>
      </c>
      <c r="S677" s="39"/>
      <c r="T677" s="15" t="s">
        <v>820</v>
      </c>
      <c r="U677" s="37" t="s">
        <v>717</v>
      </c>
      <c r="V677" s="37" t="s">
        <v>1849</v>
      </c>
    </row>
    <row r="678" spans="1:22" ht="12.75" outlineLevel="3">
      <c r="A678" s="45"/>
      <c r="B678" s="46"/>
      <c r="C678" s="46"/>
      <c r="D678" s="46"/>
      <c r="E678" s="46" t="s">
        <v>821</v>
      </c>
      <c r="F678" s="46"/>
      <c r="G678" s="47">
        <v>0.07468236288</v>
      </c>
      <c r="H678" s="48"/>
      <c r="I678" s="47"/>
      <c r="J678" s="49"/>
      <c r="K678" s="50"/>
      <c r="L678" s="51"/>
      <c r="M678" s="48"/>
      <c r="N678" s="51"/>
      <c r="O678" s="48"/>
      <c r="P678" s="50"/>
      <c r="Q678" s="50"/>
      <c r="R678" s="50"/>
      <c r="S678" s="46"/>
      <c r="T678" s="52"/>
      <c r="U678" s="46"/>
      <c r="V678" s="46"/>
    </row>
    <row r="679" spans="1:22" ht="12.75" outlineLevel="3">
      <c r="A679" s="45"/>
      <c r="B679" s="46"/>
      <c r="C679" s="46"/>
      <c r="D679" s="46"/>
      <c r="E679" s="46" t="s">
        <v>822</v>
      </c>
      <c r="F679" s="46"/>
      <c r="G679" s="47">
        <v>0.016803531648</v>
      </c>
      <c r="H679" s="48"/>
      <c r="I679" s="47"/>
      <c r="J679" s="49"/>
      <c r="K679" s="50"/>
      <c r="L679" s="51"/>
      <c r="M679" s="48"/>
      <c r="N679" s="51"/>
      <c r="O679" s="48"/>
      <c r="P679" s="50"/>
      <c r="Q679" s="50"/>
      <c r="R679" s="50"/>
      <c r="S679" s="46"/>
      <c r="T679" s="52"/>
      <c r="U679" s="46"/>
      <c r="V679" s="46"/>
    </row>
    <row r="680" spans="1:22" ht="12.75" outlineLevel="2">
      <c r="A680" s="36">
        <v>275</v>
      </c>
      <c r="B680" s="37" t="s">
        <v>823</v>
      </c>
      <c r="C680" s="37"/>
      <c r="D680" s="38" t="s">
        <v>1573</v>
      </c>
      <c r="E680" s="39" t="s">
        <v>824</v>
      </c>
      <c r="F680" s="38" t="s">
        <v>1619</v>
      </c>
      <c r="G680" s="40">
        <v>0.8316</v>
      </c>
      <c r="H680" s="41">
        <v>0</v>
      </c>
      <c r="I680" s="40">
        <f>G680*(1+H680/100)</f>
        <v>0.8316</v>
      </c>
      <c r="J680" s="42"/>
      <c r="K680" s="43">
        <f>I680*J680</f>
        <v>0</v>
      </c>
      <c r="L680" s="44">
        <v>2.45337</v>
      </c>
      <c r="M680" s="41">
        <f>I680*L680</f>
        <v>2.0402224920000003</v>
      </c>
      <c r="N680" s="44"/>
      <c r="O680" s="41">
        <f>I680*N680</f>
        <v>0</v>
      </c>
      <c r="P680" s="43">
        <v>21</v>
      </c>
      <c r="Q680" s="43">
        <f>K680*(P680/100)</f>
        <v>0</v>
      </c>
      <c r="R680" s="43">
        <f>K680+Q680</f>
        <v>0</v>
      </c>
      <c r="S680" s="39"/>
      <c r="T680" s="15" t="s">
        <v>825</v>
      </c>
      <c r="U680" s="37" t="s">
        <v>717</v>
      </c>
      <c r="V680" s="37" t="s">
        <v>1849</v>
      </c>
    </row>
    <row r="681" spans="1:22" ht="12.75" outlineLevel="3">
      <c r="A681" s="45"/>
      <c r="B681" s="46"/>
      <c r="C681" s="46"/>
      <c r="D681" s="46"/>
      <c r="E681" s="46" t="s">
        <v>826</v>
      </c>
      <c r="F681" s="46"/>
      <c r="G681" s="47">
        <v>0.8316</v>
      </c>
      <c r="H681" s="48"/>
      <c r="I681" s="47"/>
      <c r="J681" s="49"/>
      <c r="K681" s="50"/>
      <c r="L681" s="51"/>
      <c r="M681" s="48"/>
      <c r="N681" s="51"/>
      <c r="O681" s="48"/>
      <c r="P681" s="50"/>
      <c r="Q681" s="50"/>
      <c r="R681" s="50"/>
      <c r="S681" s="46"/>
      <c r="T681" s="52"/>
      <c r="U681" s="46"/>
      <c r="V681" s="46"/>
    </row>
    <row r="682" spans="1:22" ht="12.75" outlineLevel="2">
      <c r="A682" s="36">
        <v>276</v>
      </c>
      <c r="B682" s="37" t="s">
        <v>827</v>
      </c>
      <c r="C682" s="37"/>
      <c r="D682" s="38" t="s">
        <v>1573</v>
      </c>
      <c r="E682" s="39" t="s">
        <v>828</v>
      </c>
      <c r="F682" s="38" t="s">
        <v>1575</v>
      </c>
      <c r="G682" s="40">
        <v>0.8</v>
      </c>
      <c r="H682" s="41">
        <v>0</v>
      </c>
      <c r="I682" s="40">
        <f>G682*(1+H682/100)</f>
        <v>0.8</v>
      </c>
      <c r="J682" s="42"/>
      <c r="K682" s="43">
        <f>I682*J682</f>
        <v>0</v>
      </c>
      <c r="L682" s="44">
        <v>0.01394</v>
      </c>
      <c r="M682" s="41">
        <f>I682*L682</f>
        <v>0.011152</v>
      </c>
      <c r="N682" s="44"/>
      <c r="O682" s="41">
        <f>I682*N682</f>
        <v>0</v>
      </c>
      <c r="P682" s="43">
        <v>21</v>
      </c>
      <c r="Q682" s="43">
        <f>K682*(P682/100)</f>
        <v>0</v>
      </c>
      <c r="R682" s="43">
        <f>K682+Q682</f>
        <v>0</v>
      </c>
      <c r="S682" s="39"/>
      <c r="T682" s="15" t="s">
        <v>829</v>
      </c>
      <c r="U682" s="37" t="s">
        <v>717</v>
      </c>
      <c r="V682" s="37" t="s">
        <v>1849</v>
      </c>
    </row>
    <row r="683" spans="1:22" ht="12.75" outlineLevel="3">
      <c r="A683" s="45"/>
      <c r="B683" s="46"/>
      <c r="C683" s="46"/>
      <c r="D683" s="46"/>
      <c r="E683" s="46" t="s">
        <v>830</v>
      </c>
      <c r="F683" s="46"/>
      <c r="G683" s="47">
        <v>0.8</v>
      </c>
      <c r="H683" s="48"/>
      <c r="I683" s="47"/>
      <c r="J683" s="49"/>
      <c r="K683" s="50"/>
      <c r="L683" s="51"/>
      <c r="M683" s="48"/>
      <c r="N683" s="51"/>
      <c r="O683" s="48"/>
      <c r="P683" s="50"/>
      <c r="Q683" s="50"/>
      <c r="R683" s="50"/>
      <c r="S683" s="46"/>
      <c r="T683" s="52"/>
      <c r="U683" s="46"/>
      <c r="V683" s="46"/>
    </row>
    <row r="684" spans="1:22" ht="12.75" outlineLevel="2">
      <c r="A684" s="36">
        <v>277</v>
      </c>
      <c r="B684" s="37" t="s">
        <v>831</v>
      </c>
      <c r="C684" s="37"/>
      <c r="D684" s="38" t="s">
        <v>1573</v>
      </c>
      <c r="E684" s="39" t="s">
        <v>832</v>
      </c>
      <c r="F684" s="38" t="s">
        <v>1575</v>
      </c>
      <c r="G684" s="40">
        <v>0.8</v>
      </c>
      <c r="H684" s="41">
        <v>0</v>
      </c>
      <c r="I684" s="40">
        <f>G684*(1+H684/100)</f>
        <v>0.8</v>
      </c>
      <c r="J684" s="42"/>
      <c r="K684" s="43">
        <f>I684*J684</f>
        <v>0</v>
      </c>
      <c r="L684" s="44"/>
      <c r="M684" s="41">
        <f>I684*L684</f>
        <v>0</v>
      </c>
      <c r="N684" s="44"/>
      <c r="O684" s="41">
        <f>I684*N684</f>
        <v>0</v>
      </c>
      <c r="P684" s="43">
        <v>21</v>
      </c>
      <c r="Q684" s="43">
        <f>K684*(P684/100)</f>
        <v>0</v>
      </c>
      <c r="R684" s="43">
        <f>K684+Q684</f>
        <v>0</v>
      </c>
      <c r="S684" s="39"/>
      <c r="T684" s="15" t="s">
        <v>833</v>
      </c>
      <c r="U684" s="37" t="s">
        <v>717</v>
      </c>
      <c r="V684" s="37" t="s">
        <v>1849</v>
      </c>
    </row>
    <row r="685" spans="1:22" ht="12.75" outlineLevel="2">
      <c r="A685" s="36">
        <v>278</v>
      </c>
      <c r="B685" s="37" t="s">
        <v>834</v>
      </c>
      <c r="C685" s="37"/>
      <c r="D685" s="38" t="s">
        <v>1573</v>
      </c>
      <c r="E685" s="39" t="s">
        <v>835</v>
      </c>
      <c r="F685" s="38" t="s">
        <v>1575</v>
      </c>
      <c r="G685" s="40">
        <v>0.972</v>
      </c>
      <c r="H685" s="41">
        <v>0</v>
      </c>
      <c r="I685" s="40">
        <f>G685*(1+H685/100)</f>
        <v>0.972</v>
      </c>
      <c r="J685" s="42"/>
      <c r="K685" s="43">
        <f>I685*J685</f>
        <v>0</v>
      </c>
      <c r="L685" s="44">
        <v>0.00661</v>
      </c>
      <c r="M685" s="41">
        <f>I685*L685</f>
        <v>0.006424920000000001</v>
      </c>
      <c r="N685" s="44"/>
      <c r="O685" s="41">
        <f>I685*N685</f>
        <v>0</v>
      </c>
      <c r="P685" s="43">
        <v>21</v>
      </c>
      <c r="Q685" s="43">
        <f>K685*(P685/100)</f>
        <v>0</v>
      </c>
      <c r="R685" s="43">
        <f>K685+Q685</f>
        <v>0</v>
      </c>
      <c r="S685" s="39"/>
      <c r="T685" s="15" t="s">
        <v>836</v>
      </c>
      <c r="U685" s="37" t="s">
        <v>717</v>
      </c>
      <c r="V685" s="37" t="s">
        <v>1849</v>
      </c>
    </row>
    <row r="686" spans="1:22" ht="12.75" outlineLevel="3">
      <c r="A686" s="45"/>
      <c r="B686" s="46"/>
      <c r="C686" s="46"/>
      <c r="D686" s="46"/>
      <c r="E686" s="46" t="s">
        <v>837</v>
      </c>
      <c r="F686" s="46"/>
      <c r="G686" s="47">
        <v>0.972</v>
      </c>
      <c r="H686" s="48"/>
      <c r="I686" s="47"/>
      <c r="J686" s="49"/>
      <c r="K686" s="50"/>
      <c r="L686" s="51"/>
      <c r="M686" s="48"/>
      <c r="N686" s="51"/>
      <c r="O686" s="48"/>
      <c r="P686" s="50"/>
      <c r="Q686" s="50"/>
      <c r="R686" s="50"/>
      <c r="S686" s="46"/>
      <c r="T686" s="52"/>
      <c r="U686" s="46"/>
      <c r="V686" s="46"/>
    </row>
    <row r="687" spans="1:22" ht="12.75" outlineLevel="2">
      <c r="A687" s="36">
        <v>279</v>
      </c>
      <c r="B687" s="37" t="s">
        <v>838</v>
      </c>
      <c r="C687" s="37"/>
      <c r="D687" s="38" t="s">
        <v>1573</v>
      </c>
      <c r="E687" s="39" t="s">
        <v>839</v>
      </c>
      <c r="F687" s="38" t="s">
        <v>1575</v>
      </c>
      <c r="G687" s="40">
        <v>0.972</v>
      </c>
      <c r="H687" s="41">
        <v>0</v>
      </c>
      <c r="I687" s="40">
        <f>G687*(1+H687/100)</f>
        <v>0.972</v>
      </c>
      <c r="J687" s="42"/>
      <c r="K687" s="43">
        <f>I687*J687</f>
        <v>0</v>
      </c>
      <c r="L687" s="44"/>
      <c r="M687" s="41">
        <f>I687*L687</f>
        <v>0</v>
      </c>
      <c r="N687" s="44"/>
      <c r="O687" s="41">
        <f>I687*N687</f>
        <v>0</v>
      </c>
      <c r="P687" s="43">
        <v>21</v>
      </c>
      <c r="Q687" s="43">
        <f>K687*(P687/100)</f>
        <v>0</v>
      </c>
      <c r="R687" s="43">
        <f>K687+Q687</f>
        <v>0</v>
      </c>
      <c r="S687" s="39"/>
      <c r="T687" s="15" t="s">
        <v>840</v>
      </c>
      <c r="U687" s="37" t="s">
        <v>717</v>
      </c>
      <c r="V687" s="37" t="s">
        <v>1849</v>
      </c>
    </row>
    <row r="688" spans="1:22" ht="12.75" outlineLevel="2">
      <c r="A688" s="36">
        <v>280</v>
      </c>
      <c r="B688" s="37" t="s">
        <v>841</v>
      </c>
      <c r="C688" s="37"/>
      <c r="D688" s="38" t="s">
        <v>1573</v>
      </c>
      <c r="E688" s="39" t="s">
        <v>842</v>
      </c>
      <c r="F688" s="38" t="s">
        <v>1619</v>
      </c>
      <c r="G688" s="40">
        <v>0.6</v>
      </c>
      <c r="H688" s="41">
        <v>0</v>
      </c>
      <c r="I688" s="40">
        <f>G688*(1+H688/100)</f>
        <v>0.6</v>
      </c>
      <c r="J688" s="42"/>
      <c r="K688" s="43">
        <f>I688*J688</f>
        <v>0</v>
      </c>
      <c r="L688" s="44">
        <v>1.89077</v>
      </c>
      <c r="M688" s="41">
        <f>I688*L688</f>
        <v>1.134462</v>
      </c>
      <c r="N688" s="44"/>
      <c r="O688" s="41">
        <f>I688*N688</f>
        <v>0</v>
      </c>
      <c r="P688" s="43">
        <v>21</v>
      </c>
      <c r="Q688" s="43">
        <f>K688*(P688/100)</f>
        <v>0</v>
      </c>
      <c r="R688" s="43">
        <f>K688+Q688</f>
        <v>0</v>
      </c>
      <c r="S688" s="39"/>
      <c r="T688" s="15" t="s">
        <v>843</v>
      </c>
      <c r="U688" s="37" t="s">
        <v>717</v>
      </c>
      <c r="V688" s="37" t="s">
        <v>1849</v>
      </c>
    </row>
    <row r="689" spans="1:22" ht="12.75" outlineLevel="3">
      <c r="A689" s="45"/>
      <c r="B689" s="46"/>
      <c r="C689" s="46"/>
      <c r="D689" s="46"/>
      <c r="E689" s="46" t="s">
        <v>742</v>
      </c>
      <c r="F689" s="46"/>
      <c r="G689" s="47">
        <v>0</v>
      </c>
      <c r="H689" s="48"/>
      <c r="I689" s="47"/>
      <c r="J689" s="49"/>
      <c r="K689" s="50"/>
      <c r="L689" s="51"/>
      <c r="M689" s="48"/>
      <c r="N689" s="51"/>
      <c r="O689" s="48"/>
      <c r="P689" s="50"/>
      <c r="Q689" s="50"/>
      <c r="R689" s="50"/>
      <c r="S689" s="46"/>
      <c r="T689" s="52"/>
      <c r="U689" s="46"/>
      <c r="V689" s="46"/>
    </row>
    <row r="690" spans="1:22" ht="12.75" outlineLevel="3">
      <c r="A690" s="45"/>
      <c r="B690" s="46"/>
      <c r="C690" s="46"/>
      <c r="D690" s="46"/>
      <c r="E690" s="46" t="s">
        <v>844</v>
      </c>
      <c r="F690" s="46"/>
      <c r="G690" s="47">
        <v>0.6</v>
      </c>
      <c r="H690" s="48"/>
      <c r="I690" s="47"/>
      <c r="J690" s="49"/>
      <c r="K690" s="50"/>
      <c r="L690" s="51"/>
      <c r="M690" s="48"/>
      <c r="N690" s="51"/>
      <c r="O690" s="48"/>
      <c r="P690" s="50"/>
      <c r="Q690" s="50"/>
      <c r="R690" s="50"/>
      <c r="S690" s="46"/>
      <c r="T690" s="52"/>
      <c r="U690" s="46"/>
      <c r="V690" s="46"/>
    </row>
    <row r="691" spans="1:22" ht="20.25" customHeight="1" outlineLevel="1">
      <c r="A691" s="28"/>
      <c r="B691" s="29"/>
      <c r="C691" s="29"/>
      <c r="D691" s="29"/>
      <c r="E691" s="29" t="s">
        <v>1867</v>
      </c>
      <c r="F691" s="29"/>
      <c r="G691" s="30"/>
      <c r="H691" s="31"/>
      <c r="I691" s="30"/>
      <c r="J691" s="32"/>
      <c r="K691" s="33">
        <f>SUBTOTAL(9,K692:K698)</f>
        <v>0</v>
      </c>
      <c r="L691" s="34"/>
      <c r="M691" s="31">
        <f>SUBTOTAL(9,M692:M698)</f>
        <v>1.699386</v>
      </c>
      <c r="N691" s="34"/>
      <c r="O691" s="31">
        <f>SUBTOTAL(9,O692:O698)</f>
        <v>0</v>
      </c>
      <c r="P691" s="33"/>
      <c r="Q691" s="33">
        <f>SUBTOTAL(9,Q692:Q698)</f>
        <v>0</v>
      </c>
      <c r="R691" s="33">
        <f>SUBTOTAL(9,R692:R698)</f>
        <v>0</v>
      </c>
      <c r="S691" s="29"/>
      <c r="T691" s="35"/>
      <c r="U691" s="29"/>
      <c r="V691" s="29"/>
    </row>
    <row r="692" spans="1:22" ht="12.75" outlineLevel="2">
      <c r="A692" s="36">
        <v>281</v>
      </c>
      <c r="B692" s="37" t="s">
        <v>1868</v>
      </c>
      <c r="C692" s="37"/>
      <c r="D692" s="38" t="s">
        <v>1573</v>
      </c>
      <c r="E692" s="39" t="s">
        <v>1869</v>
      </c>
      <c r="F692" s="38" t="s">
        <v>1575</v>
      </c>
      <c r="G692" s="40">
        <v>10.4</v>
      </c>
      <c r="H692" s="41">
        <v>0</v>
      </c>
      <c r="I692" s="40">
        <f>G692*(1+H692/100)</f>
        <v>10.4</v>
      </c>
      <c r="J692" s="42"/>
      <c r="K692" s="43">
        <f>I692*J692</f>
        <v>0</v>
      </c>
      <c r="L692" s="44"/>
      <c r="M692" s="41">
        <f>I692*L692</f>
        <v>0</v>
      </c>
      <c r="N692" s="44"/>
      <c r="O692" s="41">
        <f>I692*N692</f>
        <v>0</v>
      </c>
      <c r="P692" s="43">
        <v>21</v>
      </c>
      <c r="Q692" s="43">
        <f>K692*(P692/100)</f>
        <v>0</v>
      </c>
      <c r="R692" s="43">
        <f>K692+Q692</f>
        <v>0</v>
      </c>
      <c r="S692" s="39"/>
      <c r="T692" s="15" t="s">
        <v>845</v>
      </c>
      <c r="U692" s="37" t="s">
        <v>717</v>
      </c>
      <c r="V692" s="37" t="s">
        <v>1871</v>
      </c>
    </row>
    <row r="693" spans="1:22" ht="12.75" outlineLevel="3">
      <c r="A693" s="45"/>
      <c r="B693" s="46"/>
      <c r="C693" s="46"/>
      <c r="D693" s="46"/>
      <c r="E693" s="46" t="s">
        <v>846</v>
      </c>
      <c r="F693" s="46"/>
      <c r="G693" s="47">
        <v>10.4</v>
      </c>
      <c r="H693" s="48"/>
      <c r="I693" s="47"/>
      <c r="J693" s="49"/>
      <c r="K693" s="50"/>
      <c r="L693" s="51"/>
      <c r="M693" s="48"/>
      <c r="N693" s="51"/>
      <c r="O693" s="48"/>
      <c r="P693" s="50"/>
      <c r="Q693" s="50"/>
      <c r="R693" s="50"/>
      <c r="S693" s="46"/>
      <c r="T693" s="52"/>
      <c r="U693" s="46"/>
      <c r="V693" s="46"/>
    </row>
    <row r="694" spans="1:22" ht="12.75" outlineLevel="2">
      <c r="A694" s="36">
        <v>282</v>
      </c>
      <c r="B694" s="37" t="s">
        <v>1872</v>
      </c>
      <c r="C694" s="37"/>
      <c r="D694" s="38" t="s">
        <v>1573</v>
      </c>
      <c r="E694" s="39" t="s">
        <v>1873</v>
      </c>
      <c r="F694" s="38" t="s">
        <v>1575</v>
      </c>
      <c r="G694" s="40">
        <v>10.4</v>
      </c>
      <c r="H694" s="41">
        <v>0</v>
      </c>
      <c r="I694" s="40">
        <f>G694*(1+H694/100)</f>
        <v>10.4</v>
      </c>
      <c r="J694" s="42"/>
      <c r="K694" s="43">
        <f>I694*J694</f>
        <v>0</v>
      </c>
      <c r="L694" s="44"/>
      <c r="M694" s="41">
        <f>I694*L694</f>
        <v>0</v>
      </c>
      <c r="N694" s="44"/>
      <c r="O694" s="41">
        <f>I694*N694</f>
        <v>0</v>
      </c>
      <c r="P694" s="43">
        <v>21</v>
      </c>
      <c r="Q694" s="43">
        <f>K694*(P694/100)</f>
        <v>0</v>
      </c>
      <c r="R694" s="43">
        <f>K694+Q694</f>
        <v>0</v>
      </c>
      <c r="S694" s="39"/>
      <c r="T694" s="15" t="s">
        <v>847</v>
      </c>
      <c r="U694" s="37" t="s">
        <v>717</v>
      </c>
      <c r="V694" s="37" t="s">
        <v>1871</v>
      </c>
    </row>
    <row r="695" spans="1:22" ht="12.75" outlineLevel="2">
      <c r="A695" s="36">
        <v>283</v>
      </c>
      <c r="B695" s="37" t="s">
        <v>848</v>
      </c>
      <c r="C695" s="37"/>
      <c r="D695" s="38" t="s">
        <v>1774</v>
      </c>
      <c r="E695" s="39" t="s">
        <v>849</v>
      </c>
      <c r="F695" s="38" t="s">
        <v>1575</v>
      </c>
      <c r="G695" s="40">
        <v>7.956</v>
      </c>
      <c r="H695" s="41">
        <v>0</v>
      </c>
      <c r="I695" s="40">
        <f>G695*(1+H695/100)</f>
        <v>7.956</v>
      </c>
      <c r="J695" s="42"/>
      <c r="K695" s="43">
        <f>I695*J695</f>
        <v>0</v>
      </c>
      <c r="L695" s="44">
        <v>0.131</v>
      </c>
      <c r="M695" s="41">
        <f>I695*L695</f>
        <v>1.0422360000000002</v>
      </c>
      <c r="N695" s="44"/>
      <c r="O695" s="41">
        <f>I695*N695</f>
        <v>0</v>
      </c>
      <c r="P695" s="43">
        <v>21</v>
      </c>
      <c r="Q695" s="43">
        <f>K695*(P695/100)</f>
        <v>0</v>
      </c>
      <c r="R695" s="43">
        <f>K695+Q695</f>
        <v>0</v>
      </c>
      <c r="S695" s="39"/>
      <c r="T695" s="15" t="s">
        <v>850</v>
      </c>
      <c r="U695" s="37" t="s">
        <v>717</v>
      </c>
      <c r="V695" s="37" t="s">
        <v>1871</v>
      </c>
    </row>
    <row r="696" spans="1:22" ht="12.75" outlineLevel="3">
      <c r="A696" s="45"/>
      <c r="B696" s="46"/>
      <c r="C696" s="46"/>
      <c r="D696" s="46"/>
      <c r="E696" s="46" t="s">
        <v>851</v>
      </c>
      <c r="F696" s="46"/>
      <c r="G696" s="47">
        <v>7.956</v>
      </c>
      <c r="H696" s="48"/>
      <c r="I696" s="47"/>
      <c r="J696" s="49"/>
      <c r="K696" s="50"/>
      <c r="L696" s="51"/>
      <c r="M696" s="48"/>
      <c r="N696" s="51"/>
      <c r="O696" s="48"/>
      <c r="P696" s="50"/>
      <c r="Q696" s="50"/>
      <c r="R696" s="50"/>
      <c r="S696" s="46"/>
      <c r="T696" s="52"/>
      <c r="U696" s="46"/>
      <c r="V696" s="46"/>
    </row>
    <row r="697" spans="1:22" ht="12.75" outlineLevel="2">
      <c r="A697" s="36">
        <v>284</v>
      </c>
      <c r="B697" s="37" t="s">
        <v>1875</v>
      </c>
      <c r="C697" s="37"/>
      <c r="D697" s="38" t="s">
        <v>1573</v>
      </c>
      <c r="E697" s="39" t="s">
        <v>1876</v>
      </c>
      <c r="F697" s="38" t="s">
        <v>1575</v>
      </c>
      <c r="G697" s="40">
        <v>7.8</v>
      </c>
      <c r="H697" s="41">
        <v>0</v>
      </c>
      <c r="I697" s="40">
        <f>G697*(1+H697/100)</f>
        <v>7.8</v>
      </c>
      <c r="J697" s="42"/>
      <c r="K697" s="43">
        <f>I697*J697</f>
        <v>0</v>
      </c>
      <c r="L697" s="44">
        <v>0.08425</v>
      </c>
      <c r="M697" s="41">
        <f>I697*L697</f>
        <v>0.65715</v>
      </c>
      <c r="N697" s="44"/>
      <c r="O697" s="41">
        <f>I697*N697</f>
        <v>0</v>
      </c>
      <c r="P697" s="43">
        <v>21</v>
      </c>
      <c r="Q697" s="43">
        <f>K697*(P697/100)</f>
        <v>0</v>
      </c>
      <c r="R697" s="43">
        <f>K697+Q697</f>
        <v>0</v>
      </c>
      <c r="S697" s="39"/>
      <c r="T697" s="15" t="s">
        <v>852</v>
      </c>
      <c r="U697" s="37" t="s">
        <v>717</v>
      </c>
      <c r="V697" s="37" t="s">
        <v>1871</v>
      </c>
    </row>
    <row r="698" spans="1:22" ht="12.75" outlineLevel="3">
      <c r="A698" s="45"/>
      <c r="B698" s="46"/>
      <c r="C698" s="46"/>
      <c r="D698" s="46"/>
      <c r="E698" s="46" t="s">
        <v>853</v>
      </c>
      <c r="F698" s="46"/>
      <c r="G698" s="47">
        <v>7.8</v>
      </c>
      <c r="H698" s="48"/>
      <c r="I698" s="47"/>
      <c r="J698" s="49"/>
      <c r="K698" s="50"/>
      <c r="L698" s="51"/>
      <c r="M698" s="48"/>
      <c r="N698" s="51"/>
      <c r="O698" s="48"/>
      <c r="P698" s="50"/>
      <c r="Q698" s="50"/>
      <c r="R698" s="50"/>
      <c r="S698" s="46"/>
      <c r="T698" s="52"/>
      <c r="U698" s="46"/>
      <c r="V698" s="46"/>
    </row>
    <row r="699" spans="1:22" ht="20.25" customHeight="1" outlineLevel="1">
      <c r="A699" s="28"/>
      <c r="B699" s="29"/>
      <c r="C699" s="29"/>
      <c r="D699" s="29"/>
      <c r="E699" s="29" t="s">
        <v>1881</v>
      </c>
      <c r="F699" s="29"/>
      <c r="G699" s="30"/>
      <c r="H699" s="31"/>
      <c r="I699" s="30"/>
      <c r="J699" s="32"/>
      <c r="K699" s="33">
        <f>SUBTOTAL(9,K700:K768)</f>
        <v>0</v>
      </c>
      <c r="L699" s="34"/>
      <c r="M699" s="31">
        <f>SUBTOTAL(9,M700:M768)</f>
        <v>29.965521042374615</v>
      </c>
      <c r="N699" s="34"/>
      <c r="O699" s="31">
        <f>SUBTOTAL(9,O700:O768)</f>
        <v>0</v>
      </c>
      <c r="P699" s="33"/>
      <c r="Q699" s="33">
        <f>SUBTOTAL(9,Q700:Q768)</f>
        <v>0</v>
      </c>
      <c r="R699" s="33">
        <f>SUBTOTAL(9,R700:R768)</f>
        <v>0</v>
      </c>
      <c r="S699" s="29"/>
      <c r="T699" s="35"/>
      <c r="U699" s="29"/>
      <c r="V699" s="29"/>
    </row>
    <row r="700" spans="1:22" ht="12.75" outlineLevel="2">
      <c r="A700" s="36">
        <v>285</v>
      </c>
      <c r="B700" s="37" t="s">
        <v>854</v>
      </c>
      <c r="C700" s="37"/>
      <c r="D700" s="38" t="s">
        <v>1573</v>
      </c>
      <c r="E700" s="39" t="s">
        <v>855</v>
      </c>
      <c r="F700" s="38" t="s">
        <v>1575</v>
      </c>
      <c r="G700" s="40">
        <v>28.472</v>
      </c>
      <c r="H700" s="41">
        <v>0</v>
      </c>
      <c r="I700" s="40">
        <f>G700*(1+H700/100)</f>
        <v>28.472</v>
      </c>
      <c r="J700" s="42"/>
      <c r="K700" s="43">
        <f>I700*J700</f>
        <v>0</v>
      </c>
      <c r="L700" s="44">
        <v>9E-05</v>
      </c>
      <c r="M700" s="41">
        <f>I700*L700</f>
        <v>0.0025624800000000002</v>
      </c>
      <c r="N700" s="44"/>
      <c r="O700" s="41">
        <f>I700*N700</f>
        <v>0</v>
      </c>
      <c r="P700" s="43">
        <v>21</v>
      </c>
      <c r="Q700" s="43">
        <f>K700*(P700/100)</f>
        <v>0</v>
      </c>
      <c r="R700" s="43">
        <f>K700+Q700</f>
        <v>0</v>
      </c>
      <c r="S700" s="39"/>
      <c r="T700" s="15" t="s">
        <v>856</v>
      </c>
      <c r="U700" s="37" t="s">
        <v>717</v>
      </c>
      <c r="V700" s="37" t="s">
        <v>1885</v>
      </c>
    </row>
    <row r="701" spans="1:22" ht="12.75" outlineLevel="3">
      <c r="A701" s="45"/>
      <c r="B701" s="46"/>
      <c r="C701" s="46"/>
      <c r="D701" s="46"/>
      <c r="E701" s="46" t="s">
        <v>857</v>
      </c>
      <c r="F701" s="46"/>
      <c r="G701" s="47">
        <v>28.472</v>
      </c>
      <c r="H701" s="48"/>
      <c r="I701" s="47"/>
      <c r="J701" s="49"/>
      <c r="K701" s="50"/>
      <c r="L701" s="51"/>
      <c r="M701" s="48"/>
      <c r="N701" s="51"/>
      <c r="O701" s="48"/>
      <c r="P701" s="50"/>
      <c r="Q701" s="50"/>
      <c r="R701" s="50"/>
      <c r="S701" s="46"/>
      <c r="T701" s="52"/>
      <c r="U701" s="46"/>
      <c r="V701" s="46"/>
    </row>
    <row r="702" spans="1:22" ht="12.75" outlineLevel="2">
      <c r="A702" s="36">
        <v>286</v>
      </c>
      <c r="B702" s="37" t="s">
        <v>858</v>
      </c>
      <c r="C702" s="37"/>
      <c r="D702" s="38" t="s">
        <v>1573</v>
      </c>
      <c r="E702" s="39" t="s">
        <v>859</v>
      </c>
      <c r="F702" s="38" t="s">
        <v>1575</v>
      </c>
      <c r="G702" s="40">
        <v>44.904</v>
      </c>
      <c r="H702" s="41">
        <v>0</v>
      </c>
      <c r="I702" s="40">
        <f>G702*(1+H702/100)</f>
        <v>44.904</v>
      </c>
      <c r="J702" s="42"/>
      <c r="K702" s="43">
        <f>I702*J702</f>
        <v>0</v>
      </c>
      <c r="L702" s="44"/>
      <c r="M702" s="41">
        <f>I702*L702</f>
        <v>0</v>
      </c>
      <c r="N702" s="44"/>
      <c r="O702" s="41">
        <f>I702*N702</f>
        <v>0</v>
      </c>
      <c r="P702" s="43">
        <v>21</v>
      </c>
      <c r="Q702" s="43">
        <f>K702*(P702/100)</f>
        <v>0</v>
      </c>
      <c r="R702" s="43">
        <f>K702+Q702</f>
        <v>0</v>
      </c>
      <c r="S702" s="39"/>
      <c r="T702" s="15" t="s">
        <v>860</v>
      </c>
      <c r="U702" s="37" t="s">
        <v>717</v>
      </c>
      <c r="V702" s="37" t="s">
        <v>1885</v>
      </c>
    </row>
    <row r="703" spans="1:22" ht="12.75" outlineLevel="3">
      <c r="A703" s="45"/>
      <c r="B703" s="46"/>
      <c r="C703" s="46"/>
      <c r="D703" s="46"/>
      <c r="E703" s="46" t="s">
        <v>861</v>
      </c>
      <c r="F703" s="46"/>
      <c r="G703" s="47">
        <v>44.904</v>
      </c>
      <c r="H703" s="48"/>
      <c r="I703" s="47"/>
      <c r="J703" s="49"/>
      <c r="K703" s="50"/>
      <c r="L703" s="51"/>
      <c r="M703" s="48"/>
      <c r="N703" s="51"/>
      <c r="O703" s="48"/>
      <c r="P703" s="50"/>
      <c r="Q703" s="50"/>
      <c r="R703" s="50"/>
      <c r="S703" s="46"/>
      <c r="T703" s="52"/>
      <c r="U703" s="46"/>
      <c r="V703" s="46"/>
    </row>
    <row r="704" spans="1:22" ht="12.75" outlineLevel="2">
      <c r="A704" s="36">
        <v>287</v>
      </c>
      <c r="B704" s="37" t="s">
        <v>862</v>
      </c>
      <c r="C704" s="37"/>
      <c r="D704" s="38" t="s">
        <v>1573</v>
      </c>
      <c r="E704" s="39" t="s">
        <v>863</v>
      </c>
      <c r="F704" s="38" t="s">
        <v>1603</v>
      </c>
      <c r="G704" s="40">
        <v>40.56</v>
      </c>
      <c r="H704" s="41">
        <v>0</v>
      </c>
      <c r="I704" s="40">
        <f>G704*(1+H704/100)</f>
        <v>40.56</v>
      </c>
      <c r="J704" s="42"/>
      <c r="K704" s="43">
        <f>I704*J704</f>
        <v>0</v>
      </c>
      <c r="L704" s="44">
        <v>0.00431</v>
      </c>
      <c r="M704" s="41">
        <f>I704*L704</f>
        <v>0.17481359999999999</v>
      </c>
      <c r="N704" s="44"/>
      <c r="O704" s="41">
        <f>I704*N704</f>
        <v>0</v>
      </c>
      <c r="P704" s="43">
        <v>21</v>
      </c>
      <c r="Q704" s="43">
        <f>K704*(P704/100)</f>
        <v>0</v>
      </c>
      <c r="R704" s="43">
        <f>K704+Q704</f>
        <v>0</v>
      </c>
      <c r="S704" s="39"/>
      <c r="T704" s="15" t="s">
        <v>864</v>
      </c>
      <c r="U704" s="37" t="s">
        <v>717</v>
      </c>
      <c r="V704" s="37" t="s">
        <v>1885</v>
      </c>
    </row>
    <row r="705" spans="1:22" ht="12.75" outlineLevel="3">
      <c r="A705" s="45"/>
      <c r="B705" s="46"/>
      <c r="C705" s="46"/>
      <c r="D705" s="46"/>
      <c r="E705" s="46" t="s">
        <v>865</v>
      </c>
      <c r="F705" s="46"/>
      <c r="G705" s="47">
        <v>40.56</v>
      </c>
      <c r="H705" s="48"/>
      <c r="I705" s="47"/>
      <c r="J705" s="49"/>
      <c r="K705" s="50"/>
      <c r="L705" s="51"/>
      <c r="M705" s="48"/>
      <c r="N705" s="51"/>
      <c r="O705" s="48"/>
      <c r="P705" s="50"/>
      <c r="Q705" s="50"/>
      <c r="R705" s="50"/>
      <c r="S705" s="46"/>
      <c r="T705" s="52"/>
      <c r="U705" s="46"/>
      <c r="V705" s="46"/>
    </row>
    <row r="706" spans="1:22" ht="12.75" outlineLevel="2">
      <c r="A706" s="36">
        <v>288</v>
      </c>
      <c r="B706" s="37" t="s">
        <v>866</v>
      </c>
      <c r="C706" s="37"/>
      <c r="D706" s="38" t="s">
        <v>1573</v>
      </c>
      <c r="E706" s="39" t="s">
        <v>867</v>
      </c>
      <c r="F706" s="38" t="s">
        <v>1575</v>
      </c>
      <c r="G706" s="40">
        <v>6.474</v>
      </c>
      <c r="H706" s="41">
        <v>0</v>
      </c>
      <c r="I706" s="40">
        <f>G706*(1+H706/100)</f>
        <v>6.474</v>
      </c>
      <c r="J706" s="42"/>
      <c r="K706" s="43">
        <f>I706*J706</f>
        <v>0</v>
      </c>
      <c r="L706" s="44">
        <v>0.05731</v>
      </c>
      <c r="M706" s="41">
        <f>I706*L706</f>
        <v>0.37102494</v>
      </c>
      <c r="N706" s="44"/>
      <c r="O706" s="41">
        <f>I706*N706</f>
        <v>0</v>
      </c>
      <c r="P706" s="43">
        <v>21</v>
      </c>
      <c r="Q706" s="43">
        <f>K706*(P706/100)</f>
        <v>0</v>
      </c>
      <c r="R706" s="43">
        <f>K706+Q706</f>
        <v>0</v>
      </c>
      <c r="S706" s="39"/>
      <c r="T706" s="15" t="s">
        <v>868</v>
      </c>
      <c r="U706" s="37" t="s">
        <v>717</v>
      </c>
      <c r="V706" s="37" t="s">
        <v>1885</v>
      </c>
    </row>
    <row r="707" spans="1:22" ht="12.75" outlineLevel="3">
      <c r="A707" s="45"/>
      <c r="B707" s="46"/>
      <c r="C707" s="46"/>
      <c r="D707" s="46"/>
      <c r="E707" s="46" t="s">
        <v>869</v>
      </c>
      <c r="F707" s="46"/>
      <c r="G707" s="47">
        <v>6.474</v>
      </c>
      <c r="H707" s="48"/>
      <c r="I707" s="47"/>
      <c r="J707" s="49"/>
      <c r="K707" s="50"/>
      <c r="L707" s="51"/>
      <c r="M707" s="48"/>
      <c r="N707" s="51"/>
      <c r="O707" s="48"/>
      <c r="P707" s="50"/>
      <c r="Q707" s="50"/>
      <c r="R707" s="50"/>
      <c r="S707" s="46"/>
      <c r="T707" s="52"/>
      <c r="U707" s="46"/>
      <c r="V707" s="46"/>
    </row>
    <row r="708" spans="1:22" ht="12.75" outlineLevel="2">
      <c r="A708" s="36">
        <v>289</v>
      </c>
      <c r="B708" s="37" t="s">
        <v>870</v>
      </c>
      <c r="C708" s="37"/>
      <c r="D708" s="38" t="s">
        <v>1573</v>
      </c>
      <c r="E708" s="39" t="s">
        <v>871</v>
      </c>
      <c r="F708" s="38" t="s">
        <v>1575</v>
      </c>
      <c r="G708" s="40">
        <v>1.8683</v>
      </c>
      <c r="H708" s="41">
        <v>0</v>
      </c>
      <c r="I708" s="40">
        <f>G708*(1+H708/100)</f>
        <v>1.8683</v>
      </c>
      <c r="J708" s="42"/>
      <c r="K708" s="43">
        <f>I708*J708</f>
        <v>0</v>
      </c>
      <c r="L708" s="44">
        <v>0.04558</v>
      </c>
      <c r="M708" s="41">
        <f>I708*L708</f>
        <v>0.085157114</v>
      </c>
      <c r="N708" s="44"/>
      <c r="O708" s="41">
        <f>I708*N708</f>
        <v>0</v>
      </c>
      <c r="P708" s="43">
        <v>21</v>
      </c>
      <c r="Q708" s="43">
        <f>K708*(P708/100)</f>
        <v>0</v>
      </c>
      <c r="R708" s="43">
        <f>K708+Q708</f>
        <v>0</v>
      </c>
      <c r="S708" s="39"/>
      <c r="T708" s="15" t="s">
        <v>872</v>
      </c>
      <c r="U708" s="37" t="s">
        <v>717</v>
      </c>
      <c r="V708" s="37" t="s">
        <v>1885</v>
      </c>
    </row>
    <row r="709" spans="1:22" ht="12.75" outlineLevel="3">
      <c r="A709" s="45"/>
      <c r="B709" s="46"/>
      <c r="C709" s="46"/>
      <c r="D709" s="46"/>
      <c r="E709" s="46" t="s">
        <v>873</v>
      </c>
      <c r="F709" s="46"/>
      <c r="G709" s="47">
        <v>0</v>
      </c>
      <c r="H709" s="48"/>
      <c r="I709" s="47"/>
      <c r="J709" s="49"/>
      <c r="K709" s="50"/>
      <c r="L709" s="51"/>
      <c r="M709" s="48"/>
      <c r="N709" s="51"/>
      <c r="O709" s="48"/>
      <c r="P709" s="50"/>
      <c r="Q709" s="50"/>
      <c r="R709" s="50"/>
      <c r="S709" s="46"/>
      <c r="T709" s="52"/>
      <c r="U709" s="46"/>
      <c r="V709" s="46"/>
    </row>
    <row r="710" spans="1:22" ht="12.75" outlineLevel="3">
      <c r="A710" s="45"/>
      <c r="B710" s="46"/>
      <c r="C710" s="46"/>
      <c r="D710" s="46"/>
      <c r="E710" s="46" t="s">
        <v>874</v>
      </c>
      <c r="F710" s="46"/>
      <c r="G710" s="47">
        <v>1.8683</v>
      </c>
      <c r="H710" s="48"/>
      <c r="I710" s="47"/>
      <c r="J710" s="49"/>
      <c r="K710" s="50"/>
      <c r="L710" s="51"/>
      <c r="M710" s="48"/>
      <c r="N710" s="51"/>
      <c r="O710" s="48"/>
      <c r="P710" s="50"/>
      <c r="Q710" s="50"/>
      <c r="R710" s="50"/>
      <c r="S710" s="46"/>
      <c r="T710" s="52"/>
      <c r="U710" s="46"/>
      <c r="V710" s="46"/>
    </row>
    <row r="711" spans="1:22" ht="12.75" outlineLevel="2">
      <c r="A711" s="36">
        <v>290</v>
      </c>
      <c r="B711" s="37" t="s">
        <v>875</v>
      </c>
      <c r="C711" s="37"/>
      <c r="D711" s="38" t="s">
        <v>1573</v>
      </c>
      <c r="E711" s="39" t="s">
        <v>876</v>
      </c>
      <c r="F711" s="38" t="s">
        <v>1575</v>
      </c>
      <c r="G711" s="40">
        <v>27.42143</v>
      </c>
      <c r="H711" s="41">
        <v>0</v>
      </c>
      <c r="I711" s="40">
        <f>G711*(1+H711/100)</f>
        <v>27.42143</v>
      </c>
      <c r="J711" s="42"/>
      <c r="K711" s="43">
        <f>I711*J711</f>
        <v>0</v>
      </c>
      <c r="L711" s="44">
        <v>0.03497</v>
      </c>
      <c r="M711" s="41">
        <f>I711*L711</f>
        <v>0.9589274071</v>
      </c>
      <c r="N711" s="44"/>
      <c r="O711" s="41">
        <f>I711*N711</f>
        <v>0</v>
      </c>
      <c r="P711" s="43">
        <v>21</v>
      </c>
      <c r="Q711" s="43">
        <f>K711*(P711/100)</f>
        <v>0</v>
      </c>
      <c r="R711" s="43">
        <f>K711+Q711</f>
        <v>0</v>
      </c>
      <c r="S711" s="39"/>
      <c r="T711" s="15" t="s">
        <v>877</v>
      </c>
      <c r="U711" s="37" t="s">
        <v>717</v>
      </c>
      <c r="V711" s="37" t="s">
        <v>1885</v>
      </c>
    </row>
    <row r="712" spans="1:22" ht="12.75" outlineLevel="3">
      <c r="A712" s="45"/>
      <c r="B712" s="46"/>
      <c r="C712" s="46"/>
      <c r="D712" s="46"/>
      <c r="E712" s="46" t="s">
        <v>878</v>
      </c>
      <c r="F712" s="46"/>
      <c r="G712" s="47">
        <v>18.45359</v>
      </c>
      <c r="H712" s="48"/>
      <c r="I712" s="47"/>
      <c r="J712" s="49"/>
      <c r="K712" s="50"/>
      <c r="L712" s="51"/>
      <c r="M712" s="48"/>
      <c r="N712" s="51"/>
      <c r="O712" s="48"/>
      <c r="P712" s="50"/>
      <c r="Q712" s="50"/>
      <c r="R712" s="50"/>
      <c r="S712" s="46"/>
      <c r="T712" s="52"/>
      <c r="U712" s="46"/>
      <c r="V712" s="46"/>
    </row>
    <row r="713" spans="1:22" ht="12.75" outlineLevel="3">
      <c r="A713" s="45"/>
      <c r="B713" s="46"/>
      <c r="C713" s="46"/>
      <c r="D713" s="46"/>
      <c r="E713" s="46" t="s">
        <v>798</v>
      </c>
      <c r="F713" s="46"/>
      <c r="G713" s="47">
        <v>8.96784</v>
      </c>
      <c r="H713" s="48"/>
      <c r="I713" s="47"/>
      <c r="J713" s="49"/>
      <c r="K713" s="50"/>
      <c r="L713" s="51"/>
      <c r="M713" s="48"/>
      <c r="N713" s="51"/>
      <c r="O713" s="48"/>
      <c r="P713" s="50"/>
      <c r="Q713" s="50"/>
      <c r="R713" s="50"/>
      <c r="S713" s="46"/>
      <c r="T713" s="52"/>
      <c r="U713" s="46"/>
      <c r="V713" s="46"/>
    </row>
    <row r="714" spans="1:22" ht="12.75" outlineLevel="2">
      <c r="A714" s="36">
        <v>291</v>
      </c>
      <c r="B714" s="37" t="s">
        <v>879</v>
      </c>
      <c r="C714" s="37"/>
      <c r="D714" s="38" t="s">
        <v>1573</v>
      </c>
      <c r="E714" s="39" t="s">
        <v>880</v>
      </c>
      <c r="F714" s="38" t="s">
        <v>1575</v>
      </c>
      <c r="G714" s="40">
        <v>17.483</v>
      </c>
      <c r="H714" s="41">
        <v>0</v>
      </c>
      <c r="I714" s="40">
        <f>G714*(1+H714/100)</f>
        <v>17.483</v>
      </c>
      <c r="J714" s="42"/>
      <c r="K714" s="43">
        <f>I714*J714</f>
        <v>0</v>
      </c>
      <c r="L714" s="44">
        <v>0.06528</v>
      </c>
      <c r="M714" s="41">
        <f>I714*L714</f>
        <v>1.14129024</v>
      </c>
      <c r="N714" s="44"/>
      <c r="O714" s="41">
        <f>I714*N714</f>
        <v>0</v>
      </c>
      <c r="P714" s="43">
        <v>21</v>
      </c>
      <c r="Q714" s="43">
        <f>K714*(P714/100)</f>
        <v>0</v>
      </c>
      <c r="R714" s="43">
        <f>K714+Q714</f>
        <v>0</v>
      </c>
      <c r="S714" s="39"/>
      <c r="T714" s="15" t="s">
        <v>881</v>
      </c>
      <c r="U714" s="37" t="s">
        <v>717</v>
      </c>
      <c r="V714" s="37" t="s">
        <v>1885</v>
      </c>
    </row>
    <row r="715" spans="1:22" ht="12.75" outlineLevel="3">
      <c r="A715" s="45"/>
      <c r="B715" s="46"/>
      <c r="C715" s="46"/>
      <c r="D715" s="46"/>
      <c r="E715" s="46" t="s">
        <v>882</v>
      </c>
      <c r="F715" s="46"/>
      <c r="G715" s="47">
        <v>17.483</v>
      </c>
      <c r="H715" s="48"/>
      <c r="I715" s="47"/>
      <c r="J715" s="49"/>
      <c r="K715" s="50"/>
      <c r="L715" s="51"/>
      <c r="M715" s="48"/>
      <c r="N715" s="51"/>
      <c r="O715" s="48"/>
      <c r="P715" s="50"/>
      <c r="Q715" s="50"/>
      <c r="R715" s="50"/>
      <c r="S715" s="46"/>
      <c r="T715" s="52"/>
      <c r="U715" s="46"/>
      <c r="V715" s="46"/>
    </row>
    <row r="716" spans="1:22" ht="12.75" outlineLevel="2">
      <c r="A716" s="36">
        <v>292</v>
      </c>
      <c r="B716" s="37" t="s">
        <v>1882</v>
      </c>
      <c r="C716" s="37"/>
      <c r="D716" s="38" t="s">
        <v>1573</v>
      </c>
      <c r="E716" s="39" t="s">
        <v>1883</v>
      </c>
      <c r="F716" s="38" t="s">
        <v>1575</v>
      </c>
      <c r="G716" s="40">
        <v>51.909</v>
      </c>
      <c r="H716" s="41">
        <v>0</v>
      </c>
      <c r="I716" s="40">
        <f>G716*(1+H716/100)</f>
        <v>51.909</v>
      </c>
      <c r="J716" s="42"/>
      <c r="K716" s="43">
        <f>I716*J716</f>
        <v>0</v>
      </c>
      <c r="L716" s="44">
        <v>0.00181</v>
      </c>
      <c r="M716" s="41">
        <f>I716*L716</f>
        <v>0.09395529</v>
      </c>
      <c r="N716" s="44"/>
      <c r="O716" s="41">
        <f>I716*N716</f>
        <v>0</v>
      </c>
      <c r="P716" s="43">
        <v>21</v>
      </c>
      <c r="Q716" s="43">
        <f>K716*(P716/100)</f>
        <v>0</v>
      </c>
      <c r="R716" s="43">
        <f>K716+Q716</f>
        <v>0</v>
      </c>
      <c r="S716" s="39"/>
      <c r="T716" s="15" t="s">
        <v>883</v>
      </c>
      <c r="U716" s="37" t="s">
        <v>717</v>
      </c>
      <c r="V716" s="37" t="s">
        <v>1885</v>
      </c>
    </row>
    <row r="717" spans="1:22" ht="12.75" outlineLevel="3">
      <c r="A717" s="45"/>
      <c r="B717" s="46"/>
      <c r="C717" s="46"/>
      <c r="D717" s="46"/>
      <c r="E717" s="46" t="s">
        <v>884</v>
      </c>
      <c r="F717" s="46"/>
      <c r="G717" s="47">
        <v>51.909</v>
      </c>
      <c r="H717" s="48"/>
      <c r="I717" s="47"/>
      <c r="J717" s="49"/>
      <c r="K717" s="50"/>
      <c r="L717" s="51"/>
      <c r="M717" s="48"/>
      <c r="N717" s="51"/>
      <c r="O717" s="48"/>
      <c r="P717" s="50"/>
      <c r="Q717" s="50"/>
      <c r="R717" s="50"/>
      <c r="S717" s="46"/>
      <c r="T717" s="52"/>
      <c r="U717" s="46"/>
      <c r="V717" s="46"/>
    </row>
    <row r="718" spans="1:22" ht="12.75" outlineLevel="2">
      <c r="A718" s="36">
        <v>293</v>
      </c>
      <c r="B718" s="37" t="s">
        <v>1180</v>
      </c>
      <c r="C718" s="37"/>
      <c r="D718" s="38" t="s">
        <v>1573</v>
      </c>
      <c r="E718" s="39" t="s">
        <v>1181</v>
      </c>
      <c r="F718" s="38" t="s">
        <v>1575</v>
      </c>
      <c r="G718" s="40">
        <v>35.92</v>
      </c>
      <c r="H718" s="41">
        <v>0</v>
      </c>
      <c r="I718" s="40">
        <f>G718*(1+H718/100)</f>
        <v>35.92</v>
      </c>
      <c r="J718" s="42"/>
      <c r="K718" s="43">
        <f>I718*J718</f>
        <v>0</v>
      </c>
      <c r="L718" s="44">
        <v>0.00121</v>
      </c>
      <c r="M718" s="41">
        <f>I718*L718</f>
        <v>0.0434632</v>
      </c>
      <c r="N718" s="44"/>
      <c r="O718" s="41">
        <f>I718*N718</f>
        <v>0</v>
      </c>
      <c r="P718" s="43">
        <v>21</v>
      </c>
      <c r="Q718" s="43">
        <f>K718*(P718/100)</f>
        <v>0</v>
      </c>
      <c r="R718" s="43">
        <f>K718+Q718</f>
        <v>0</v>
      </c>
      <c r="S718" s="39"/>
      <c r="T718" s="15" t="s">
        <v>885</v>
      </c>
      <c r="U718" s="37" t="s">
        <v>717</v>
      </c>
      <c r="V718" s="37" t="s">
        <v>1885</v>
      </c>
    </row>
    <row r="719" spans="1:22" ht="12.75" outlineLevel="3">
      <c r="A719" s="45"/>
      <c r="B719" s="46"/>
      <c r="C719" s="46"/>
      <c r="D719" s="46"/>
      <c r="E719" s="46" t="s">
        <v>886</v>
      </c>
      <c r="F719" s="46"/>
      <c r="G719" s="47">
        <v>35.92</v>
      </c>
      <c r="H719" s="48"/>
      <c r="I719" s="47"/>
      <c r="J719" s="49"/>
      <c r="K719" s="50"/>
      <c r="L719" s="51"/>
      <c r="M719" s="48"/>
      <c r="N719" s="51"/>
      <c r="O719" s="48"/>
      <c r="P719" s="50"/>
      <c r="Q719" s="50"/>
      <c r="R719" s="50"/>
      <c r="S719" s="46"/>
      <c r="T719" s="52"/>
      <c r="U719" s="46"/>
      <c r="V719" s="46"/>
    </row>
    <row r="720" spans="1:22" ht="12.75" outlineLevel="2">
      <c r="A720" s="36">
        <v>294</v>
      </c>
      <c r="B720" s="37" t="s">
        <v>887</v>
      </c>
      <c r="C720" s="37"/>
      <c r="D720" s="38" t="s">
        <v>1573</v>
      </c>
      <c r="E720" s="39" t="s">
        <v>888</v>
      </c>
      <c r="F720" s="38" t="s">
        <v>1575</v>
      </c>
      <c r="G720" s="40">
        <v>8.43</v>
      </c>
      <c r="H720" s="41">
        <v>0</v>
      </c>
      <c r="I720" s="40">
        <f>G720*(1+H720/100)</f>
        <v>8.43</v>
      </c>
      <c r="J720" s="42"/>
      <c r="K720" s="43">
        <f>I720*J720</f>
        <v>0</v>
      </c>
      <c r="L720" s="44">
        <v>0.0504</v>
      </c>
      <c r="M720" s="41">
        <f>I720*L720</f>
        <v>0.42487199999999997</v>
      </c>
      <c r="N720" s="44"/>
      <c r="O720" s="41">
        <f>I720*N720</f>
        <v>0</v>
      </c>
      <c r="P720" s="43">
        <v>21</v>
      </c>
      <c r="Q720" s="43">
        <f>K720*(P720/100)</f>
        <v>0</v>
      </c>
      <c r="R720" s="43">
        <f>K720+Q720</f>
        <v>0</v>
      </c>
      <c r="S720" s="39"/>
      <c r="T720" s="15" t="s">
        <v>889</v>
      </c>
      <c r="U720" s="37" t="s">
        <v>717</v>
      </c>
      <c r="V720" s="37" t="s">
        <v>1885</v>
      </c>
    </row>
    <row r="721" spans="1:22" ht="12.75" outlineLevel="3">
      <c r="A721" s="45"/>
      <c r="B721" s="46"/>
      <c r="C721" s="46"/>
      <c r="D721" s="46"/>
      <c r="E721" s="46" t="s">
        <v>890</v>
      </c>
      <c r="F721" s="46"/>
      <c r="G721" s="47">
        <v>8.43</v>
      </c>
      <c r="H721" s="48"/>
      <c r="I721" s="47"/>
      <c r="J721" s="49"/>
      <c r="K721" s="50"/>
      <c r="L721" s="51"/>
      <c r="M721" s="48"/>
      <c r="N721" s="51"/>
      <c r="O721" s="48"/>
      <c r="P721" s="50"/>
      <c r="Q721" s="50"/>
      <c r="R721" s="50"/>
      <c r="S721" s="46"/>
      <c r="T721" s="52"/>
      <c r="U721" s="46"/>
      <c r="V721" s="46"/>
    </row>
    <row r="722" spans="1:22" ht="12.75" outlineLevel="2">
      <c r="A722" s="36">
        <v>295</v>
      </c>
      <c r="B722" s="37" t="s">
        <v>891</v>
      </c>
      <c r="C722" s="37"/>
      <c r="D722" s="38" t="s">
        <v>1573</v>
      </c>
      <c r="E722" s="39" t="s">
        <v>892</v>
      </c>
      <c r="F722" s="38" t="s">
        <v>1575</v>
      </c>
      <c r="G722" s="40">
        <v>16.7048</v>
      </c>
      <c r="H722" s="41">
        <v>0</v>
      </c>
      <c r="I722" s="40">
        <f>G722*(1+H722/100)</f>
        <v>16.7048</v>
      </c>
      <c r="J722" s="42"/>
      <c r="K722" s="43">
        <f>I722*J722</f>
        <v>0</v>
      </c>
      <c r="L722" s="44">
        <v>0.05947</v>
      </c>
      <c r="M722" s="41">
        <f>I722*L722</f>
        <v>0.9934344559999999</v>
      </c>
      <c r="N722" s="44"/>
      <c r="O722" s="41">
        <f>I722*N722</f>
        <v>0</v>
      </c>
      <c r="P722" s="43">
        <v>21</v>
      </c>
      <c r="Q722" s="43">
        <f>K722*(P722/100)</f>
        <v>0</v>
      </c>
      <c r="R722" s="43">
        <f>K722+Q722</f>
        <v>0</v>
      </c>
      <c r="S722" s="39"/>
      <c r="T722" s="15" t="s">
        <v>893</v>
      </c>
      <c r="U722" s="37" t="s">
        <v>717</v>
      </c>
      <c r="V722" s="37" t="s">
        <v>1885</v>
      </c>
    </row>
    <row r="723" spans="1:22" ht="12.75" outlineLevel="3">
      <c r="A723" s="45"/>
      <c r="B723" s="46"/>
      <c r="C723" s="46"/>
      <c r="D723" s="46"/>
      <c r="E723" s="46" t="s">
        <v>894</v>
      </c>
      <c r="F723" s="46"/>
      <c r="G723" s="47">
        <v>0</v>
      </c>
      <c r="H723" s="48"/>
      <c r="I723" s="47"/>
      <c r="J723" s="49"/>
      <c r="K723" s="50"/>
      <c r="L723" s="51"/>
      <c r="M723" s="48"/>
      <c r="N723" s="51"/>
      <c r="O723" s="48"/>
      <c r="P723" s="50"/>
      <c r="Q723" s="50"/>
      <c r="R723" s="50"/>
      <c r="S723" s="46"/>
      <c r="T723" s="52"/>
      <c r="U723" s="46"/>
      <c r="V723" s="46"/>
    </row>
    <row r="724" spans="1:22" ht="12.75" outlineLevel="3">
      <c r="A724" s="45"/>
      <c r="B724" s="46"/>
      <c r="C724" s="46"/>
      <c r="D724" s="46"/>
      <c r="E724" s="46" t="s">
        <v>895</v>
      </c>
      <c r="F724" s="46"/>
      <c r="G724" s="47">
        <v>16.7048</v>
      </c>
      <c r="H724" s="48"/>
      <c r="I724" s="47"/>
      <c r="J724" s="49"/>
      <c r="K724" s="50"/>
      <c r="L724" s="51"/>
      <c r="M724" s="48"/>
      <c r="N724" s="51"/>
      <c r="O724" s="48"/>
      <c r="P724" s="50"/>
      <c r="Q724" s="50"/>
      <c r="R724" s="50"/>
      <c r="S724" s="46"/>
      <c r="T724" s="52"/>
      <c r="U724" s="46"/>
      <c r="V724" s="46"/>
    </row>
    <row r="725" spans="1:22" ht="12.75" outlineLevel="2">
      <c r="A725" s="36">
        <v>296</v>
      </c>
      <c r="B725" s="37" t="s">
        <v>1886</v>
      </c>
      <c r="C725" s="37"/>
      <c r="D725" s="38" t="s">
        <v>1573</v>
      </c>
      <c r="E725" s="39" t="s">
        <v>1887</v>
      </c>
      <c r="F725" s="38" t="s">
        <v>1575</v>
      </c>
      <c r="G725" s="40">
        <v>43.479</v>
      </c>
      <c r="H725" s="41">
        <v>0</v>
      </c>
      <c r="I725" s="40">
        <f>G725*(1+H725/100)</f>
        <v>43.479</v>
      </c>
      <c r="J725" s="42"/>
      <c r="K725" s="43">
        <f>I725*J725</f>
        <v>0</v>
      </c>
      <c r="L725" s="44"/>
      <c r="M725" s="41">
        <f>I725*L725</f>
        <v>0</v>
      </c>
      <c r="N725" s="44"/>
      <c r="O725" s="41">
        <f>I725*N725</f>
        <v>0</v>
      </c>
      <c r="P725" s="43">
        <v>21</v>
      </c>
      <c r="Q725" s="43">
        <f>K725*(P725/100)</f>
        <v>0</v>
      </c>
      <c r="R725" s="43">
        <f>K725+Q725</f>
        <v>0</v>
      </c>
      <c r="S725" s="39"/>
      <c r="T725" s="15" t="s">
        <v>896</v>
      </c>
      <c r="U725" s="37" t="s">
        <v>717</v>
      </c>
      <c r="V725" s="37" t="s">
        <v>1885</v>
      </c>
    </row>
    <row r="726" spans="1:22" ht="12.75" outlineLevel="3">
      <c r="A726" s="45"/>
      <c r="B726" s="46"/>
      <c r="C726" s="46"/>
      <c r="D726" s="46"/>
      <c r="E726" s="46" t="s">
        <v>897</v>
      </c>
      <c r="F726" s="46"/>
      <c r="G726" s="47">
        <v>43.479</v>
      </c>
      <c r="H726" s="48"/>
      <c r="I726" s="47"/>
      <c r="J726" s="49"/>
      <c r="K726" s="50"/>
      <c r="L726" s="51"/>
      <c r="M726" s="48"/>
      <c r="N726" s="51"/>
      <c r="O726" s="48"/>
      <c r="P726" s="50"/>
      <c r="Q726" s="50"/>
      <c r="R726" s="50"/>
      <c r="S726" s="46"/>
      <c r="T726" s="52"/>
      <c r="U726" s="46"/>
      <c r="V726" s="46"/>
    </row>
    <row r="727" spans="1:22" ht="12.75" outlineLevel="2">
      <c r="A727" s="36">
        <v>297</v>
      </c>
      <c r="B727" s="37" t="s">
        <v>1890</v>
      </c>
      <c r="C727" s="37"/>
      <c r="D727" s="38" t="s">
        <v>1573</v>
      </c>
      <c r="E727" s="39" t="s">
        <v>1891</v>
      </c>
      <c r="F727" s="38" t="s">
        <v>1575</v>
      </c>
      <c r="G727" s="40">
        <v>27.3744</v>
      </c>
      <c r="H727" s="41">
        <v>0</v>
      </c>
      <c r="I727" s="40">
        <f>G727*(1+H727/100)</f>
        <v>27.3744</v>
      </c>
      <c r="J727" s="42"/>
      <c r="K727" s="43">
        <f>I727*J727</f>
        <v>0</v>
      </c>
      <c r="L727" s="44">
        <v>0.05258</v>
      </c>
      <c r="M727" s="41">
        <f>I727*L727</f>
        <v>1.439345952</v>
      </c>
      <c r="N727" s="44"/>
      <c r="O727" s="41">
        <f>I727*N727</f>
        <v>0</v>
      </c>
      <c r="P727" s="43">
        <v>21</v>
      </c>
      <c r="Q727" s="43">
        <f>K727*(P727/100)</f>
        <v>0</v>
      </c>
      <c r="R727" s="43">
        <f>K727+Q727</f>
        <v>0</v>
      </c>
      <c r="S727" s="39"/>
      <c r="T727" s="15" t="s">
        <v>898</v>
      </c>
      <c r="U727" s="37" t="s">
        <v>717</v>
      </c>
      <c r="V727" s="37" t="s">
        <v>1885</v>
      </c>
    </row>
    <row r="728" spans="1:22" ht="12.75" outlineLevel="3">
      <c r="A728" s="45"/>
      <c r="B728" s="46"/>
      <c r="C728" s="46"/>
      <c r="D728" s="46"/>
      <c r="E728" s="46" t="s">
        <v>899</v>
      </c>
      <c r="F728" s="46"/>
      <c r="G728" s="47">
        <v>27.3744</v>
      </c>
      <c r="H728" s="48"/>
      <c r="I728" s="47"/>
      <c r="J728" s="49"/>
      <c r="K728" s="50"/>
      <c r="L728" s="51"/>
      <c r="M728" s="48"/>
      <c r="N728" s="51"/>
      <c r="O728" s="48"/>
      <c r="P728" s="50"/>
      <c r="Q728" s="50"/>
      <c r="R728" s="50"/>
      <c r="S728" s="46"/>
      <c r="T728" s="52"/>
      <c r="U728" s="46"/>
      <c r="V728" s="46"/>
    </row>
    <row r="729" spans="1:22" ht="12.75" outlineLevel="2">
      <c r="A729" s="36">
        <v>298</v>
      </c>
      <c r="B729" s="37" t="s">
        <v>1895</v>
      </c>
      <c r="C729" s="37"/>
      <c r="D729" s="38" t="s">
        <v>1573</v>
      </c>
      <c r="E729" s="39" t="s">
        <v>1896</v>
      </c>
      <c r="F729" s="38" t="s">
        <v>1575</v>
      </c>
      <c r="G729" s="40">
        <v>1.667</v>
      </c>
      <c r="H729" s="41">
        <v>0</v>
      </c>
      <c r="I729" s="40">
        <f>G729*(1+H729/100)</f>
        <v>1.667</v>
      </c>
      <c r="J729" s="42"/>
      <c r="K729" s="43">
        <f>I729*J729</f>
        <v>0</v>
      </c>
      <c r="L729" s="44">
        <v>0.05265</v>
      </c>
      <c r="M729" s="41">
        <f>I729*L729</f>
        <v>0.08776755</v>
      </c>
      <c r="N729" s="44"/>
      <c r="O729" s="41">
        <f>I729*N729</f>
        <v>0</v>
      </c>
      <c r="P729" s="43">
        <v>21</v>
      </c>
      <c r="Q729" s="43">
        <f>K729*(P729/100)</f>
        <v>0</v>
      </c>
      <c r="R729" s="43">
        <f>K729+Q729</f>
        <v>0</v>
      </c>
      <c r="S729" s="39"/>
      <c r="T729" s="15" t="s">
        <v>900</v>
      </c>
      <c r="U729" s="37" t="s">
        <v>717</v>
      </c>
      <c r="V729" s="37" t="s">
        <v>1885</v>
      </c>
    </row>
    <row r="730" spans="1:22" ht="12.75" outlineLevel="3">
      <c r="A730" s="45"/>
      <c r="B730" s="46"/>
      <c r="C730" s="46"/>
      <c r="D730" s="46"/>
      <c r="E730" s="46" t="s">
        <v>901</v>
      </c>
      <c r="F730" s="46"/>
      <c r="G730" s="47">
        <v>0</v>
      </c>
      <c r="H730" s="48"/>
      <c r="I730" s="47"/>
      <c r="J730" s="49"/>
      <c r="K730" s="50"/>
      <c r="L730" s="51"/>
      <c r="M730" s="48"/>
      <c r="N730" s="51"/>
      <c r="O730" s="48"/>
      <c r="P730" s="50"/>
      <c r="Q730" s="50"/>
      <c r="R730" s="50"/>
      <c r="S730" s="46"/>
      <c r="T730" s="52"/>
      <c r="U730" s="46"/>
      <c r="V730" s="46"/>
    </row>
    <row r="731" spans="1:22" ht="12.75" outlineLevel="3">
      <c r="A731" s="45"/>
      <c r="B731" s="46"/>
      <c r="C731" s="46"/>
      <c r="D731" s="46"/>
      <c r="E731" s="46" t="s">
        <v>902</v>
      </c>
      <c r="F731" s="46"/>
      <c r="G731" s="47">
        <v>1.667</v>
      </c>
      <c r="H731" s="48"/>
      <c r="I731" s="47"/>
      <c r="J731" s="49"/>
      <c r="K731" s="50"/>
      <c r="L731" s="51"/>
      <c r="M731" s="48"/>
      <c r="N731" s="51"/>
      <c r="O731" s="48"/>
      <c r="P731" s="50"/>
      <c r="Q731" s="50"/>
      <c r="R731" s="50"/>
      <c r="S731" s="46"/>
      <c r="T731" s="52"/>
      <c r="U731" s="46"/>
      <c r="V731" s="46"/>
    </row>
    <row r="732" spans="1:22" ht="12.75" outlineLevel="2">
      <c r="A732" s="36">
        <v>299</v>
      </c>
      <c r="B732" s="37" t="s">
        <v>1196</v>
      </c>
      <c r="C732" s="37"/>
      <c r="D732" s="38" t="s">
        <v>1573</v>
      </c>
      <c r="E732" s="39" t="s">
        <v>1197</v>
      </c>
      <c r="F732" s="38" t="s">
        <v>1575</v>
      </c>
      <c r="G732" s="40">
        <v>53.782</v>
      </c>
      <c r="H732" s="41">
        <v>0</v>
      </c>
      <c r="I732" s="40">
        <f>G732*(1+H732/100)</f>
        <v>53.782</v>
      </c>
      <c r="J732" s="42"/>
      <c r="K732" s="43">
        <f>I732*J732</f>
        <v>0</v>
      </c>
      <c r="L732" s="44"/>
      <c r="M732" s="41">
        <f>I732*L732</f>
        <v>0</v>
      </c>
      <c r="N732" s="44"/>
      <c r="O732" s="41">
        <f>I732*N732</f>
        <v>0</v>
      </c>
      <c r="P732" s="43">
        <v>21</v>
      </c>
      <c r="Q732" s="43">
        <f>K732*(P732/100)</f>
        <v>0</v>
      </c>
      <c r="R732" s="43">
        <f>K732+Q732</f>
        <v>0</v>
      </c>
      <c r="S732" s="39"/>
      <c r="T732" s="15" t="s">
        <v>903</v>
      </c>
      <c r="U732" s="37" t="s">
        <v>717</v>
      </c>
      <c r="V732" s="37" t="s">
        <v>1885</v>
      </c>
    </row>
    <row r="733" spans="1:22" ht="12.75" outlineLevel="2">
      <c r="A733" s="36">
        <v>300</v>
      </c>
      <c r="B733" s="37" t="s">
        <v>1199</v>
      </c>
      <c r="C733" s="37"/>
      <c r="D733" s="38" t="s">
        <v>1573</v>
      </c>
      <c r="E733" s="39" t="s">
        <v>1200</v>
      </c>
      <c r="F733" s="38" t="s">
        <v>1575</v>
      </c>
      <c r="G733" s="40">
        <v>9.4</v>
      </c>
      <c r="H733" s="41">
        <v>0</v>
      </c>
      <c r="I733" s="40">
        <f>G733*(1+H733/100)</f>
        <v>9.4</v>
      </c>
      <c r="J733" s="42"/>
      <c r="K733" s="43">
        <f>I733*J733</f>
        <v>0</v>
      </c>
      <c r="L733" s="44"/>
      <c r="M733" s="41">
        <f>I733*L733</f>
        <v>0</v>
      </c>
      <c r="N733" s="44"/>
      <c r="O733" s="41">
        <f>I733*N733</f>
        <v>0</v>
      </c>
      <c r="P733" s="43">
        <v>21</v>
      </c>
      <c r="Q733" s="43">
        <f>K733*(P733/100)</f>
        <v>0</v>
      </c>
      <c r="R733" s="43">
        <f>K733+Q733</f>
        <v>0</v>
      </c>
      <c r="S733" s="39"/>
      <c r="T733" s="15" t="s">
        <v>904</v>
      </c>
      <c r="U733" s="37" t="s">
        <v>717</v>
      </c>
      <c r="V733" s="37" t="s">
        <v>1885</v>
      </c>
    </row>
    <row r="734" spans="1:22" ht="12.75" outlineLevel="2">
      <c r="A734" s="36">
        <v>301</v>
      </c>
      <c r="B734" s="37" t="s">
        <v>1900</v>
      </c>
      <c r="C734" s="37"/>
      <c r="D734" s="38" t="s">
        <v>1573</v>
      </c>
      <c r="E734" s="39" t="s">
        <v>1901</v>
      </c>
      <c r="F734" s="38" t="s">
        <v>1575</v>
      </c>
      <c r="G734" s="40">
        <v>53.7825</v>
      </c>
      <c r="H734" s="41">
        <v>0</v>
      </c>
      <c r="I734" s="40">
        <f>G734*(1+H734/100)</f>
        <v>53.7825</v>
      </c>
      <c r="J734" s="42"/>
      <c r="K734" s="43">
        <f>I734*J734</f>
        <v>0</v>
      </c>
      <c r="L734" s="44">
        <v>0.02214</v>
      </c>
      <c r="M734" s="41">
        <f>I734*L734</f>
        <v>1.19074455</v>
      </c>
      <c r="N734" s="44"/>
      <c r="O734" s="41">
        <f>I734*N734</f>
        <v>0</v>
      </c>
      <c r="P734" s="43">
        <v>21</v>
      </c>
      <c r="Q734" s="43">
        <f>K734*(P734/100)</f>
        <v>0</v>
      </c>
      <c r="R734" s="43">
        <f>K734+Q734</f>
        <v>0</v>
      </c>
      <c r="S734" s="39"/>
      <c r="T734" s="15" t="s">
        <v>905</v>
      </c>
      <c r="U734" s="37" t="s">
        <v>717</v>
      </c>
      <c r="V734" s="37" t="s">
        <v>1885</v>
      </c>
    </row>
    <row r="735" spans="1:22" ht="12.75" outlineLevel="3">
      <c r="A735" s="45"/>
      <c r="B735" s="46"/>
      <c r="C735" s="46"/>
      <c r="D735" s="46"/>
      <c r="E735" s="46" t="s">
        <v>906</v>
      </c>
      <c r="F735" s="46"/>
      <c r="G735" s="47">
        <v>53.7825</v>
      </c>
      <c r="H735" s="48"/>
      <c r="I735" s="47"/>
      <c r="J735" s="49"/>
      <c r="K735" s="50"/>
      <c r="L735" s="51"/>
      <c r="M735" s="48"/>
      <c r="N735" s="51"/>
      <c r="O735" s="48"/>
      <c r="P735" s="50"/>
      <c r="Q735" s="50"/>
      <c r="R735" s="50"/>
      <c r="S735" s="46"/>
      <c r="T735" s="52"/>
      <c r="U735" s="46"/>
      <c r="V735" s="46"/>
    </row>
    <row r="736" spans="1:22" ht="12.75" outlineLevel="2">
      <c r="A736" s="36">
        <v>302</v>
      </c>
      <c r="B736" s="37" t="s">
        <v>1907</v>
      </c>
      <c r="C736" s="37"/>
      <c r="D736" s="38" t="s">
        <v>1573</v>
      </c>
      <c r="E736" s="39" t="s">
        <v>1908</v>
      </c>
      <c r="F736" s="38" t="s">
        <v>1575</v>
      </c>
      <c r="G736" s="40">
        <v>3.3396</v>
      </c>
      <c r="H736" s="41">
        <v>0</v>
      </c>
      <c r="I736" s="40">
        <f>G736*(1+H736/100)</f>
        <v>3.3396</v>
      </c>
      <c r="J736" s="42"/>
      <c r="K736" s="43">
        <f>I736*J736</f>
        <v>0</v>
      </c>
      <c r="L736" s="44">
        <v>0.01722</v>
      </c>
      <c r="M736" s="41">
        <f>I736*L736</f>
        <v>0.057507911999999994</v>
      </c>
      <c r="N736" s="44"/>
      <c r="O736" s="41">
        <f>I736*N736</f>
        <v>0</v>
      </c>
      <c r="P736" s="43">
        <v>21</v>
      </c>
      <c r="Q736" s="43">
        <f>K736*(P736/100)</f>
        <v>0</v>
      </c>
      <c r="R736" s="43">
        <f>K736+Q736</f>
        <v>0</v>
      </c>
      <c r="S736" s="39"/>
      <c r="T736" s="15" t="s">
        <v>907</v>
      </c>
      <c r="U736" s="37" t="s">
        <v>717</v>
      </c>
      <c r="V736" s="37" t="s">
        <v>1885</v>
      </c>
    </row>
    <row r="737" spans="1:22" ht="12.75" outlineLevel="3">
      <c r="A737" s="45"/>
      <c r="B737" s="46"/>
      <c r="C737" s="46"/>
      <c r="D737" s="46"/>
      <c r="E737" s="46" t="s">
        <v>1940</v>
      </c>
      <c r="F737" s="46"/>
      <c r="G737" s="47">
        <v>0</v>
      </c>
      <c r="H737" s="48"/>
      <c r="I737" s="47"/>
      <c r="J737" s="49"/>
      <c r="K737" s="50"/>
      <c r="L737" s="51"/>
      <c r="M737" s="48"/>
      <c r="N737" s="51"/>
      <c r="O737" s="48"/>
      <c r="P737" s="50"/>
      <c r="Q737" s="50"/>
      <c r="R737" s="50"/>
      <c r="S737" s="46"/>
      <c r="T737" s="52"/>
      <c r="U737" s="46"/>
      <c r="V737" s="46"/>
    </row>
    <row r="738" spans="1:22" ht="12.75" outlineLevel="3">
      <c r="A738" s="45"/>
      <c r="B738" s="46"/>
      <c r="C738" s="46"/>
      <c r="D738" s="46"/>
      <c r="E738" s="46" t="s">
        <v>908</v>
      </c>
      <c r="F738" s="46"/>
      <c r="G738" s="47">
        <v>3.3396</v>
      </c>
      <c r="H738" s="48"/>
      <c r="I738" s="47"/>
      <c r="J738" s="49"/>
      <c r="K738" s="50"/>
      <c r="L738" s="51"/>
      <c r="M738" s="48"/>
      <c r="N738" s="51"/>
      <c r="O738" s="48"/>
      <c r="P738" s="50"/>
      <c r="Q738" s="50"/>
      <c r="R738" s="50"/>
      <c r="S738" s="46"/>
      <c r="T738" s="52"/>
      <c r="U738" s="46"/>
      <c r="V738" s="46"/>
    </row>
    <row r="739" spans="1:22" ht="12.75" outlineLevel="2">
      <c r="A739" s="36">
        <v>303</v>
      </c>
      <c r="B739" s="37" t="s">
        <v>909</v>
      </c>
      <c r="C739" s="37"/>
      <c r="D739" s="38" t="s">
        <v>1573</v>
      </c>
      <c r="E739" s="39" t="s">
        <v>910</v>
      </c>
      <c r="F739" s="38" t="s">
        <v>1619</v>
      </c>
      <c r="G739" s="40">
        <v>2.223277</v>
      </c>
      <c r="H739" s="41">
        <v>0</v>
      </c>
      <c r="I739" s="40">
        <f>G739*(1+H739/100)</f>
        <v>2.223277</v>
      </c>
      <c r="J739" s="42"/>
      <c r="K739" s="43">
        <f>I739*J739</f>
        <v>0</v>
      </c>
      <c r="L739" s="44">
        <v>2.25634</v>
      </c>
      <c r="M739" s="41">
        <f>I739*L739</f>
        <v>5.01646882618</v>
      </c>
      <c r="N739" s="44"/>
      <c r="O739" s="41">
        <f>I739*N739</f>
        <v>0</v>
      </c>
      <c r="P739" s="43">
        <v>21</v>
      </c>
      <c r="Q739" s="43">
        <f>K739*(P739/100)</f>
        <v>0</v>
      </c>
      <c r="R739" s="43">
        <f>K739+Q739</f>
        <v>0</v>
      </c>
      <c r="S739" s="39"/>
      <c r="T739" s="15" t="s">
        <v>911</v>
      </c>
      <c r="U739" s="37" t="s">
        <v>717</v>
      </c>
      <c r="V739" s="37" t="s">
        <v>1885</v>
      </c>
    </row>
    <row r="740" spans="1:22" ht="12.75" outlineLevel="3">
      <c r="A740" s="45"/>
      <c r="B740" s="46"/>
      <c r="C740" s="46"/>
      <c r="D740" s="46"/>
      <c r="E740" s="46" t="s">
        <v>912</v>
      </c>
      <c r="F740" s="46"/>
      <c r="G740" s="47">
        <v>2.223277</v>
      </c>
      <c r="H740" s="48"/>
      <c r="I740" s="47"/>
      <c r="J740" s="49"/>
      <c r="K740" s="50"/>
      <c r="L740" s="51"/>
      <c r="M740" s="48"/>
      <c r="N740" s="51"/>
      <c r="O740" s="48"/>
      <c r="P740" s="50"/>
      <c r="Q740" s="50"/>
      <c r="R740" s="50"/>
      <c r="S740" s="46"/>
      <c r="T740" s="52"/>
      <c r="U740" s="46"/>
      <c r="V740" s="46"/>
    </row>
    <row r="741" spans="1:22" ht="12.75" outlineLevel="2">
      <c r="A741" s="36">
        <v>304</v>
      </c>
      <c r="B741" s="37" t="s">
        <v>1916</v>
      </c>
      <c r="C741" s="37"/>
      <c r="D741" s="38" t="s">
        <v>1573</v>
      </c>
      <c r="E741" s="39" t="s">
        <v>1917</v>
      </c>
      <c r="F741" s="38" t="s">
        <v>1619</v>
      </c>
      <c r="G741" s="40">
        <v>3.3349155</v>
      </c>
      <c r="H741" s="41">
        <v>0</v>
      </c>
      <c r="I741" s="40">
        <f>G741*(1+H741/100)</f>
        <v>3.3349155</v>
      </c>
      <c r="J741" s="42"/>
      <c r="K741" s="43">
        <f>I741*J741</f>
        <v>0</v>
      </c>
      <c r="L741" s="44">
        <v>2.25634</v>
      </c>
      <c r="M741" s="41">
        <f>I741*L741</f>
        <v>7.52470323927</v>
      </c>
      <c r="N741" s="44"/>
      <c r="O741" s="41">
        <f>I741*N741</f>
        <v>0</v>
      </c>
      <c r="P741" s="43">
        <v>21</v>
      </c>
      <c r="Q741" s="43">
        <f>K741*(P741/100)</f>
        <v>0</v>
      </c>
      <c r="R741" s="43">
        <f>K741+Q741</f>
        <v>0</v>
      </c>
      <c r="S741" s="39"/>
      <c r="T741" s="15" t="s">
        <v>913</v>
      </c>
      <c r="U741" s="37" t="s">
        <v>717</v>
      </c>
      <c r="V741" s="37" t="s">
        <v>1885</v>
      </c>
    </row>
    <row r="742" spans="1:22" ht="12.75" outlineLevel="3">
      <c r="A742" s="45"/>
      <c r="B742" s="46"/>
      <c r="C742" s="46"/>
      <c r="D742" s="46"/>
      <c r="E742" s="46" t="s">
        <v>914</v>
      </c>
      <c r="F742" s="46"/>
      <c r="G742" s="47">
        <v>3.3349155</v>
      </c>
      <c r="H742" s="48"/>
      <c r="I742" s="47"/>
      <c r="J742" s="49"/>
      <c r="K742" s="50"/>
      <c r="L742" s="51"/>
      <c r="M742" s="48"/>
      <c r="N742" s="51"/>
      <c r="O742" s="48"/>
      <c r="P742" s="50"/>
      <c r="Q742" s="50"/>
      <c r="R742" s="50"/>
      <c r="S742" s="46"/>
      <c r="T742" s="52"/>
      <c r="U742" s="46"/>
      <c r="V742" s="46"/>
    </row>
    <row r="743" spans="1:22" ht="12.75" outlineLevel="2">
      <c r="A743" s="36">
        <v>305</v>
      </c>
      <c r="B743" s="37" t="s">
        <v>915</v>
      </c>
      <c r="C743" s="37"/>
      <c r="D743" s="38" t="s">
        <v>1573</v>
      </c>
      <c r="E743" s="39" t="s">
        <v>916</v>
      </c>
      <c r="F743" s="38" t="s">
        <v>1619</v>
      </c>
      <c r="G743" s="40">
        <v>2.223</v>
      </c>
      <c r="H743" s="41">
        <v>0</v>
      </c>
      <c r="I743" s="40">
        <f>G743*(1+H743/100)</f>
        <v>2.223</v>
      </c>
      <c r="J743" s="42"/>
      <c r="K743" s="43">
        <f>I743*J743</f>
        <v>0</v>
      </c>
      <c r="L743" s="44">
        <v>0.04</v>
      </c>
      <c r="M743" s="41">
        <f>I743*L743</f>
        <v>0.08892</v>
      </c>
      <c r="N743" s="44"/>
      <c r="O743" s="41">
        <f>I743*N743</f>
        <v>0</v>
      </c>
      <c r="P743" s="43">
        <v>21</v>
      </c>
      <c r="Q743" s="43">
        <f>K743*(P743/100)</f>
        <v>0</v>
      </c>
      <c r="R743" s="43">
        <f>K743+Q743</f>
        <v>0</v>
      </c>
      <c r="S743" s="39"/>
      <c r="T743" s="15" t="s">
        <v>917</v>
      </c>
      <c r="U743" s="37" t="s">
        <v>717</v>
      </c>
      <c r="V743" s="37" t="s">
        <v>1885</v>
      </c>
    </row>
    <row r="744" spans="1:22" ht="12.75" outlineLevel="2">
      <c r="A744" s="36">
        <v>306</v>
      </c>
      <c r="B744" s="37" t="s">
        <v>918</v>
      </c>
      <c r="C744" s="37"/>
      <c r="D744" s="38" t="s">
        <v>1573</v>
      </c>
      <c r="E744" s="39" t="s">
        <v>919</v>
      </c>
      <c r="F744" s="38" t="s">
        <v>1619</v>
      </c>
      <c r="G744" s="40">
        <v>2.223</v>
      </c>
      <c r="H744" s="41">
        <v>0</v>
      </c>
      <c r="I744" s="40">
        <f>G744*(1+H744/100)</f>
        <v>2.223</v>
      </c>
      <c r="J744" s="42"/>
      <c r="K744" s="43">
        <f>I744*J744</f>
        <v>0</v>
      </c>
      <c r="L744" s="44"/>
      <c r="M744" s="41">
        <f>I744*L744</f>
        <v>0</v>
      </c>
      <c r="N744" s="44"/>
      <c r="O744" s="41">
        <f>I744*N744</f>
        <v>0</v>
      </c>
      <c r="P744" s="43">
        <v>21</v>
      </c>
      <c r="Q744" s="43">
        <f>K744*(P744/100)</f>
        <v>0</v>
      </c>
      <c r="R744" s="43">
        <f>K744+Q744</f>
        <v>0</v>
      </c>
      <c r="S744" s="39"/>
      <c r="T744" s="15" t="s">
        <v>920</v>
      </c>
      <c r="U744" s="37" t="s">
        <v>717</v>
      </c>
      <c r="V744" s="37" t="s">
        <v>1885</v>
      </c>
    </row>
    <row r="745" spans="1:22" ht="12.75" outlineLevel="2">
      <c r="A745" s="36">
        <v>307</v>
      </c>
      <c r="B745" s="37" t="s">
        <v>921</v>
      </c>
      <c r="C745" s="37"/>
      <c r="D745" s="38" t="s">
        <v>1573</v>
      </c>
      <c r="E745" s="39" t="s">
        <v>922</v>
      </c>
      <c r="F745" s="38" t="s">
        <v>1575</v>
      </c>
      <c r="G745" s="40">
        <v>4.2</v>
      </c>
      <c r="H745" s="41">
        <v>0</v>
      </c>
      <c r="I745" s="40">
        <f>G745*(1+H745/100)</f>
        <v>4.2</v>
      </c>
      <c r="J745" s="42"/>
      <c r="K745" s="43">
        <f>I745*J745</f>
        <v>0</v>
      </c>
      <c r="L745" s="44">
        <v>0.01355</v>
      </c>
      <c r="M745" s="41">
        <f>I745*L745</f>
        <v>0.05691</v>
      </c>
      <c r="N745" s="44"/>
      <c r="O745" s="41">
        <f>I745*N745</f>
        <v>0</v>
      </c>
      <c r="P745" s="43">
        <v>21</v>
      </c>
      <c r="Q745" s="43">
        <f>K745*(P745/100)</f>
        <v>0</v>
      </c>
      <c r="R745" s="43">
        <f>K745+Q745</f>
        <v>0</v>
      </c>
      <c r="S745" s="39"/>
      <c r="T745" s="15" t="s">
        <v>923</v>
      </c>
      <c r="U745" s="37" t="s">
        <v>717</v>
      </c>
      <c r="V745" s="37" t="s">
        <v>1885</v>
      </c>
    </row>
    <row r="746" spans="1:22" ht="12.75" outlineLevel="2">
      <c r="A746" s="36">
        <v>308</v>
      </c>
      <c r="B746" s="37" t="s">
        <v>924</v>
      </c>
      <c r="C746" s="37"/>
      <c r="D746" s="38" t="s">
        <v>1573</v>
      </c>
      <c r="E746" s="39" t="s">
        <v>925</v>
      </c>
      <c r="F746" s="38" t="s">
        <v>1575</v>
      </c>
      <c r="G746" s="40">
        <v>4.2</v>
      </c>
      <c r="H746" s="41">
        <v>0</v>
      </c>
      <c r="I746" s="40">
        <f>G746*(1+H746/100)</f>
        <v>4.2</v>
      </c>
      <c r="J746" s="42"/>
      <c r="K746" s="43">
        <f>I746*J746</f>
        <v>0</v>
      </c>
      <c r="L746" s="44"/>
      <c r="M746" s="41">
        <f>I746*L746</f>
        <v>0</v>
      </c>
      <c r="N746" s="44"/>
      <c r="O746" s="41">
        <f>I746*N746</f>
        <v>0</v>
      </c>
      <c r="P746" s="43">
        <v>21</v>
      </c>
      <c r="Q746" s="43">
        <f>K746*(P746/100)</f>
        <v>0</v>
      </c>
      <c r="R746" s="43">
        <f>K746+Q746</f>
        <v>0</v>
      </c>
      <c r="S746" s="39"/>
      <c r="T746" s="15" t="s">
        <v>926</v>
      </c>
      <c r="U746" s="37" t="s">
        <v>717</v>
      </c>
      <c r="V746" s="37" t="s">
        <v>1885</v>
      </c>
    </row>
    <row r="747" spans="1:22" ht="12.75" outlineLevel="2">
      <c r="A747" s="36">
        <v>309</v>
      </c>
      <c r="B747" s="37" t="s">
        <v>927</v>
      </c>
      <c r="C747" s="37"/>
      <c r="D747" s="38" t="s">
        <v>1573</v>
      </c>
      <c r="E747" s="39" t="s">
        <v>928</v>
      </c>
      <c r="F747" s="38" t="s">
        <v>1698</v>
      </c>
      <c r="G747" s="40">
        <v>0.16514501556</v>
      </c>
      <c r="H747" s="41">
        <v>0</v>
      </c>
      <c r="I747" s="40">
        <f>G747*(1+H747/100)</f>
        <v>0.16514501556</v>
      </c>
      <c r="J747" s="42"/>
      <c r="K747" s="43">
        <f>I747*J747</f>
        <v>0</v>
      </c>
      <c r="L747" s="44">
        <v>1.05878</v>
      </c>
      <c r="M747" s="41">
        <f>I747*L747</f>
        <v>0.17485223957461682</v>
      </c>
      <c r="N747" s="44"/>
      <c r="O747" s="41">
        <f>I747*N747</f>
        <v>0</v>
      </c>
      <c r="P747" s="43">
        <v>21</v>
      </c>
      <c r="Q747" s="43">
        <f>K747*(P747/100)</f>
        <v>0</v>
      </c>
      <c r="R747" s="43">
        <f>K747+Q747</f>
        <v>0</v>
      </c>
      <c r="S747" s="39"/>
      <c r="T747" s="15" t="s">
        <v>929</v>
      </c>
      <c r="U747" s="37" t="s">
        <v>717</v>
      </c>
      <c r="V747" s="37" t="s">
        <v>1885</v>
      </c>
    </row>
    <row r="748" spans="1:22" ht="12.75" outlineLevel="3">
      <c r="A748" s="45"/>
      <c r="B748" s="46"/>
      <c r="C748" s="46"/>
      <c r="D748" s="46"/>
      <c r="E748" s="46" t="s">
        <v>930</v>
      </c>
      <c r="F748" s="46"/>
      <c r="G748" s="47">
        <v>0.16514501556</v>
      </c>
      <c r="H748" s="48"/>
      <c r="I748" s="47"/>
      <c r="J748" s="49"/>
      <c r="K748" s="50"/>
      <c r="L748" s="51"/>
      <c r="M748" s="48"/>
      <c r="N748" s="51"/>
      <c r="O748" s="48"/>
      <c r="P748" s="50"/>
      <c r="Q748" s="50"/>
      <c r="R748" s="50"/>
      <c r="S748" s="46"/>
      <c r="T748" s="52"/>
      <c r="U748" s="46"/>
      <c r="V748" s="46"/>
    </row>
    <row r="749" spans="1:22" ht="12.75" outlineLevel="2">
      <c r="A749" s="36">
        <v>310</v>
      </c>
      <c r="B749" s="37" t="s">
        <v>1929</v>
      </c>
      <c r="C749" s="37"/>
      <c r="D749" s="38" t="s">
        <v>1573</v>
      </c>
      <c r="E749" s="39" t="s">
        <v>1930</v>
      </c>
      <c r="F749" s="38" t="s">
        <v>1575</v>
      </c>
      <c r="G749" s="40">
        <v>4.75992</v>
      </c>
      <c r="H749" s="41">
        <v>0</v>
      </c>
      <c r="I749" s="40">
        <f>G749*(1+H749/100)</f>
        <v>4.75992</v>
      </c>
      <c r="J749" s="42"/>
      <c r="K749" s="43">
        <f>I749*J749</f>
        <v>0</v>
      </c>
      <c r="L749" s="44">
        <v>0.063</v>
      </c>
      <c r="M749" s="41">
        <f>I749*L749</f>
        <v>0.29987496</v>
      </c>
      <c r="N749" s="44"/>
      <c r="O749" s="41">
        <f>I749*N749</f>
        <v>0</v>
      </c>
      <c r="P749" s="43">
        <v>21</v>
      </c>
      <c r="Q749" s="43">
        <f>K749*(P749/100)</f>
        <v>0</v>
      </c>
      <c r="R749" s="43">
        <f>K749+Q749</f>
        <v>0</v>
      </c>
      <c r="S749" s="39"/>
      <c r="T749" s="15" t="s">
        <v>931</v>
      </c>
      <c r="U749" s="37" t="s">
        <v>717</v>
      </c>
      <c r="V749" s="37" t="s">
        <v>1885</v>
      </c>
    </row>
    <row r="750" spans="1:22" ht="12.75" outlineLevel="3">
      <c r="A750" s="45"/>
      <c r="B750" s="46"/>
      <c r="C750" s="46"/>
      <c r="D750" s="46"/>
      <c r="E750" s="46" t="s">
        <v>932</v>
      </c>
      <c r="F750" s="46"/>
      <c r="G750" s="47">
        <v>0</v>
      </c>
      <c r="H750" s="48"/>
      <c r="I750" s="47"/>
      <c r="J750" s="49"/>
      <c r="K750" s="50"/>
      <c r="L750" s="51"/>
      <c r="M750" s="48"/>
      <c r="N750" s="51"/>
      <c r="O750" s="48"/>
      <c r="P750" s="50"/>
      <c r="Q750" s="50"/>
      <c r="R750" s="50"/>
      <c r="S750" s="46"/>
      <c r="T750" s="52"/>
      <c r="U750" s="46"/>
      <c r="V750" s="46"/>
    </row>
    <row r="751" spans="1:22" ht="12.75" outlineLevel="3">
      <c r="A751" s="45"/>
      <c r="B751" s="46"/>
      <c r="C751" s="46"/>
      <c r="D751" s="46"/>
      <c r="E751" s="46" t="s">
        <v>933</v>
      </c>
      <c r="F751" s="46"/>
      <c r="G751" s="47">
        <v>4.75992</v>
      </c>
      <c r="H751" s="48"/>
      <c r="I751" s="47"/>
      <c r="J751" s="49"/>
      <c r="K751" s="50"/>
      <c r="L751" s="51"/>
      <c r="M751" s="48"/>
      <c r="N751" s="51"/>
      <c r="O751" s="48"/>
      <c r="P751" s="50"/>
      <c r="Q751" s="50"/>
      <c r="R751" s="50"/>
      <c r="S751" s="46"/>
      <c r="T751" s="52"/>
      <c r="U751" s="46"/>
      <c r="V751" s="46"/>
    </row>
    <row r="752" spans="1:22" ht="12.75" outlineLevel="2">
      <c r="A752" s="36">
        <v>311</v>
      </c>
      <c r="B752" s="37" t="s">
        <v>934</v>
      </c>
      <c r="C752" s="37"/>
      <c r="D752" s="38" t="s">
        <v>1573</v>
      </c>
      <c r="E752" s="39" t="s">
        <v>935</v>
      </c>
      <c r="F752" s="38" t="s">
        <v>1575</v>
      </c>
      <c r="G752" s="40">
        <v>5.409</v>
      </c>
      <c r="H752" s="41">
        <v>0</v>
      </c>
      <c r="I752" s="40">
        <f>G752*(1+H752/100)</f>
        <v>5.409</v>
      </c>
      <c r="J752" s="42"/>
      <c r="K752" s="43">
        <f>I752*J752</f>
        <v>0</v>
      </c>
      <c r="L752" s="44">
        <v>0.105</v>
      </c>
      <c r="M752" s="41">
        <f>I752*L752</f>
        <v>0.5679449999999999</v>
      </c>
      <c r="N752" s="44"/>
      <c r="O752" s="41">
        <f>I752*N752</f>
        <v>0</v>
      </c>
      <c r="P752" s="43">
        <v>21</v>
      </c>
      <c r="Q752" s="43">
        <f>K752*(P752/100)</f>
        <v>0</v>
      </c>
      <c r="R752" s="43">
        <f>K752+Q752</f>
        <v>0</v>
      </c>
      <c r="S752" s="39"/>
      <c r="T752" s="15" t="s">
        <v>936</v>
      </c>
      <c r="U752" s="37" t="s">
        <v>717</v>
      </c>
      <c r="V752" s="37" t="s">
        <v>1885</v>
      </c>
    </row>
    <row r="753" spans="1:22" ht="12.75" outlineLevel="3">
      <c r="A753" s="45"/>
      <c r="B753" s="46"/>
      <c r="C753" s="46"/>
      <c r="D753" s="46"/>
      <c r="E753" s="46" t="s">
        <v>937</v>
      </c>
      <c r="F753" s="46"/>
      <c r="G753" s="47">
        <v>0</v>
      </c>
      <c r="H753" s="48"/>
      <c r="I753" s="47"/>
      <c r="J753" s="49"/>
      <c r="K753" s="50"/>
      <c r="L753" s="51"/>
      <c r="M753" s="48"/>
      <c r="N753" s="51"/>
      <c r="O753" s="48"/>
      <c r="P753" s="50"/>
      <c r="Q753" s="50"/>
      <c r="R753" s="50"/>
      <c r="S753" s="46"/>
      <c r="T753" s="52"/>
      <c r="U753" s="46"/>
      <c r="V753" s="46"/>
    </row>
    <row r="754" spans="1:22" ht="12.75" outlineLevel="3">
      <c r="A754" s="45"/>
      <c r="B754" s="46"/>
      <c r="C754" s="46"/>
      <c r="D754" s="46"/>
      <c r="E754" s="46" t="s">
        <v>938</v>
      </c>
      <c r="F754" s="46"/>
      <c r="G754" s="47">
        <v>5.409</v>
      </c>
      <c r="H754" s="48"/>
      <c r="I754" s="47"/>
      <c r="J754" s="49"/>
      <c r="K754" s="50"/>
      <c r="L754" s="51"/>
      <c r="M754" s="48"/>
      <c r="N754" s="51"/>
      <c r="O754" s="48"/>
      <c r="P754" s="50"/>
      <c r="Q754" s="50"/>
      <c r="R754" s="50"/>
      <c r="S754" s="46"/>
      <c r="T754" s="52"/>
      <c r="U754" s="46"/>
      <c r="V754" s="46"/>
    </row>
    <row r="755" spans="1:22" ht="12.75" outlineLevel="2">
      <c r="A755" s="36">
        <v>312</v>
      </c>
      <c r="B755" s="37" t="s">
        <v>939</v>
      </c>
      <c r="C755" s="37"/>
      <c r="D755" s="38" t="s">
        <v>1573</v>
      </c>
      <c r="E755" s="39" t="s">
        <v>940</v>
      </c>
      <c r="F755" s="38" t="s">
        <v>1575</v>
      </c>
      <c r="G755" s="40">
        <v>27.7909625</v>
      </c>
      <c r="H755" s="41">
        <v>0</v>
      </c>
      <c r="I755" s="40">
        <f>G755*(1+H755/100)</f>
        <v>27.7909625</v>
      </c>
      <c r="J755" s="42"/>
      <c r="K755" s="43">
        <f>I755*J755</f>
        <v>0</v>
      </c>
      <c r="L755" s="44">
        <v>0.1117</v>
      </c>
      <c r="M755" s="41">
        <f>I755*L755</f>
        <v>3.1042505112499996</v>
      </c>
      <c r="N755" s="44"/>
      <c r="O755" s="41">
        <f>I755*N755</f>
        <v>0</v>
      </c>
      <c r="P755" s="43">
        <v>21</v>
      </c>
      <c r="Q755" s="43">
        <f>K755*(P755/100)</f>
        <v>0</v>
      </c>
      <c r="R755" s="43">
        <f>K755+Q755</f>
        <v>0</v>
      </c>
      <c r="S755" s="39"/>
      <c r="T755" s="15" t="s">
        <v>941</v>
      </c>
      <c r="U755" s="37" t="s">
        <v>717</v>
      </c>
      <c r="V755" s="37" t="s">
        <v>1885</v>
      </c>
    </row>
    <row r="756" spans="1:22" ht="12.75" outlineLevel="3">
      <c r="A756" s="45"/>
      <c r="B756" s="46"/>
      <c r="C756" s="46"/>
      <c r="D756" s="46"/>
      <c r="E756" s="46" t="s">
        <v>942</v>
      </c>
      <c r="F756" s="46"/>
      <c r="G756" s="47">
        <v>27.7909625</v>
      </c>
      <c r="H756" s="48"/>
      <c r="I756" s="47"/>
      <c r="J756" s="49"/>
      <c r="K756" s="50"/>
      <c r="L756" s="51"/>
      <c r="M756" s="48"/>
      <c r="N756" s="51"/>
      <c r="O756" s="48"/>
      <c r="P756" s="50"/>
      <c r="Q756" s="50"/>
      <c r="R756" s="50"/>
      <c r="S756" s="46"/>
      <c r="T756" s="52"/>
      <c r="U756" s="46"/>
      <c r="V756" s="46"/>
    </row>
    <row r="757" spans="1:22" ht="12.75" outlineLevel="2">
      <c r="A757" s="36">
        <v>313</v>
      </c>
      <c r="B757" s="37" t="s">
        <v>943</v>
      </c>
      <c r="C757" s="37"/>
      <c r="D757" s="38" t="s">
        <v>1573</v>
      </c>
      <c r="E757" s="39" t="s">
        <v>944</v>
      </c>
      <c r="F757" s="38" t="s">
        <v>1575</v>
      </c>
      <c r="G757" s="40">
        <v>27.791</v>
      </c>
      <c r="H757" s="41">
        <v>0</v>
      </c>
      <c r="I757" s="40">
        <f>G757*(1+H757/100)</f>
        <v>27.791</v>
      </c>
      <c r="J757" s="42"/>
      <c r="K757" s="43">
        <f>I757*J757</f>
        <v>0</v>
      </c>
      <c r="L757" s="44">
        <v>0.001</v>
      </c>
      <c r="M757" s="41">
        <f>I757*L757</f>
        <v>0.027791</v>
      </c>
      <c r="N757" s="44"/>
      <c r="O757" s="41">
        <f>I757*N757</f>
        <v>0</v>
      </c>
      <c r="P757" s="43">
        <v>21</v>
      </c>
      <c r="Q757" s="43">
        <f>K757*(P757/100)</f>
        <v>0</v>
      </c>
      <c r="R757" s="43">
        <f>K757+Q757</f>
        <v>0</v>
      </c>
      <c r="S757" s="39"/>
      <c r="T757" s="15" t="s">
        <v>945</v>
      </c>
      <c r="U757" s="37" t="s">
        <v>717</v>
      </c>
      <c r="V757" s="37" t="s">
        <v>1885</v>
      </c>
    </row>
    <row r="758" spans="1:22" ht="12.75" outlineLevel="2">
      <c r="A758" s="36">
        <v>314</v>
      </c>
      <c r="B758" s="37" t="s">
        <v>946</v>
      </c>
      <c r="C758" s="37"/>
      <c r="D758" s="38" t="s">
        <v>1573</v>
      </c>
      <c r="E758" s="39" t="s">
        <v>947</v>
      </c>
      <c r="F758" s="38" t="s">
        <v>1575</v>
      </c>
      <c r="G758" s="40">
        <v>1.68</v>
      </c>
      <c r="H758" s="41">
        <v>0</v>
      </c>
      <c r="I758" s="40">
        <f>G758*(1+H758/100)</f>
        <v>1.68</v>
      </c>
      <c r="J758" s="42"/>
      <c r="K758" s="43">
        <f>I758*J758</f>
        <v>0</v>
      </c>
      <c r="L758" s="44">
        <v>0.1071</v>
      </c>
      <c r="M758" s="41">
        <f>I758*L758</f>
        <v>0.179928</v>
      </c>
      <c r="N758" s="44"/>
      <c r="O758" s="41">
        <f>I758*N758</f>
        <v>0</v>
      </c>
      <c r="P758" s="43">
        <v>21</v>
      </c>
      <c r="Q758" s="43">
        <f>K758*(P758/100)</f>
        <v>0</v>
      </c>
      <c r="R758" s="43">
        <f>K758+Q758</f>
        <v>0</v>
      </c>
      <c r="S758" s="39"/>
      <c r="T758" s="15" t="s">
        <v>948</v>
      </c>
      <c r="U758" s="37" t="s">
        <v>717</v>
      </c>
      <c r="V758" s="37" t="s">
        <v>1885</v>
      </c>
    </row>
    <row r="759" spans="1:22" ht="12.75" outlineLevel="3">
      <c r="A759" s="45"/>
      <c r="B759" s="46"/>
      <c r="C759" s="46"/>
      <c r="D759" s="46"/>
      <c r="E759" s="46" t="s">
        <v>949</v>
      </c>
      <c r="F759" s="46"/>
      <c r="G759" s="47">
        <v>1.68</v>
      </c>
      <c r="H759" s="48"/>
      <c r="I759" s="47"/>
      <c r="J759" s="49"/>
      <c r="K759" s="50"/>
      <c r="L759" s="51"/>
      <c r="M759" s="48"/>
      <c r="N759" s="51"/>
      <c r="O759" s="48"/>
      <c r="P759" s="50"/>
      <c r="Q759" s="50"/>
      <c r="R759" s="50"/>
      <c r="S759" s="46"/>
      <c r="T759" s="52"/>
      <c r="U759" s="46"/>
      <c r="V759" s="46"/>
    </row>
    <row r="760" spans="1:22" ht="12.75" outlineLevel="2">
      <c r="A760" s="36">
        <v>315</v>
      </c>
      <c r="B760" s="37" t="s">
        <v>950</v>
      </c>
      <c r="C760" s="37"/>
      <c r="D760" s="38" t="s">
        <v>1573</v>
      </c>
      <c r="E760" s="39" t="s">
        <v>951</v>
      </c>
      <c r="F760" s="38" t="s">
        <v>1619</v>
      </c>
      <c r="G760" s="40">
        <v>2.95909625</v>
      </c>
      <c r="H760" s="41">
        <v>0</v>
      </c>
      <c r="I760" s="40">
        <f>G760*(1+H760/100)</f>
        <v>2.95909625</v>
      </c>
      <c r="J760" s="42"/>
      <c r="K760" s="43">
        <f>I760*J760</f>
        <v>0</v>
      </c>
      <c r="L760" s="44">
        <v>1.98</v>
      </c>
      <c r="M760" s="41">
        <f>I760*L760</f>
        <v>5.859010575</v>
      </c>
      <c r="N760" s="44"/>
      <c r="O760" s="41">
        <f>I760*N760</f>
        <v>0</v>
      </c>
      <c r="P760" s="43">
        <v>21</v>
      </c>
      <c r="Q760" s="43">
        <f>K760*(P760/100)</f>
        <v>0</v>
      </c>
      <c r="R760" s="43">
        <f>K760+Q760</f>
        <v>0</v>
      </c>
      <c r="S760" s="39"/>
      <c r="T760" s="15" t="s">
        <v>952</v>
      </c>
      <c r="U760" s="37" t="s">
        <v>717</v>
      </c>
      <c r="V760" s="37" t="s">
        <v>1885</v>
      </c>
    </row>
    <row r="761" spans="1:22" ht="12.75" outlineLevel="3">
      <c r="A761" s="45"/>
      <c r="B761" s="46"/>
      <c r="C761" s="46"/>
      <c r="D761" s="46"/>
      <c r="E761" s="46" t="s">
        <v>901</v>
      </c>
      <c r="F761" s="46"/>
      <c r="G761" s="47">
        <v>0</v>
      </c>
      <c r="H761" s="48"/>
      <c r="I761" s="47"/>
      <c r="J761" s="49"/>
      <c r="K761" s="50"/>
      <c r="L761" s="51"/>
      <c r="M761" s="48"/>
      <c r="N761" s="51"/>
      <c r="O761" s="48"/>
      <c r="P761" s="50"/>
      <c r="Q761" s="50"/>
      <c r="R761" s="50"/>
      <c r="S761" s="46"/>
      <c r="T761" s="52"/>
      <c r="U761" s="46"/>
      <c r="V761" s="46"/>
    </row>
    <row r="762" spans="1:22" ht="12.75" outlineLevel="3">
      <c r="A762" s="45"/>
      <c r="B762" s="46"/>
      <c r="C762" s="46"/>
      <c r="D762" s="46"/>
      <c r="E762" s="46" t="s">
        <v>953</v>
      </c>
      <c r="F762" s="46"/>
      <c r="G762" s="47">
        <v>0.18</v>
      </c>
      <c r="H762" s="48"/>
      <c r="I762" s="47"/>
      <c r="J762" s="49"/>
      <c r="K762" s="50"/>
      <c r="L762" s="51"/>
      <c r="M762" s="48"/>
      <c r="N762" s="51"/>
      <c r="O762" s="48"/>
      <c r="P762" s="50"/>
      <c r="Q762" s="50"/>
      <c r="R762" s="50"/>
      <c r="S762" s="46"/>
      <c r="T762" s="52"/>
      <c r="U762" s="46"/>
      <c r="V762" s="46"/>
    </row>
    <row r="763" spans="1:22" ht="12.75" outlineLevel="3">
      <c r="A763" s="45"/>
      <c r="B763" s="46"/>
      <c r="C763" s="46"/>
      <c r="D763" s="46"/>
      <c r="E763" s="46" t="s">
        <v>954</v>
      </c>
      <c r="F763" s="46"/>
      <c r="G763" s="47">
        <v>0</v>
      </c>
      <c r="H763" s="48"/>
      <c r="I763" s="47"/>
      <c r="J763" s="49"/>
      <c r="K763" s="50"/>
      <c r="L763" s="51"/>
      <c r="M763" s="48"/>
      <c r="N763" s="51"/>
      <c r="O763" s="48"/>
      <c r="P763" s="50"/>
      <c r="Q763" s="50"/>
      <c r="R763" s="50"/>
      <c r="S763" s="46"/>
      <c r="T763" s="52"/>
      <c r="U763" s="46"/>
      <c r="V763" s="46"/>
    </row>
    <row r="764" spans="1:22" ht="12.75" outlineLevel="3">
      <c r="A764" s="45"/>
      <c r="B764" s="46"/>
      <c r="C764" s="46"/>
      <c r="D764" s="46"/>
      <c r="E764" s="46" t="s">
        <v>955</v>
      </c>
      <c r="F764" s="46"/>
      <c r="G764" s="47">
        <v>2.77909625</v>
      </c>
      <c r="H764" s="48"/>
      <c r="I764" s="47"/>
      <c r="J764" s="49"/>
      <c r="K764" s="50"/>
      <c r="L764" s="51"/>
      <c r="M764" s="48"/>
      <c r="N764" s="51"/>
      <c r="O764" s="48"/>
      <c r="P764" s="50"/>
      <c r="Q764" s="50"/>
      <c r="R764" s="50"/>
      <c r="S764" s="46"/>
      <c r="T764" s="52"/>
      <c r="U764" s="46"/>
      <c r="V764" s="46"/>
    </row>
    <row r="765" spans="1:22" ht="12.75" outlineLevel="2">
      <c r="A765" s="36">
        <v>316</v>
      </c>
      <c r="B765" s="37" t="s">
        <v>1934</v>
      </c>
      <c r="C765" s="37"/>
      <c r="D765" s="38" t="s">
        <v>1573</v>
      </c>
      <c r="E765" s="39" t="s">
        <v>1935</v>
      </c>
      <c r="F765" s="38" t="s">
        <v>1575</v>
      </c>
      <c r="G765" s="40">
        <v>53.782</v>
      </c>
      <c r="H765" s="41">
        <v>0</v>
      </c>
      <c r="I765" s="40">
        <f>G765*(1+H765/100)</f>
        <v>53.782</v>
      </c>
      <c r="J765" s="42"/>
      <c r="K765" s="43">
        <f>I765*J765</f>
        <v>0</v>
      </c>
      <c r="L765" s="44"/>
      <c r="M765" s="41">
        <f>I765*L765</f>
        <v>0</v>
      </c>
      <c r="N765" s="44"/>
      <c r="O765" s="41">
        <f>I765*N765</f>
        <v>0</v>
      </c>
      <c r="P765" s="43">
        <v>21</v>
      </c>
      <c r="Q765" s="43">
        <f>K765*(P765/100)</f>
        <v>0</v>
      </c>
      <c r="R765" s="43">
        <f>K765+Q765</f>
        <v>0</v>
      </c>
      <c r="S765" s="39"/>
      <c r="T765" s="15" t="s">
        <v>956</v>
      </c>
      <c r="U765" s="37" t="s">
        <v>717</v>
      </c>
      <c r="V765" s="37" t="s">
        <v>1885</v>
      </c>
    </row>
    <row r="766" spans="1:22" ht="12.75" outlineLevel="2">
      <c r="A766" s="36">
        <v>317</v>
      </c>
      <c r="B766" s="37" t="s">
        <v>1937</v>
      </c>
      <c r="C766" s="37"/>
      <c r="D766" s="38" t="s">
        <v>1573</v>
      </c>
      <c r="E766" s="39" t="s">
        <v>1938</v>
      </c>
      <c r="F766" s="38" t="s">
        <v>1575</v>
      </c>
      <c r="G766" s="40">
        <v>3.3396</v>
      </c>
      <c r="H766" s="41">
        <v>0</v>
      </c>
      <c r="I766" s="40">
        <f>G766*(1+H766/100)</f>
        <v>3.3396</v>
      </c>
      <c r="J766" s="42"/>
      <c r="K766" s="43">
        <f>I766*J766</f>
        <v>0</v>
      </c>
      <c r="L766" s="44"/>
      <c r="M766" s="41">
        <f>I766*L766</f>
        <v>0</v>
      </c>
      <c r="N766" s="44"/>
      <c r="O766" s="41">
        <f>I766*N766</f>
        <v>0</v>
      </c>
      <c r="P766" s="43">
        <v>21</v>
      </c>
      <c r="Q766" s="43">
        <f>K766*(P766/100)</f>
        <v>0</v>
      </c>
      <c r="R766" s="43">
        <f>K766+Q766</f>
        <v>0</v>
      </c>
      <c r="S766" s="39"/>
      <c r="T766" s="15" t="s">
        <v>957</v>
      </c>
      <c r="U766" s="37" t="s">
        <v>717</v>
      </c>
      <c r="V766" s="37" t="s">
        <v>1885</v>
      </c>
    </row>
    <row r="767" spans="1:22" ht="12.75" outlineLevel="3">
      <c r="A767" s="45"/>
      <c r="B767" s="46"/>
      <c r="C767" s="46"/>
      <c r="D767" s="46"/>
      <c r="E767" s="46" t="s">
        <v>1940</v>
      </c>
      <c r="F767" s="46"/>
      <c r="G767" s="47">
        <v>0</v>
      </c>
      <c r="H767" s="48"/>
      <c r="I767" s="47"/>
      <c r="J767" s="49"/>
      <c r="K767" s="50"/>
      <c r="L767" s="51"/>
      <c r="M767" s="48"/>
      <c r="N767" s="51"/>
      <c r="O767" s="48"/>
      <c r="P767" s="50"/>
      <c r="Q767" s="50"/>
      <c r="R767" s="50"/>
      <c r="S767" s="46"/>
      <c r="T767" s="52"/>
      <c r="U767" s="46"/>
      <c r="V767" s="46"/>
    </row>
    <row r="768" spans="1:22" ht="12.75" outlineLevel="3">
      <c r="A768" s="45"/>
      <c r="B768" s="46"/>
      <c r="C768" s="46"/>
      <c r="D768" s="46"/>
      <c r="E768" s="46" t="s">
        <v>908</v>
      </c>
      <c r="F768" s="46"/>
      <c r="G768" s="47">
        <v>3.3396</v>
      </c>
      <c r="H768" s="48"/>
      <c r="I768" s="47"/>
      <c r="J768" s="49"/>
      <c r="K768" s="50"/>
      <c r="L768" s="51"/>
      <c r="M768" s="48"/>
      <c r="N768" s="51"/>
      <c r="O768" s="48"/>
      <c r="P768" s="50"/>
      <c r="Q768" s="50"/>
      <c r="R768" s="50"/>
      <c r="S768" s="46"/>
      <c r="T768" s="52"/>
      <c r="U768" s="46"/>
      <c r="V768" s="46"/>
    </row>
    <row r="769" spans="1:22" ht="20.25" customHeight="1" outlineLevel="1">
      <c r="A769" s="28"/>
      <c r="B769" s="29"/>
      <c r="C769" s="29"/>
      <c r="D769" s="29"/>
      <c r="E769" s="29" t="s">
        <v>1942</v>
      </c>
      <c r="F769" s="29"/>
      <c r="G769" s="30"/>
      <c r="H769" s="31"/>
      <c r="I769" s="30"/>
      <c r="J769" s="32"/>
      <c r="K769" s="33">
        <f>SUBTOTAL(9,K770:K800)</f>
        <v>0</v>
      </c>
      <c r="L769" s="34"/>
      <c r="M769" s="31">
        <f>SUBTOTAL(9,M770:M800)</f>
        <v>1.4012772800000002</v>
      </c>
      <c r="N769" s="34"/>
      <c r="O769" s="31">
        <f>SUBTOTAL(9,O770:O800)</f>
        <v>0</v>
      </c>
      <c r="P769" s="33"/>
      <c r="Q769" s="33">
        <f>SUBTOTAL(9,Q770:Q800)</f>
        <v>0</v>
      </c>
      <c r="R769" s="33">
        <f>SUBTOTAL(9,R770:R800)</f>
        <v>0</v>
      </c>
      <c r="S769" s="29"/>
      <c r="T769" s="35"/>
      <c r="U769" s="29"/>
      <c r="V769" s="29"/>
    </row>
    <row r="770" spans="1:22" ht="12.75" outlineLevel="2">
      <c r="A770" s="36">
        <v>318</v>
      </c>
      <c r="B770" s="37" t="s">
        <v>958</v>
      </c>
      <c r="C770" s="37"/>
      <c r="D770" s="38" t="s">
        <v>1774</v>
      </c>
      <c r="E770" s="39" t="s">
        <v>959</v>
      </c>
      <c r="F770" s="38" t="s">
        <v>1582</v>
      </c>
      <c r="G770" s="40">
        <v>21.008</v>
      </c>
      <c r="H770" s="41">
        <v>0</v>
      </c>
      <c r="I770" s="40">
        <f>G770*(1+H770/100)</f>
        <v>21.008</v>
      </c>
      <c r="J770" s="42"/>
      <c r="K770" s="43">
        <f>I770*J770</f>
        <v>0</v>
      </c>
      <c r="L770" s="44">
        <v>0.014</v>
      </c>
      <c r="M770" s="41">
        <f>I770*L770</f>
        <v>0.294112</v>
      </c>
      <c r="N770" s="44"/>
      <c r="O770" s="41">
        <f>I770*N770</f>
        <v>0</v>
      </c>
      <c r="P770" s="43">
        <v>21</v>
      </c>
      <c r="Q770" s="43">
        <f>K770*(P770/100)</f>
        <v>0</v>
      </c>
      <c r="R770" s="43">
        <f>K770+Q770</f>
        <v>0</v>
      </c>
      <c r="S770" s="39"/>
      <c r="T770" s="15" t="s">
        <v>960</v>
      </c>
      <c r="U770" s="37" t="s">
        <v>717</v>
      </c>
      <c r="V770" s="37" t="s">
        <v>1946</v>
      </c>
    </row>
    <row r="771" spans="1:22" ht="12.75" outlineLevel="3">
      <c r="A771" s="45"/>
      <c r="B771" s="46"/>
      <c r="C771" s="46"/>
      <c r="D771" s="46"/>
      <c r="E771" s="46" t="s">
        <v>961</v>
      </c>
      <c r="F771" s="46"/>
      <c r="G771" s="47">
        <v>21.008</v>
      </c>
      <c r="H771" s="48"/>
      <c r="I771" s="47"/>
      <c r="J771" s="49"/>
      <c r="K771" s="50"/>
      <c r="L771" s="51"/>
      <c r="M771" s="48"/>
      <c r="N771" s="51"/>
      <c r="O771" s="48"/>
      <c r="P771" s="50"/>
      <c r="Q771" s="50"/>
      <c r="R771" s="50"/>
      <c r="S771" s="46"/>
      <c r="T771" s="52"/>
      <c r="U771" s="46"/>
      <c r="V771" s="46"/>
    </row>
    <row r="772" spans="1:22" ht="12.75" outlineLevel="2">
      <c r="A772" s="36">
        <v>319</v>
      </c>
      <c r="B772" s="37" t="s">
        <v>962</v>
      </c>
      <c r="C772" s="37"/>
      <c r="D772" s="38" t="s">
        <v>1573</v>
      </c>
      <c r="E772" s="39" t="s">
        <v>963</v>
      </c>
      <c r="F772" s="38" t="s">
        <v>1603</v>
      </c>
      <c r="G772" s="40">
        <v>10.4</v>
      </c>
      <c r="H772" s="41">
        <v>0</v>
      </c>
      <c r="I772" s="40">
        <f>G772*(1+H772/100)</f>
        <v>10.4</v>
      </c>
      <c r="J772" s="42"/>
      <c r="K772" s="43">
        <f>I772*J772</f>
        <v>0</v>
      </c>
      <c r="L772" s="44">
        <v>0.10108</v>
      </c>
      <c r="M772" s="41">
        <f>I772*L772</f>
        <v>1.0512320000000002</v>
      </c>
      <c r="N772" s="44"/>
      <c r="O772" s="41">
        <f>I772*N772</f>
        <v>0</v>
      </c>
      <c r="P772" s="43">
        <v>21</v>
      </c>
      <c r="Q772" s="43">
        <f>K772*(P772/100)</f>
        <v>0</v>
      </c>
      <c r="R772" s="43">
        <f>K772+Q772</f>
        <v>0</v>
      </c>
      <c r="S772" s="39"/>
      <c r="T772" s="15" t="s">
        <v>964</v>
      </c>
      <c r="U772" s="37" t="s">
        <v>717</v>
      </c>
      <c r="V772" s="37" t="s">
        <v>1946</v>
      </c>
    </row>
    <row r="773" spans="1:22" ht="12.75" outlineLevel="3">
      <c r="A773" s="45"/>
      <c r="B773" s="46"/>
      <c r="C773" s="46"/>
      <c r="D773" s="46"/>
      <c r="E773" s="46" t="s">
        <v>965</v>
      </c>
      <c r="F773" s="46"/>
      <c r="G773" s="47">
        <v>10.4</v>
      </c>
      <c r="H773" s="48"/>
      <c r="I773" s="47"/>
      <c r="J773" s="49"/>
      <c r="K773" s="50"/>
      <c r="L773" s="51"/>
      <c r="M773" s="48"/>
      <c r="N773" s="51"/>
      <c r="O773" s="48"/>
      <c r="P773" s="50"/>
      <c r="Q773" s="50"/>
      <c r="R773" s="50"/>
      <c r="S773" s="46"/>
      <c r="T773" s="52"/>
      <c r="U773" s="46"/>
      <c r="V773" s="46"/>
    </row>
    <row r="774" spans="1:22" ht="12.75" outlineLevel="2">
      <c r="A774" s="36">
        <v>320</v>
      </c>
      <c r="B774" s="37" t="s">
        <v>1956</v>
      </c>
      <c r="C774" s="37"/>
      <c r="D774" s="38" t="s">
        <v>1573</v>
      </c>
      <c r="E774" s="39" t="s">
        <v>1957</v>
      </c>
      <c r="F774" s="38" t="s">
        <v>1619</v>
      </c>
      <c r="G774" s="40">
        <v>0.208</v>
      </c>
      <c r="H774" s="41">
        <v>0</v>
      </c>
      <c r="I774" s="40">
        <f>G774*(1+H774/100)</f>
        <v>0.208</v>
      </c>
      <c r="J774" s="42"/>
      <c r="K774" s="43">
        <f>I774*J774</f>
        <v>0</v>
      </c>
      <c r="L774" s="44"/>
      <c r="M774" s="41">
        <f>I774*L774</f>
        <v>0</v>
      </c>
      <c r="N774" s="44"/>
      <c r="O774" s="41">
        <f>I774*N774</f>
        <v>0</v>
      </c>
      <c r="P774" s="43">
        <v>21</v>
      </c>
      <c r="Q774" s="43">
        <f>K774*(P774/100)</f>
        <v>0</v>
      </c>
      <c r="R774" s="43">
        <f>K774+Q774</f>
        <v>0</v>
      </c>
      <c r="S774" s="39"/>
      <c r="T774" s="15" t="s">
        <v>966</v>
      </c>
      <c r="U774" s="37" t="s">
        <v>717</v>
      </c>
      <c r="V774" s="37" t="s">
        <v>1946</v>
      </c>
    </row>
    <row r="775" spans="1:22" ht="12.75" outlineLevel="3">
      <c r="A775" s="45"/>
      <c r="B775" s="46"/>
      <c r="C775" s="46"/>
      <c r="D775" s="46"/>
      <c r="E775" s="46" t="s">
        <v>967</v>
      </c>
      <c r="F775" s="46"/>
      <c r="G775" s="47">
        <v>0.208</v>
      </c>
      <c r="H775" s="48"/>
      <c r="I775" s="47"/>
      <c r="J775" s="49"/>
      <c r="K775" s="50"/>
      <c r="L775" s="51"/>
      <c r="M775" s="48"/>
      <c r="N775" s="51"/>
      <c r="O775" s="48"/>
      <c r="P775" s="50"/>
      <c r="Q775" s="50"/>
      <c r="R775" s="50"/>
      <c r="S775" s="46"/>
      <c r="T775" s="52"/>
      <c r="U775" s="46"/>
      <c r="V775" s="46"/>
    </row>
    <row r="776" spans="1:22" ht="12.75" outlineLevel="2">
      <c r="A776" s="36">
        <v>321</v>
      </c>
      <c r="B776" s="37" t="s">
        <v>239</v>
      </c>
      <c r="C776" s="37"/>
      <c r="D776" s="38" t="s">
        <v>1573</v>
      </c>
      <c r="E776" s="39" t="s">
        <v>240</v>
      </c>
      <c r="F776" s="38" t="s">
        <v>1575</v>
      </c>
      <c r="G776" s="40">
        <v>53.782</v>
      </c>
      <c r="H776" s="41">
        <v>0</v>
      </c>
      <c r="I776" s="40">
        <f>G776*(1+H776/100)</f>
        <v>53.782</v>
      </c>
      <c r="J776" s="42"/>
      <c r="K776" s="43">
        <f>I776*J776</f>
        <v>0</v>
      </c>
      <c r="L776" s="44">
        <v>0.00104</v>
      </c>
      <c r="M776" s="41">
        <f>I776*L776</f>
        <v>0.05593327999999999</v>
      </c>
      <c r="N776" s="44"/>
      <c r="O776" s="41">
        <f>I776*N776</f>
        <v>0</v>
      </c>
      <c r="P776" s="43">
        <v>21</v>
      </c>
      <c r="Q776" s="43">
        <f>K776*(P776/100)</f>
        <v>0</v>
      </c>
      <c r="R776" s="43">
        <f>K776+Q776</f>
        <v>0</v>
      </c>
      <c r="S776" s="39"/>
      <c r="T776" s="15" t="s">
        <v>968</v>
      </c>
      <c r="U776" s="37" t="s">
        <v>717</v>
      </c>
      <c r="V776" s="37" t="s">
        <v>1946</v>
      </c>
    </row>
    <row r="777" spans="1:22" ht="26.25" outlineLevel="2">
      <c r="A777" s="36">
        <v>322</v>
      </c>
      <c r="B777" s="37" t="s">
        <v>969</v>
      </c>
      <c r="C777" s="37"/>
      <c r="D777" s="38" t="s">
        <v>1573</v>
      </c>
      <c r="E777" s="39" t="s">
        <v>970</v>
      </c>
      <c r="F777" s="38" t="s">
        <v>1575</v>
      </c>
      <c r="G777" s="40">
        <v>90.4</v>
      </c>
      <c r="H777" s="41">
        <v>0</v>
      </c>
      <c r="I777" s="40">
        <f>G777*(1+H777/100)</f>
        <v>90.4</v>
      </c>
      <c r="J777" s="42"/>
      <c r="K777" s="43">
        <f>I777*J777</f>
        <v>0</v>
      </c>
      <c r="L777" s="44"/>
      <c r="M777" s="41">
        <f>I777*L777</f>
        <v>0</v>
      </c>
      <c r="N777" s="44"/>
      <c r="O777" s="41">
        <f>I777*N777</f>
        <v>0</v>
      </c>
      <c r="P777" s="43">
        <v>21</v>
      </c>
      <c r="Q777" s="43">
        <f>K777*(P777/100)</f>
        <v>0</v>
      </c>
      <c r="R777" s="43">
        <f>K777+Q777</f>
        <v>0</v>
      </c>
      <c r="S777" s="39"/>
      <c r="T777" s="15" t="s">
        <v>971</v>
      </c>
      <c r="U777" s="37" t="s">
        <v>717</v>
      </c>
      <c r="V777" s="37" t="s">
        <v>1946</v>
      </c>
    </row>
    <row r="778" spans="1:22" ht="12.75" outlineLevel="3">
      <c r="A778" s="45"/>
      <c r="B778" s="46"/>
      <c r="C778" s="46"/>
      <c r="D778" s="46"/>
      <c r="E778" s="46" t="s">
        <v>972</v>
      </c>
      <c r="F778" s="46"/>
      <c r="G778" s="47">
        <v>90.4</v>
      </c>
      <c r="H778" s="48"/>
      <c r="I778" s="47"/>
      <c r="J778" s="49"/>
      <c r="K778" s="50"/>
      <c r="L778" s="51"/>
      <c r="M778" s="48"/>
      <c r="N778" s="51"/>
      <c r="O778" s="48"/>
      <c r="P778" s="50"/>
      <c r="Q778" s="50"/>
      <c r="R778" s="50"/>
      <c r="S778" s="46"/>
      <c r="T778" s="52"/>
      <c r="U778" s="46"/>
      <c r="V778" s="46"/>
    </row>
    <row r="779" spans="1:22" ht="26.25" outlineLevel="2">
      <c r="A779" s="36">
        <v>323</v>
      </c>
      <c r="B779" s="37" t="s">
        <v>973</v>
      </c>
      <c r="C779" s="37"/>
      <c r="D779" s="38" t="s">
        <v>1573</v>
      </c>
      <c r="E779" s="39" t="s">
        <v>974</v>
      </c>
      <c r="F779" s="38" t="s">
        <v>1575</v>
      </c>
      <c r="G779" s="40">
        <v>2712</v>
      </c>
      <c r="H779" s="41">
        <v>0</v>
      </c>
      <c r="I779" s="40">
        <f>G779*(1+H779/100)</f>
        <v>2712</v>
      </c>
      <c r="J779" s="42"/>
      <c r="K779" s="43">
        <f>I779*J779</f>
        <v>0</v>
      </c>
      <c r="L779" s="44"/>
      <c r="M779" s="41">
        <f>I779*L779</f>
        <v>0</v>
      </c>
      <c r="N779" s="44"/>
      <c r="O779" s="41">
        <f>I779*N779</f>
        <v>0</v>
      </c>
      <c r="P779" s="43">
        <v>21</v>
      </c>
      <c r="Q779" s="43">
        <f>K779*(P779/100)</f>
        <v>0</v>
      </c>
      <c r="R779" s="43">
        <f>K779+Q779</f>
        <v>0</v>
      </c>
      <c r="S779" s="39"/>
      <c r="T779" s="15" t="s">
        <v>975</v>
      </c>
      <c r="U779" s="37" t="s">
        <v>717</v>
      </c>
      <c r="V779" s="37" t="s">
        <v>1946</v>
      </c>
    </row>
    <row r="780" spans="1:22" ht="12.75" outlineLevel="3">
      <c r="A780" s="45"/>
      <c r="B780" s="46"/>
      <c r="C780" s="46"/>
      <c r="D780" s="46"/>
      <c r="E780" s="46" t="s">
        <v>976</v>
      </c>
      <c r="F780" s="46"/>
      <c r="G780" s="47">
        <v>2712</v>
      </c>
      <c r="H780" s="48"/>
      <c r="I780" s="47"/>
      <c r="J780" s="49"/>
      <c r="K780" s="50"/>
      <c r="L780" s="51"/>
      <c r="M780" s="48"/>
      <c r="N780" s="51"/>
      <c r="O780" s="48"/>
      <c r="P780" s="50"/>
      <c r="Q780" s="50"/>
      <c r="R780" s="50"/>
      <c r="S780" s="46"/>
      <c r="T780" s="52"/>
      <c r="U780" s="46"/>
      <c r="V780" s="46"/>
    </row>
    <row r="781" spans="1:22" ht="26.25" outlineLevel="2">
      <c r="A781" s="36">
        <v>324</v>
      </c>
      <c r="B781" s="37" t="s">
        <v>977</v>
      </c>
      <c r="C781" s="37"/>
      <c r="D781" s="38" t="s">
        <v>1573</v>
      </c>
      <c r="E781" s="39" t="s">
        <v>978</v>
      </c>
      <c r="F781" s="38" t="s">
        <v>1575</v>
      </c>
      <c r="G781" s="40">
        <v>90.4</v>
      </c>
      <c r="H781" s="41">
        <v>0</v>
      </c>
      <c r="I781" s="40">
        <f>G781*(1+H781/100)</f>
        <v>90.4</v>
      </c>
      <c r="J781" s="42"/>
      <c r="K781" s="43">
        <f>I781*J781</f>
        <v>0</v>
      </c>
      <c r="L781" s="44"/>
      <c r="M781" s="41">
        <f>I781*L781</f>
        <v>0</v>
      </c>
      <c r="N781" s="44"/>
      <c r="O781" s="41">
        <f>I781*N781</f>
        <v>0</v>
      </c>
      <c r="P781" s="43">
        <v>21</v>
      </c>
      <c r="Q781" s="43">
        <f>K781*(P781/100)</f>
        <v>0</v>
      </c>
      <c r="R781" s="43">
        <f>K781+Q781</f>
        <v>0</v>
      </c>
      <c r="S781" s="39"/>
      <c r="T781" s="15" t="s">
        <v>979</v>
      </c>
      <c r="U781" s="37" t="s">
        <v>717</v>
      </c>
      <c r="V781" s="37" t="s">
        <v>1946</v>
      </c>
    </row>
    <row r="782" spans="1:22" ht="12.75" outlineLevel="2">
      <c r="A782" s="36">
        <v>325</v>
      </c>
      <c r="B782" s="37" t="s">
        <v>980</v>
      </c>
      <c r="C782" s="37"/>
      <c r="D782" s="38" t="s">
        <v>1573</v>
      </c>
      <c r="E782" s="39" t="s">
        <v>981</v>
      </c>
      <c r="F782" s="38" t="s">
        <v>1619</v>
      </c>
      <c r="G782" s="40">
        <v>125.985696666667</v>
      </c>
      <c r="H782" s="41">
        <v>0</v>
      </c>
      <c r="I782" s="40">
        <f>G782*(1+H782/100)</f>
        <v>125.985696666667</v>
      </c>
      <c r="J782" s="42"/>
      <c r="K782" s="43">
        <f>I782*J782</f>
        <v>0</v>
      </c>
      <c r="L782" s="44"/>
      <c r="M782" s="41">
        <f>I782*L782</f>
        <v>0</v>
      </c>
      <c r="N782" s="44"/>
      <c r="O782" s="41">
        <f>I782*N782</f>
        <v>0</v>
      </c>
      <c r="P782" s="43">
        <v>21</v>
      </c>
      <c r="Q782" s="43">
        <f>K782*(P782/100)</f>
        <v>0</v>
      </c>
      <c r="R782" s="43">
        <f>K782+Q782</f>
        <v>0</v>
      </c>
      <c r="S782" s="39"/>
      <c r="T782" s="15" t="s">
        <v>982</v>
      </c>
      <c r="U782" s="37" t="s">
        <v>717</v>
      </c>
      <c r="V782" s="37" t="s">
        <v>1946</v>
      </c>
    </row>
    <row r="783" spans="1:22" ht="12.75" outlineLevel="3">
      <c r="A783" s="45"/>
      <c r="B783" s="46"/>
      <c r="C783" s="46"/>
      <c r="D783" s="46"/>
      <c r="E783" s="46" t="s">
        <v>983</v>
      </c>
      <c r="F783" s="46"/>
      <c r="G783" s="47">
        <v>125.985696666667</v>
      </c>
      <c r="H783" s="48"/>
      <c r="I783" s="47"/>
      <c r="J783" s="49"/>
      <c r="K783" s="50"/>
      <c r="L783" s="51"/>
      <c r="M783" s="48"/>
      <c r="N783" s="51"/>
      <c r="O783" s="48"/>
      <c r="P783" s="50"/>
      <c r="Q783" s="50"/>
      <c r="R783" s="50"/>
      <c r="S783" s="46"/>
      <c r="T783" s="52"/>
      <c r="U783" s="46"/>
      <c r="V783" s="46"/>
    </row>
    <row r="784" spans="1:22" ht="26.25" outlineLevel="2">
      <c r="A784" s="36">
        <v>326</v>
      </c>
      <c r="B784" s="37" t="s">
        <v>984</v>
      </c>
      <c r="C784" s="37"/>
      <c r="D784" s="38" t="s">
        <v>1573</v>
      </c>
      <c r="E784" s="39" t="s">
        <v>985</v>
      </c>
      <c r="F784" s="38" t="s">
        <v>1619</v>
      </c>
      <c r="G784" s="40">
        <v>3779.58</v>
      </c>
      <c r="H784" s="41">
        <v>0</v>
      </c>
      <c r="I784" s="40">
        <f>G784*(1+H784/100)</f>
        <v>3779.58</v>
      </c>
      <c r="J784" s="42"/>
      <c r="K784" s="43">
        <f>I784*J784</f>
        <v>0</v>
      </c>
      <c r="L784" s="44"/>
      <c r="M784" s="41">
        <f>I784*L784</f>
        <v>0</v>
      </c>
      <c r="N784" s="44"/>
      <c r="O784" s="41">
        <f>I784*N784</f>
        <v>0</v>
      </c>
      <c r="P784" s="43">
        <v>21</v>
      </c>
      <c r="Q784" s="43">
        <f>K784*(P784/100)</f>
        <v>0</v>
      </c>
      <c r="R784" s="43">
        <f>K784+Q784</f>
        <v>0</v>
      </c>
      <c r="S784" s="39"/>
      <c r="T784" s="15" t="s">
        <v>986</v>
      </c>
      <c r="U784" s="37" t="s">
        <v>717</v>
      </c>
      <c r="V784" s="37" t="s">
        <v>1946</v>
      </c>
    </row>
    <row r="785" spans="1:22" ht="12.75" outlineLevel="3">
      <c r="A785" s="45"/>
      <c r="B785" s="46"/>
      <c r="C785" s="46"/>
      <c r="D785" s="46"/>
      <c r="E785" s="46" t="s">
        <v>987</v>
      </c>
      <c r="F785" s="46"/>
      <c r="G785" s="47">
        <v>3779.58</v>
      </c>
      <c r="H785" s="48"/>
      <c r="I785" s="47"/>
      <c r="J785" s="49"/>
      <c r="K785" s="50"/>
      <c r="L785" s="51"/>
      <c r="M785" s="48"/>
      <c r="N785" s="51"/>
      <c r="O785" s="48"/>
      <c r="P785" s="50"/>
      <c r="Q785" s="50"/>
      <c r="R785" s="50"/>
      <c r="S785" s="46"/>
      <c r="T785" s="52"/>
      <c r="U785" s="46"/>
      <c r="V785" s="46"/>
    </row>
    <row r="786" spans="1:22" ht="12.75" outlineLevel="2">
      <c r="A786" s="36">
        <v>327</v>
      </c>
      <c r="B786" s="37" t="s">
        <v>988</v>
      </c>
      <c r="C786" s="37"/>
      <c r="D786" s="38" t="s">
        <v>1573</v>
      </c>
      <c r="E786" s="39" t="s">
        <v>989</v>
      </c>
      <c r="F786" s="38" t="s">
        <v>1619</v>
      </c>
      <c r="G786" s="40">
        <v>125.986</v>
      </c>
      <c r="H786" s="41">
        <v>0</v>
      </c>
      <c r="I786" s="40">
        <f>G786*(1+H786/100)</f>
        <v>125.986</v>
      </c>
      <c r="J786" s="42"/>
      <c r="K786" s="43">
        <f>I786*J786</f>
        <v>0</v>
      </c>
      <c r="L786" s="44"/>
      <c r="M786" s="41">
        <f>I786*L786</f>
        <v>0</v>
      </c>
      <c r="N786" s="44"/>
      <c r="O786" s="41">
        <f>I786*N786</f>
        <v>0</v>
      </c>
      <c r="P786" s="43">
        <v>21</v>
      </c>
      <c r="Q786" s="43">
        <f>K786*(P786/100)</f>
        <v>0</v>
      </c>
      <c r="R786" s="43">
        <f>K786+Q786</f>
        <v>0</v>
      </c>
      <c r="S786" s="39"/>
      <c r="T786" s="15" t="s">
        <v>990</v>
      </c>
      <c r="U786" s="37" t="s">
        <v>717</v>
      </c>
      <c r="V786" s="37" t="s">
        <v>1946</v>
      </c>
    </row>
    <row r="787" spans="1:22" ht="12.75" outlineLevel="2">
      <c r="A787" s="36">
        <v>328</v>
      </c>
      <c r="B787" s="37" t="s">
        <v>991</v>
      </c>
      <c r="C787" s="37"/>
      <c r="D787" s="38" t="s">
        <v>1573</v>
      </c>
      <c r="E787" s="39" t="s">
        <v>992</v>
      </c>
      <c r="F787" s="38" t="s">
        <v>1575</v>
      </c>
      <c r="G787" s="40">
        <v>27.7909625</v>
      </c>
      <c r="H787" s="41">
        <v>0</v>
      </c>
      <c r="I787" s="40">
        <f>G787*(1+H787/100)</f>
        <v>27.7909625</v>
      </c>
      <c r="J787" s="42"/>
      <c r="K787" s="43">
        <f>I787*J787</f>
        <v>0</v>
      </c>
      <c r="L787" s="44"/>
      <c r="M787" s="41">
        <f>I787*L787</f>
        <v>0</v>
      </c>
      <c r="N787" s="44"/>
      <c r="O787" s="41">
        <f>I787*N787</f>
        <v>0</v>
      </c>
      <c r="P787" s="43">
        <v>21</v>
      </c>
      <c r="Q787" s="43">
        <f>K787*(P787/100)</f>
        <v>0</v>
      </c>
      <c r="R787" s="43">
        <f>K787+Q787</f>
        <v>0</v>
      </c>
      <c r="S787" s="39"/>
      <c r="T787" s="15" t="s">
        <v>993</v>
      </c>
      <c r="U787" s="37" t="s">
        <v>717</v>
      </c>
      <c r="V787" s="37" t="s">
        <v>1946</v>
      </c>
    </row>
    <row r="788" spans="1:22" ht="12.75" outlineLevel="3">
      <c r="A788" s="45"/>
      <c r="B788" s="46"/>
      <c r="C788" s="46"/>
      <c r="D788" s="46"/>
      <c r="E788" s="46" t="s">
        <v>994</v>
      </c>
      <c r="F788" s="46"/>
      <c r="G788" s="47">
        <v>27.7909625</v>
      </c>
      <c r="H788" s="48"/>
      <c r="I788" s="47"/>
      <c r="J788" s="49"/>
      <c r="K788" s="50"/>
      <c r="L788" s="51"/>
      <c r="M788" s="48"/>
      <c r="N788" s="51"/>
      <c r="O788" s="48"/>
      <c r="P788" s="50"/>
      <c r="Q788" s="50"/>
      <c r="R788" s="50"/>
      <c r="S788" s="46"/>
      <c r="T788" s="52"/>
      <c r="U788" s="46"/>
      <c r="V788" s="46"/>
    </row>
    <row r="789" spans="1:22" ht="12.75" outlineLevel="2">
      <c r="A789" s="36">
        <v>329</v>
      </c>
      <c r="B789" s="37" t="s">
        <v>995</v>
      </c>
      <c r="C789" s="37"/>
      <c r="D789" s="38" t="s">
        <v>1573</v>
      </c>
      <c r="E789" s="39" t="s">
        <v>996</v>
      </c>
      <c r="F789" s="38" t="s">
        <v>1575</v>
      </c>
      <c r="G789" s="40">
        <v>833.73</v>
      </c>
      <c r="H789" s="41">
        <v>0</v>
      </c>
      <c r="I789" s="40">
        <f>G789*(1+H789/100)</f>
        <v>833.73</v>
      </c>
      <c r="J789" s="42"/>
      <c r="K789" s="43">
        <f>I789*J789</f>
        <v>0</v>
      </c>
      <c r="L789" s="44"/>
      <c r="M789" s="41">
        <f>I789*L789</f>
        <v>0</v>
      </c>
      <c r="N789" s="44"/>
      <c r="O789" s="41">
        <f>I789*N789</f>
        <v>0</v>
      </c>
      <c r="P789" s="43">
        <v>21</v>
      </c>
      <c r="Q789" s="43">
        <f>K789*(P789/100)</f>
        <v>0</v>
      </c>
      <c r="R789" s="43">
        <f>K789+Q789</f>
        <v>0</v>
      </c>
      <c r="S789" s="39"/>
      <c r="T789" s="15" t="s">
        <v>997</v>
      </c>
      <c r="U789" s="37" t="s">
        <v>717</v>
      </c>
      <c r="V789" s="37" t="s">
        <v>1946</v>
      </c>
    </row>
    <row r="790" spans="1:22" ht="12.75" outlineLevel="3">
      <c r="A790" s="45"/>
      <c r="B790" s="46"/>
      <c r="C790" s="46"/>
      <c r="D790" s="46"/>
      <c r="E790" s="46" t="s">
        <v>998</v>
      </c>
      <c r="F790" s="46"/>
      <c r="G790" s="47">
        <v>833.73</v>
      </c>
      <c r="H790" s="48"/>
      <c r="I790" s="47"/>
      <c r="J790" s="49"/>
      <c r="K790" s="50"/>
      <c r="L790" s="51"/>
      <c r="M790" s="48"/>
      <c r="N790" s="51"/>
      <c r="O790" s="48"/>
      <c r="P790" s="50"/>
      <c r="Q790" s="50"/>
      <c r="R790" s="50"/>
      <c r="S790" s="46"/>
      <c r="T790" s="52"/>
      <c r="U790" s="46"/>
      <c r="V790" s="46"/>
    </row>
    <row r="791" spans="1:22" ht="12.75" outlineLevel="2">
      <c r="A791" s="36">
        <v>330</v>
      </c>
      <c r="B791" s="37" t="s">
        <v>999</v>
      </c>
      <c r="C791" s="37"/>
      <c r="D791" s="38" t="s">
        <v>1573</v>
      </c>
      <c r="E791" s="39" t="s">
        <v>1000</v>
      </c>
      <c r="F791" s="38" t="s">
        <v>1575</v>
      </c>
      <c r="G791" s="40">
        <v>27.791</v>
      </c>
      <c r="H791" s="41">
        <v>0</v>
      </c>
      <c r="I791" s="40">
        <f>G791*(1+H791/100)</f>
        <v>27.791</v>
      </c>
      <c r="J791" s="42"/>
      <c r="K791" s="43">
        <f>I791*J791</f>
        <v>0</v>
      </c>
      <c r="L791" s="44"/>
      <c r="M791" s="41">
        <f>I791*L791</f>
        <v>0</v>
      </c>
      <c r="N791" s="44"/>
      <c r="O791" s="41">
        <f>I791*N791</f>
        <v>0</v>
      </c>
      <c r="P791" s="43">
        <v>21</v>
      </c>
      <c r="Q791" s="43">
        <f>K791*(P791/100)</f>
        <v>0</v>
      </c>
      <c r="R791" s="43">
        <f>K791+Q791</f>
        <v>0</v>
      </c>
      <c r="S791" s="39"/>
      <c r="T791" s="15" t="s">
        <v>1001</v>
      </c>
      <c r="U791" s="37" t="s">
        <v>717</v>
      </c>
      <c r="V791" s="37" t="s">
        <v>1946</v>
      </c>
    </row>
    <row r="792" spans="1:22" ht="12.75" outlineLevel="2">
      <c r="A792" s="36">
        <v>331</v>
      </c>
      <c r="B792" s="37" t="s">
        <v>1002</v>
      </c>
      <c r="C792" s="37"/>
      <c r="D792" s="38" t="s">
        <v>1573</v>
      </c>
      <c r="E792" s="39" t="s">
        <v>1003</v>
      </c>
      <c r="F792" s="38" t="s">
        <v>1603</v>
      </c>
      <c r="G792" s="40">
        <v>5</v>
      </c>
      <c r="H792" s="41">
        <v>0</v>
      </c>
      <c r="I792" s="40">
        <f>G792*(1+H792/100)</f>
        <v>5</v>
      </c>
      <c r="J792" s="42"/>
      <c r="K792" s="43">
        <f>I792*J792</f>
        <v>0</v>
      </c>
      <c r="L792" s="44"/>
      <c r="M792" s="41">
        <f>I792*L792</f>
        <v>0</v>
      </c>
      <c r="N792" s="44"/>
      <c r="O792" s="41">
        <f>I792*N792</f>
        <v>0</v>
      </c>
      <c r="P792" s="43">
        <v>21</v>
      </c>
      <c r="Q792" s="43">
        <f>K792*(P792/100)</f>
        <v>0</v>
      </c>
      <c r="R792" s="43">
        <f>K792+Q792</f>
        <v>0</v>
      </c>
      <c r="S792" s="39"/>
      <c r="T792" s="15" t="s">
        <v>1004</v>
      </c>
      <c r="U792" s="37" t="s">
        <v>717</v>
      </c>
      <c r="V792" s="37" t="s">
        <v>1946</v>
      </c>
    </row>
    <row r="793" spans="1:22" ht="12.75" outlineLevel="2">
      <c r="A793" s="36">
        <v>332</v>
      </c>
      <c r="B793" s="37" t="s">
        <v>1005</v>
      </c>
      <c r="C793" s="37"/>
      <c r="D793" s="38" t="s">
        <v>1573</v>
      </c>
      <c r="E793" s="39" t="s">
        <v>1006</v>
      </c>
      <c r="F793" s="38" t="s">
        <v>1575</v>
      </c>
      <c r="G793" s="40">
        <v>47.7594</v>
      </c>
      <c r="H793" s="41">
        <v>0</v>
      </c>
      <c r="I793" s="40">
        <f>G793*(1+H793/100)</f>
        <v>47.7594</v>
      </c>
      <c r="J793" s="42"/>
      <c r="K793" s="43">
        <f>I793*J793</f>
        <v>0</v>
      </c>
      <c r="L793" s="44"/>
      <c r="M793" s="41">
        <f>I793*L793</f>
        <v>0</v>
      </c>
      <c r="N793" s="44"/>
      <c r="O793" s="41">
        <f>I793*N793</f>
        <v>0</v>
      </c>
      <c r="P793" s="43">
        <v>21</v>
      </c>
      <c r="Q793" s="43">
        <f>K793*(P793/100)</f>
        <v>0</v>
      </c>
      <c r="R793" s="43">
        <f>K793+Q793</f>
        <v>0</v>
      </c>
      <c r="S793" s="39"/>
      <c r="T793" s="15" t="s">
        <v>1007</v>
      </c>
      <c r="U793" s="37" t="s">
        <v>717</v>
      </c>
      <c r="V793" s="37" t="s">
        <v>1946</v>
      </c>
    </row>
    <row r="794" spans="1:22" ht="12.75" outlineLevel="3">
      <c r="A794" s="45"/>
      <c r="B794" s="46"/>
      <c r="C794" s="46"/>
      <c r="D794" s="46"/>
      <c r="E794" s="46" t="s">
        <v>1008</v>
      </c>
      <c r="F794" s="46"/>
      <c r="G794" s="47">
        <v>47.7594</v>
      </c>
      <c r="H794" s="48"/>
      <c r="I794" s="47"/>
      <c r="J794" s="49"/>
      <c r="K794" s="50"/>
      <c r="L794" s="51"/>
      <c r="M794" s="48"/>
      <c r="N794" s="51"/>
      <c r="O794" s="48"/>
      <c r="P794" s="50"/>
      <c r="Q794" s="50"/>
      <c r="R794" s="50"/>
      <c r="S794" s="46"/>
      <c r="T794" s="52"/>
      <c r="U794" s="46"/>
      <c r="V794" s="46"/>
    </row>
    <row r="795" spans="1:22" ht="12.75" outlineLevel="2">
      <c r="A795" s="36">
        <v>333</v>
      </c>
      <c r="B795" s="37" t="s">
        <v>1009</v>
      </c>
      <c r="C795" s="37"/>
      <c r="D795" s="38" t="s">
        <v>1573</v>
      </c>
      <c r="E795" s="39" t="s">
        <v>271</v>
      </c>
      <c r="F795" s="38" t="s">
        <v>272</v>
      </c>
      <c r="G795" s="40">
        <v>1</v>
      </c>
      <c r="H795" s="41">
        <v>0</v>
      </c>
      <c r="I795" s="40">
        <f aca="true" t="shared" si="30" ref="I795:I800">G795*(1+H795/100)</f>
        <v>1</v>
      </c>
      <c r="J795" s="42"/>
      <c r="K795" s="43">
        <f aca="true" t="shared" si="31" ref="K795:K800">I795*J795</f>
        <v>0</v>
      </c>
      <c r="L795" s="44"/>
      <c r="M795" s="41">
        <f aca="true" t="shared" si="32" ref="M795:M800">I795*L795</f>
        <v>0</v>
      </c>
      <c r="N795" s="44"/>
      <c r="O795" s="41">
        <f aca="true" t="shared" si="33" ref="O795:O800">I795*N795</f>
        <v>0</v>
      </c>
      <c r="P795" s="43">
        <v>21</v>
      </c>
      <c r="Q795" s="43">
        <f aca="true" t="shared" si="34" ref="Q795:Q800">K795*(P795/100)</f>
        <v>0</v>
      </c>
      <c r="R795" s="43">
        <f aca="true" t="shared" si="35" ref="R795:R800">K795+Q795</f>
        <v>0</v>
      </c>
      <c r="S795" s="39"/>
      <c r="T795" s="15" t="s">
        <v>1010</v>
      </c>
      <c r="U795" s="37" t="s">
        <v>717</v>
      </c>
      <c r="V795" s="37" t="s">
        <v>1946</v>
      </c>
    </row>
    <row r="796" spans="1:22" ht="12.75" outlineLevel="2">
      <c r="A796" s="36">
        <v>334</v>
      </c>
      <c r="B796" s="37" t="s">
        <v>1011</v>
      </c>
      <c r="C796" s="37"/>
      <c r="D796" s="38" t="s">
        <v>1573</v>
      </c>
      <c r="E796" s="39" t="s">
        <v>275</v>
      </c>
      <c r="F796" s="38" t="s">
        <v>272</v>
      </c>
      <c r="G796" s="40">
        <v>1</v>
      </c>
      <c r="H796" s="41">
        <v>0</v>
      </c>
      <c r="I796" s="40">
        <f t="shared" si="30"/>
        <v>1</v>
      </c>
      <c r="J796" s="42"/>
      <c r="K796" s="43">
        <f t="shared" si="31"/>
        <v>0</v>
      </c>
      <c r="L796" s="44"/>
      <c r="M796" s="41">
        <f t="shared" si="32"/>
        <v>0</v>
      </c>
      <c r="N796" s="44"/>
      <c r="O796" s="41">
        <f t="shared" si="33"/>
        <v>0</v>
      </c>
      <c r="P796" s="43">
        <v>21</v>
      </c>
      <c r="Q796" s="43">
        <f t="shared" si="34"/>
        <v>0</v>
      </c>
      <c r="R796" s="43">
        <f t="shared" si="35"/>
        <v>0</v>
      </c>
      <c r="S796" s="39"/>
      <c r="T796" s="15" t="s">
        <v>1012</v>
      </c>
      <c r="U796" s="37" t="s">
        <v>717</v>
      </c>
      <c r="V796" s="37" t="s">
        <v>1946</v>
      </c>
    </row>
    <row r="797" spans="1:22" ht="12.75" outlineLevel="2">
      <c r="A797" s="36">
        <v>335</v>
      </c>
      <c r="B797" s="37" t="s">
        <v>1013</v>
      </c>
      <c r="C797" s="37"/>
      <c r="D797" s="38" t="s">
        <v>1573</v>
      </c>
      <c r="E797" s="39" t="s">
        <v>278</v>
      </c>
      <c r="F797" s="38" t="s">
        <v>272</v>
      </c>
      <c r="G797" s="40">
        <v>1</v>
      </c>
      <c r="H797" s="41">
        <v>0</v>
      </c>
      <c r="I797" s="40">
        <f t="shared" si="30"/>
        <v>1</v>
      </c>
      <c r="J797" s="42"/>
      <c r="K797" s="43">
        <f t="shared" si="31"/>
        <v>0</v>
      </c>
      <c r="L797" s="44"/>
      <c r="M797" s="41">
        <f t="shared" si="32"/>
        <v>0</v>
      </c>
      <c r="N797" s="44"/>
      <c r="O797" s="41">
        <f t="shared" si="33"/>
        <v>0</v>
      </c>
      <c r="P797" s="43">
        <v>21</v>
      </c>
      <c r="Q797" s="43">
        <f t="shared" si="34"/>
        <v>0</v>
      </c>
      <c r="R797" s="43">
        <f t="shared" si="35"/>
        <v>0</v>
      </c>
      <c r="S797" s="39"/>
      <c r="T797" s="15" t="s">
        <v>1014</v>
      </c>
      <c r="U797" s="37" t="s">
        <v>717</v>
      </c>
      <c r="V797" s="37" t="s">
        <v>1946</v>
      </c>
    </row>
    <row r="798" spans="1:22" ht="12.75" outlineLevel="2">
      <c r="A798" s="36">
        <v>336</v>
      </c>
      <c r="B798" s="37" t="s">
        <v>1015</v>
      </c>
      <c r="C798" s="37"/>
      <c r="D798" s="38" t="s">
        <v>1573</v>
      </c>
      <c r="E798" s="39" t="s">
        <v>281</v>
      </c>
      <c r="F798" s="38" t="s">
        <v>272</v>
      </c>
      <c r="G798" s="40">
        <v>1</v>
      </c>
      <c r="H798" s="41">
        <v>0</v>
      </c>
      <c r="I798" s="40">
        <f t="shared" si="30"/>
        <v>1</v>
      </c>
      <c r="J798" s="42"/>
      <c r="K798" s="43">
        <f t="shared" si="31"/>
        <v>0</v>
      </c>
      <c r="L798" s="44"/>
      <c r="M798" s="41">
        <f t="shared" si="32"/>
        <v>0</v>
      </c>
      <c r="N798" s="44"/>
      <c r="O798" s="41">
        <f t="shared" si="33"/>
        <v>0</v>
      </c>
      <c r="P798" s="43">
        <v>21</v>
      </c>
      <c r="Q798" s="43">
        <f t="shared" si="34"/>
        <v>0</v>
      </c>
      <c r="R798" s="43">
        <f t="shared" si="35"/>
        <v>0</v>
      </c>
      <c r="S798" s="39"/>
      <c r="T798" s="15" t="s">
        <v>1016</v>
      </c>
      <c r="U798" s="37" t="s">
        <v>717</v>
      </c>
      <c r="V798" s="37" t="s">
        <v>1946</v>
      </c>
    </row>
    <row r="799" spans="1:22" ht="12.75" outlineLevel="2">
      <c r="A799" s="36">
        <v>337</v>
      </c>
      <c r="B799" s="37" t="s">
        <v>283</v>
      </c>
      <c r="C799" s="37"/>
      <c r="D799" s="38" t="s">
        <v>1573</v>
      </c>
      <c r="E799" s="39" t="s">
        <v>284</v>
      </c>
      <c r="F799" s="38" t="s">
        <v>272</v>
      </c>
      <c r="G799" s="40">
        <v>1</v>
      </c>
      <c r="H799" s="41">
        <v>0</v>
      </c>
      <c r="I799" s="40">
        <f t="shared" si="30"/>
        <v>1</v>
      </c>
      <c r="J799" s="42"/>
      <c r="K799" s="43">
        <f t="shared" si="31"/>
        <v>0</v>
      </c>
      <c r="L799" s="44"/>
      <c r="M799" s="41">
        <f t="shared" si="32"/>
        <v>0</v>
      </c>
      <c r="N799" s="44"/>
      <c r="O799" s="41">
        <f t="shared" si="33"/>
        <v>0</v>
      </c>
      <c r="P799" s="43">
        <v>21</v>
      </c>
      <c r="Q799" s="43">
        <f t="shared" si="34"/>
        <v>0</v>
      </c>
      <c r="R799" s="43">
        <f t="shared" si="35"/>
        <v>0</v>
      </c>
      <c r="S799" s="39"/>
      <c r="T799" s="15" t="s">
        <v>1017</v>
      </c>
      <c r="U799" s="37" t="s">
        <v>717</v>
      </c>
      <c r="V799" s="37" t="s">
        <v>1946</v>
      </c>
    </row>
    <row r="800" spans="1:22" ht="12.75" outlineLevel="2">
      <c r="A800" s="36">
        <v>338</v>
      </c>
      <c r="B800" s="37" t="s">
        <v>1018</v>
      </c>
      <c r="C800" s="37"/>
      <c r="D800" s="38" t="s">
        <v>1573</v>
      </c>
      <c r="E800" s="39" t="s">
        <v>1019</v>
      </c>
      <c r="F800" s="38" t="s">
        <v>272</v>
      </c>
      <c r="G800" s="40">
        <v>1</v>
      </c>
      <c r="H800" s="41">
        <v>0</v>
      </c>
      <c r="I800" s="40">
        <f t="shared" si="30"/>
        <v>1</v>
      </c>
      <c r="J800" s="42"/>
      <c r="K800" s="43">
        <f t="shared" si="31"/>
        <v>0</v>
      </c>
      <c r="L800" s="44"/>
      <c r="M800" s="41">
        <f t="shared" si="32"/>
        <v>0</v>
      </c>
      <c r="N800" s="44"/>
      <c r="O800" s="41">
        <f t="shared" si="33"/>
        <v>0</v>
      </c>
      <c r="P800" s="43">
        <v>21</v>
      </c>
      <c r="Q800" s="43">
        <f t="shared" si="34"/>
        <v>0</v>
      </c>
      <c r="R800" s="43">
        <f t="shared" si="35"/>
        <v>0</v>
      </c>
      <c r="S800" s="39"/>
      <c r="T800" s="15" t="s">
        <v>1020</v>
      </c>
      <c r="U800" s="37" t="s">
        <v>717</v>
      </c>
      <c r="V800" s="37" t="s">
        <v>1946</v>
      </c>
    </row>
    <row r="801" spans="1:22" ht="20.25" customHeight="1" outlineLevel="1">
      <c r="A801" s="28"/>
      <c r="B801" s="29"/>
      <c r="C801" s="29"/>
      <c r="D801" s="29"/>
      <c r="E801" s="29" t="s">
        <v>292</v>
      </c>
      <c r="F801" s="29"/>
      <c r="G801" s="30"/>
      <c r="H801" s="31"/>
      <c r="I801" s="30"/>
      <c r="J801" s="32"/>
      <c r="K801" s="33">
        <f>SUBTOTAL(9,K802:K871)</f>
        <v>0</v>
      </c>
      <c r="L801" s="34"/>
      <c r="M801" s="31">
        <f>SUBTOTAL(9,M802:M871)</f>
        <v>0.10102130496250002</v>
      </c>
      <c r="N801" s="34"/>
      <c r="O801" s="31">
        <f>SUBTOTAL(9,O802:O871)</f>
        <v>56.971458874999996</v>
      </c>
      <c r="P801" s="33"/>
      <c r="Q801" s="33">
        <f>SUBTOTAL(9,Q802:Q871)</f>
        <v>0</v>
      </c>
      <c r="R801" s="33">
        <f>SUBTOTAL(9,R802:R871)</f>
        <v>0</v>
      </c>
      <c r="S801" s="29"/>
      <c r="T801" s="35"/>
      <c r="U801" s="29"/>
      <c r="V801" s="29"/>
    </row>
    <row r="802" spans="1:22" ht="12.75" outlineLevel="2">
      <c r="A802" s="36">
        <v>339</v>
      </c>
      <c r="B802" s="37" t="s">
        <v>1021</v>
      </c>
      <c r="C802" s="37"/>
      <c r="D802" s="38" t="s">
        <v>1573</v>
      </c>
      <c r="E802" s="39" t="s">
        <v>1022</v>
      </c>
      <c r="F802" s="38" t="s">
        <v>1575</v>
      </c>
      <c r="G802" s="40">
        <v>46.744</v>
      </c>
      <c r="H802" s="41">
        <v>0</v>
      </c>
      <c r="I802" s="40">
        <f>G802*(1+H802/100)</f>
        <v>46.744</v>
      </c>
      <c r="J802" s="42"/>
      <c r="K802" s="43">
        <f>I802*J802</f>
        <v>0</v>
      </c>
      <c r="L802" s="44"/>
      <c r="M802" s="41">
        <f>I802*L802</f>
        <v>0</v>
      </c>
      <c r="N802" s="44">
        <v>0.067</v>
      </c>
      <c r="O802" s="41">
        <f>I802*N802</f>
        <v>3.131848</v>
      </c>
      <c r="P802" s="43">
        <v>21</v>
      </c>
      <c r="Q802" s="43">
        <f>K802*(P802/100)</f>
        <v>0</v>
      </c>
      <c r="R802" s="43">
        <f>K802+Q802</f>
        <v>0</v>
      </c>
      <c r="S802" s="39"/>
      <c r="T802" s="15" t="s">
        <v>1023</v>
      </c>
      <c r="U802" s="37" t="s">
        <v>717</v>
      </c>
      <c r="V802" s="37" t="s">
        <v>296</v>
      </c>
    </row>
    <row r="803" spans="1:22" ht="12.75" outlineLevel="2">
      <c r="A803" s="36">
        <v>340</v>
      </c>
      <c r="B803" s="37" t="s">
        <v>1024</v>
      </c>
      <c r="C803" s="37"/>
      <c r="D803" s="38" t="s">
        <v>1573</v>
      </c>
      <c r="E803" s="39" t="s">
        <v>1025</v>
      </c>
      <c r="F803" s="38" t="s">
        <v>414</v>
      </c>
      <c r="G803" s="40">
        <v>97.556</v>
      </c>
      <c r="H803" s="41">
        <v>0</v>
      </c>
      <c r="I803" s="40">
        <f>G803*(1+H803/100)</f>
        <v>97.556</v>
      </c>
      <c r="J803" s="42"/>
      <c r="K803" s="43">
        <f>I803*J803</f>
        <v>0</v>
      </c>
      <c r="L803" s="44"/>
      <c r="M803" s="41">
        <f>I803*L803</f>
        <v>0</v>
      </c>
      <c r="N803" s="44"/>
      <c r="O803" s="41">
        <f>I803*N803</f>
        <v>0</v>
      </c>
      <c r="P803" s="43">
        <v>21</v>
      </c>
      <c r="Q803" s="43">
        <f>K803*(P803/100)</f>
        <v>0</v>
      </c>
      <c r="R803" s="43">
        <f>K803+Q803</f>
        <v>0</v>
      </c>
      <c r="S803" s="39"/>
      <c r="T803" s="15" t="s">
        <v>1026</v>
      </c>
      <c r="U803" s="37" t="s">
        <v>717</v>
      </c>
      <c r="V803" s="37" t="s">
        <v>296</v>
      </c>
    </row>
    <row r="804" spans="1:22" ht="12.75" outlineLevel="3">
      <c r="A804" s="45"/>
      <c r="B804" s="46"/>
      <c r="C804" s="46"/>
      <c r="D804" s="46"/>
      <c r="E804" s="46" t="s">
        <v>1027</v>
      </c>
      <c r="F804" s="46"/>
      <c r="G804" s="47">
        <v>97.556</v>
      </c>
      <c r="H804" s="48"/>
      <c r="I804" s="47"/>
      <c r="J804" s="49"/>
      <c r="K804" s="50"/>
      <c r="L804" s="51"/>
      <c r="M804" s="48"/>
      <c r="N804" s="51"/>
      <c r="O804" s="48"/>
      <c r="P804" s="50"/>
      <c r="Q804" s="50"/>
      <c r="R804" s="50"/>
      <c r="S804" s="46"/>
      <c r="T804" s="52"/>
      <c r="U804" s="46"/>
      <c r="V804" s="46"/>
    </row>
    <row r="805" spans="1:22" ht="12.75" outlineLevel="2">
      <c r="A805" s="36">
        <v>341</v>
      </c>
      <c r="B805" s="37" t="s">
        <v>1028</v>
      </c>
      <c r="C805" s="37"/>
      <c r="D805" s="38" t="s">
        <v>1573</v>
      </c>
      <c r="E805" s="39" t="s">
        <v>1029</v>
      </c>
      <c r="F805" s="38" t="s">
        <v>1575</v>
      </c>
      <c r="G805" s="40">
        <v>1.96</v>
      </c>
      <c r="H805" s="41">
        <v>0</v>
      </c>
      <c r="I805" s="40">
        <f>G805*(1+H805/100)</f>
        <v>1.96</v>
      </c>
      <c r="J805" s="42"/>
      <c r="K805" s="43">
        <f>I805*J805</f>
        <v>0</v>
      </c>
      <c r="L805" s="44"/>
      <c r="M805" s="41">
        <f>I805*L805</f>
        <v>0</v>
      </c>
      <c r="N805" s="44"/>
      <c r="O805" s="41">
        <f>I805*N805</f>
        <v>0</v>
      </c>
      <c r="P805" s="43">
        <v>21</v>
      </c>
      <c r="Q805" s="43">
        <f>K805*(P805/100)</f>
        <v>0</v>
      </c>
      <c r="R805" s="43">
        <f>K805+Q805</f>
        <v>0</v>
      </c>
      <c r="S805" s="39"/>
      <c r="T805" s="15" t="s">
        <v>1030</v>
      </c>
      <c r="U805" s="37" t="s">
        <v>717</v>
      </c>
      <c r="V805" s="37" t="s">
        <v>296</v>
      </c>
    </row>
    <row r="806" spans="1:22" ht="12.75" outlineLevel="3">
      <c r="A806" s="45"/>
      <c r="B806" s="46"/>
      <c r="C806" s="46"/>
      <c r="D806" s="46"/>
      <c r="E806" s="46" t="s">
        <v>1031</v>
      </c>
      <c r="F806" s="46"/>
      <c r="G806" s="47">
        <v>1.96</v>
      </c>
      <c r="H806" s="48"/>
      <c r="I806" s="47"/>
      <c r="J806" s="49"/>
      <c r="K806" s="50"/>
      <c r="L806" s="51"/>
      <c r="M806" s="48"/>
      <c r="N806" s="51"/>
      <c r="O806" s="48"/>
      <c r="P806" s="50"/>
      <c r="Q806" s="50"/>
      <c r="R806" s="50"/>
      <c r="S806" s="46"/>
      <c r="T806" s="52"/>
      <c r="U806" s="46"/>
      <c r="V806" s="46"/>
    </row>
    <row r="807" spans="1:22" ht="12.75" outlineLevel="2">
      <c r="A807" s="36">
        <v>342</v>
      </c>
      <c r="B807" s="37" t="s">
        <v>1032</v>
      </c>
      <c r="C807" s="37"/>
      <c r="D807" s="38" t="s">
        <v>1573</v>
      </c>
      <c r="E807" s="39" t="s">
        <v>1033</v>
      </c>
      <c r="F807" s="38" t="s">
        <v>414</v>
      </c>
      <c r="G807" s="40">
        <v>557.9394</v>
      </c>
      <c r="H807" s="41">
        <v>0</v>
      </c>
      <c r="I807" s="40">
        <f>G807*(1+H807/100)</f>
        <v>557.9394</v>
      </c>
      <c r="J807" s="42"/>
      <c r="K807" s="43">
        <f>I807*J807</f>
        <v>0</v>
      </c>
      <c r="L807" s="44"/>
      <c r="M807" s="41">
        <f>I807*L807</f>
        <v>0</v>
      </c>
      <c r="N807" s="44"/>
      <c r="O807" s="41">
        <f>I807*N807</f>
        <v>0</v>
      </c>
      <c r="P807" s="43">
        <v>21</v>
      </c>
      <c r="Q807" s="43">
        <f>K807*(P807/100)</f>
        <v>0</v>
      </c>
      <c r="R807" s="43">
        <f>K807+Q807</f>
        <v>0</v>
      </c>
      <c r="S807" s="39"/>
      <c r="T807" s="15" t="s">
        <v>1034</v>
      </c>
      <c r="U807" s="37" t="s">
        <v>717</v>
      </c>
      <c r="V807" s="37" t="s">
        <v>296</v>
      </c>
    </row>
    <row r="808" spans="1:22" ht="12.75" outlineLevel="3">
      <c r="A808" s="45"/>
      <c r="B808" s="46"/>
      <c r="C808" s="46"/>
      <c r="D808" s="46"/>
      <c r="E808" s="46" t="s">
        <v>1035</v>
      </c>
      <c r="F808" s="46"/>
      <c r="G808" s="47">
        <v>0</v>
      </c>
      <c r="H808" s="48"/>
      <c r="I808" s="47"/>
      <c r="J808" s="49"/>
      <c r="K808" s="50"/>
      <c r="L808" s="51"/>
      <c r="M808" s="48"/>
      <c r="N808" s="51"/>
      <c r="O808" s="48"/>
      <c r="P808" s="50"/>
      <c r="Q808" s="50"/>
      <c r="R808" s="50"/>
      <c r="S808" s="46"/>
      <c r="T808" s="52"/>
      <c r="U808" s="46"/>
      <c r="V808" s="46"/>
    </row>
    <row r="809" spans="1:22" ht="12.75" outlineLevel="3">
      <c r="A809" s="45"/>
      <c r="B809" s="46"/>
      <c r="C809" s="46"/>
      <c r="D809" s="46"/>
      <c r="E809" s="46" t="s">
        <v>1036</v>
      </c>
      <c r="F809" s="46"/>
      <c r="G809" s="47">
        <v>191.43</v>
      </c>
      <c r="H809" s="48"/>
      <c r="I809" s="47"/>
      <c r="J809" s="49"/>
      <c r="K809" s="50"/>
      <c r="L809" s="51"/>
      <c r="M809" s="48"/>
      <c r="N809" s="51"/>
      <c r="O809" s="48"/>
      <c r="P809" s="50"/>
      <c r="Q809" s="50"/>
      <c r="R809" s="50"/>
      <c r="S809" s="46"/>
      <c r="T809" s="52"/>
      <c r="U809" s="46"/>
      <c r="V809" s="46"/>
    </row>
    <row r="810" spans="1:22" ht="12.75" outlineLevel="3">
      <c r="A810" s="45"/>
      <c r="B810" s="46"/>
      <c r="C810" s="46"/>
      <c r="D810" s="46"/>
      <c r="E810" s="46" t="s">
        <v>1037</v>
      </c>
      <c r="F810" s="46"/>
      <c r="G810" s="47">
        <v>0</v>
      </c>
      <c r="H810" s="48"/>
      <c r="I810" s="47"/>
      <c r="J810" s="49"/>
      <c r="K810" s="50"/>
      <c r="L810" s="51"/>
      <c r="M810" s="48"/>
      <c r="N810" s="51"/>
      <c r="O810" s="48"/>
      <c r="P810" s="50"/>
      <c r="Q810" s="50"/>
      <c r="R810" s="50"/>
      <c r="S810" s="46"/>
      <c r="T810" s="52"/>
      <c r="U810" s="46"/>
      <c r="V810" s="46"/>
    </row>
    <row r="811" spans="1:22" ht="12.75" outlineLevel="3">
      <c r="A811" s="45"/>
      <c r="B811" s="46"/>
      <c r="C811" s="46"/>
      <c r="D811" s="46"/>
      <c r="E811" s="46" t="s">
        <v>1038</v>
      </c>
      <c r="F811" s="46"/>
      <c r="G811" s="47">
        <v>16.2432</v>
      </c>
      <c r="H811" s="48"/>
      <c r="I811" s="47"/>
      <c r="J811" s="49"/>
      <c r="K811" s="50"/>
      <c r="L811" s="51"/>
      <c r="M811" s="48"/>
      <c r="N811" s="51"/>
      <c r="O811" s="48"/>
      <c r="P811" s="50"/>
      <c r="Q811" s="50"/>
      <c r="R811" s="50"/>
      <c r="S811" s="46"/>
      <c r="T811" s="52"/>
      <c r="U811" s="46"/>
      <c r="V811" s="46"/>
    </row>
    <row r="812" spans="1:22" ht="12.75" outlineLevel="3">
      <c r="A812" s="45"/>
      <c r="B812" s="46"/>
      <c r="C812" s="46"/>
      <c r="D812" s="46"/>
      <c r="E812" s="46" t="s">
        <v>1039</v>
      </c>
      <c r="F812" s="46"/>
      <c r="G812" s="47">
        <v>0</v>
      </c>
      <c r="H812" s="48"/>
      <c r="I812" s="47"/>
      <c r="J812" s="49"/>
      <c r="K812" s="50"/>
      <c r="L812" s="51"/>
      <c r="M812" s="48"/>
      <c r="N812" s="51"/>
      <c r="O812" s="48"/>
      <c r="P812" s="50"/>
      <c r="Q812" s="50"/>
      <c r="R812" s="50"/>
      <c r="S812" s="46"/>
      <c r="T812" s="52"/>
      <c r="U812" s="46"/>
      <c r="V812" s="46"/>
    </row>
    <row r="813" spans="1:22" ht="12.75" outlineLevel="3">
      <c r="A813" s="45"/>
      <c r="B813" s="46"/>
      <c r="C813" s="46"/>
      <c r="D813" s="46"/>
      <c r="E813" s="46" t="s">
        <v>1040</v>
      </c>
      <c r="F813" s="46"/>
      <c r="G813" s="47">
        <v>196.2662</v>
      </c>
      <c r="H813" s="48"/>
      <c r="I813" s="47"/>
      <c r="J813" s="49"/>
      <c r="K813" s="50"/>
      <c r="L813" s="51"/>
      <c r="M813" s="48"/>
      <c r="N813" s="51"/>
      <c r="O813" s="48"/>
      <c r="P813" s="50"/>
      <c r="Q813" s="50"/>
      <c r="R813" s="50"/>
      <c r="S813" s="46"/>
      <c r="T813" s="52"/>
      <c r="U813" s="46"/>
      <c r="V813" s="46"/>
    </row>
    <row r="814" spans="1:22" ht="12.75" outlineLevel="3">
      <c r="A814" s="45"/>
      <c r="B814" s="46"/>
      <c r="C814" s="46"/>
      <c r="D814" s="46"/>
      <c r="E814" s="46" t="s">
        <v>1041</v>
      </c>
      <c r="F814" s="46"/>
      <c r="G814" s="47">
        <v>0</v>
      </c>
      <c r="H814" s="48"/>
      <c r="I814" s="47"/>
      <c r="J814" s="49"/>
      <c r="K814" s="50"/>
      <c r="L814" s="51"/>
      <c r="M814" s="48"/>
      <c r="N814" s="51"/>
      <c r="O814" s="48"/>
      <c r="P814" s="50"/>
      <c r="Q814" s="50"/>
      <c r="R814" s="50"/>
      <c r="S814" s="46"/>
      <c r="T814" s="52"/>
      <c r="U814" s="46"/>
      <c r="V814" s="46"/>
    </row>
    <row r="815" spans="1:22" ht="12.75" outlineLevel="3">
      <c r="A815" s="45"/>
      <c r="B815" s="46"/>
      <c r="C815" s="46"/>
      <c r="D815" s="46"/>
      <c r="E815" s="46" t="s">
        <v>1042</v>
      </c>
      <c r="F815" s="46"/>
      <c r="G815" s="47">
        <v>154</v>
      </c>
      <c r="H815" s="48"/>
      <c r="I815" s="47"/>
      <c r="J815" s="49"/>
      <c r="K815" s="50"/>
      <c r="L815" s="51"/>
      <c r="M815" s="48"/>
      <c r="N815" s="51"/>
      <c r="O815" s="48"/>
      <c r="P815" s="50"/>
      <c r="Q815" s="50"/>
      <c r="R815" s="50"/>
      <c r="S815" s="46"/>
      <c r="T815" s="52"/>
      <c r="U815" s="46"/>
      <c r="V815" s="46"/>
    </row>
    <row r="816" spans="1:22" ht="12.75" outlineLevel="2">
      <c r="A816" s="36">
        <v>343</v>
      </c>
      <c r="B816" s="37" t="s">
        <v>1043</v>
      </c>
      <c r="C816" s="37"/>
      <c r="D816" s="38" t="s">
        <v>1573</v>
      </c>
      <c r="E816" s="39" t="s">
        <v>1044</v>
      </c>
      <c r="F816" s="38" t="s">
        <v>1582</v>
      </c>
      <c r="G816" s="40">
        <v>1</v>
      </c>
      <c r="H816" s="41">
        <v>0</v>
      </c>
      <c r="I816" s="40">
        <f aca="true" t="shared" si="36" ref="I816:I821">G816*(1+H816/100)</f>
        <v>1</v>
      </c>
      <c r="J816" s="42"/>
      <c r="K816" s="43">
        <f aca="true" t="shared" si="37" ref="K816:K821">I816*J816</f>
        <v>0</v>
      </c>
      <c r="L816" s="44"/>
      <c r="M816" s="41">
        <f aca="true" t="shared" si="38" ref="M816:M821">I816*L816</f>
        <v>0</v>
      </c>
      <c r="N816" s="44"/>
      <c r="O816" s="41">
        <f aca="true" t="shared" si="39" ref="O816:O821">I816*N816</f>
        <v>0</v>
      </c>
      <c r="P816" s="43">
        <v>21</v>
      </c>
      <c r="Q816" s="43">
        <f aca="true" t="shared" si="40" ref="Q816:Q821">K816*(P816/100)</f>
        <v>0</v>
      </c>
      <c r="R816" s="43">
        <f aca="true" t="shared" si="41" ref="R816:R821">K816+Q816</f>
        <v>0</v>
      </c>
      <c r="S816" s="39"/>
      <c r="T816" s="15" t="s">
        <v>1045</v>
      </c>
      <c r="U816" s="37" t="s">
        <v>717</v>
      </c>
      <c r="V816" s="37" t="s">
        <v>296</v>
      </c>
    </row>
    <row r="817" spans="1:22" ht="12.75" outlineLevel="2">
      <c r="A817" s="36">
        <v>344</v>
      </c>
      <c r="B817" s="37" t="s">
        <v>1046</v>
      </c>
      <c r="C817" s="37"/>
      <c r="D817" s="38" t="s">
        <v>1573</v>
      </c>
      <c r="E817" s="39" t="s">
        <v>1047</v>
      </c>
      <c r="F817" s="38" t="s">
        <v>1582</v>
      </c>
      <c r="G817" s="40">
        <v>1</v>
      </c>
      <c r="H817" s="41">
        <v>0</v>
      </c>
      <c r="I817" s="40">
        <f t="shared" si="36"/>
        <v>1</v>
      </c>
      <c r="J817" s="42"/>
      <c r="K817" s="43">
        <f t="shared" si="37"/>
        <v>0</v>
      </c>
      <c r="L817" s="44"/>
      <c r="M817" s="41">
        <f t="shared" si="38"/>
        <v>0</v>
      </c>
      <c r="N817" s="44"/>
      <c r="O817" s="41">
        <f t="shared" si="39"/>
        <v>0</v>
      </c>
      <c r="P817" s="43">
        <v>21</v>
      </c>
      <c r="Q817" s="43">
        <f t="shared" si="40"/>
        <v>0</v>
      </c>
      <c r="R817" s="43">
        <f t="shared" si="41"/>
        <v>0</v>
      </c>
      <c r="S817" s="39"/>
      <c r="T817" s="15" t="s">
        <v>1048</v>
      </c>
      <c r="U817" s="37" t="s">
        <v>717</v>
      </c>
      <c r="V817" s="37" t="s">
        <v>296</v>
      </c>
    </row>
    <row r="818" spans="1:22" ht="12.75" outlineLevel="2">
      <c r="A818" s="36">
        <v>345</v>
      </c>
      <c r="B818" s="37" t="s">
        <v>1049</v>
      </c>
      <c r="C818" s="37"/>
      <c r="D818" s="38" t="s">
        <v>1573</v>
      </c>
      <c r="E818" s="39" t="s">
        <v>1050</v>
      </c>
      <c r="F818" s="38" t="s">
        <v>1582</v>
      </c>
      <c r="G818" s="40">
        <v>1</v>
      </c>
      <c r="H818" s="41">
        <v>0</v>
      </c>
      <c r="I818" s="40">
        <f t="shared" si="36"/>
        <v>1</v>
      </c>
      <c r="J818" s="42"/>
      <c r="K818" s="43">
        <f t="shared" si="37"/>
        <v>0</v>
      </c>
      <c r="L818" s="44"/>
      <c r="M818" s="41">
        <f t="shared" si="38"/>
        <v>0</v>
      </c>
      <c r="N818" s="44"/>
      <c r="O818" s="41">
        <f t="shared" si="39"/>
        <v>0</v>
      </c>
      <c r="P818" s="43">
        <v>21</v>
      </c>
      <c r="Q818" s="43">
        <f t="shared" si="40"/>
        <v>0</v>
      </c>
      <c r="R818" s="43">
        <f t="shared" si="41"/>
        <v>0</v>
      </c>
      <c r="S818" s="39"/>
      <c r="T818" s="15" t="s">
        <v>1051</v>
      </c>
      <c r="U818" s="37" t="s">
        <v>717</v>
      </c>
      <c r="V818" s="37" t="s">
        <v>296</v>
      </c>
    </row>
    <row r="819" spans="1:22" ht="12.75" outlineLevel="2">
      <c r="A819" s="36">
        <v>346</v>
      </c>
      <c r="B819" s="37" t="s">
        <v>1052</v>
      </c>
      <c r="C819" s="37"/>
      <c r="D819" s="38" t="s">
        <v>1573</v>
      </c>
      <c r="E819" s="39" t="s">
        <v>1053</v>
      </c>
      <c r="F819" s="38" t="s">
        <v>272</v>
      </c>
      <c r="G819" s="40">
        <v>1</v>
      </c>
      <c r="H819" s="41">
        <v>0</v>
      </c>
      <c r="I819" s="40">
        <f t="shared" si="36"/>
        <v>1</v>
      </c>
      <c r="J819" s="42"/>
      <c r="K819" s="43">
        <f t="shared" si="37"/>
        <v>0</v>
      </c>
      <c r="L819" s="44"/>
      <c r="M819" s="41">
        <f t="shared" si="38"/>
        <v>0</v>
      </c>
      <c r="N819" s="44"/>
      <c r="O819" s="41">
        <f t="shared" si="39"/>
        <v>0</v>
      </c>
      <c r="P819" s="43">
        <v>21</v>
      </c>
      <c r="Q819" s="43">
        <f t="shared" si="40"/>
        <v>0</v>
      </c>
      <c r="R819" s="43">
        <f t="shared" si="41"/>
        <v>0</v>
      </c>
      <c r="S819" s="39"/>
      <c r="T819" s="15" t="s">
        <v>1054</v>
      </c>
      <c r="U819" s="37" t="s">
        <v>717</v>
      </c>
      <c r="V819" s="37" t="s">
        <v>296</v>
      </c>
    </row>
    <row r="820" spans="1:22" ht="12.75" outlineLevel="2">
      <c r="A820" s="36">
        <v>347</v>
      </c>
      <c r="B820" s="37" t="s">
        <v>1055</v>
      </c>
      <c r="C820" s="37"/>
      <c r="D820" s="38" t="s">
        <v>1573</v>
      </c>
      <c r="E820" s="39" t="s">
        <v>1056</v>
      </c>
      <c r="F820" s="38" t="s">
        <v>272</v>
      </c>
      <c r="G820" s="40">
        <v>1</v>
      </c>
      <c r="H820" s="41">
        <v>0</v>
      </c>
      <c r="I820" s="40">
        <f t="shared" si="36"/>
        <v>1</v>
      </c>
      <c r="J820" s="42"/>
      <c r="K820" s="43">
        <f t="shared" si="37"/>
        <v>0</v>
      </c>
      <c r="L820" s="44"/>
      <c r="M820" s="41">
        <f t="shared" si="38"/>
        <v>0</v>
      </c>
      <c r="N820" s="44"/>
      <c r="O820" s="41">
        <f t="shared" si="39"/>
        <v>0</v>
      </c>
      <c r="P820" s="43">
        <v>21</v>
      </c>
      <c r="Q820" s="43">
        <f t="shared" si="40"/>
        <v>0</v>
      </c>
      <c r="R820" s="43">
        <f t="shared" si="41"/>
        <v>0</v>
      </c>
      <c r="S820" s="39"/>
      <c r="T820" s="15" t="s">
        <v>1057</v>
      </c>
      <c r="U820" s="37" t="s">
        <v>717</v>
      </c>
      <c r="V820" s="37" t="s">
        <v>296</v>
      </c>
    </row>
    <row r="821" spans="1:22" ht="12.75" outlineLevel="2">
      <c r="A821" s="36">
        <v>348</v>
      </c>
      <c r="B821" s="37" t="s">
        <v>1058</v>
      </c>
      <c r="C821" s="37"/>
      <c r="D821" s="38" t="s">
        <v>1573</v>
      </c>
      <c r="E821" s="39" t="s">
        <v>1059</v>
      </c>
      <c r="F821" s="38" t="s">
        <v>1619</v>
      </c>
      <c r="G821" s="40">
        <v>0.35</v>
      </c>
      <c r="H821" s="41">
        <v>0</v>
      </c>
      <c r="I821" s="40">
        <f t="shared" si="36"/>
        <v>0.35</v>
      </c>
      <c r="J821" s="42"/>
      <c r="K821" s="43">
        <f t="shared" si="37"/>
        <v>0</v>
      </c>
      <c r="L821" s="44"/>
      <c r="M821" s="41">
        <f t="shared" si="38"/>
        <v>0</v>
      </c>
      <c r="N821" s="44">
        <v>1.8</v>
      </c>
      <c r="O821" s="41">
        <f t="shared" si="39"/>
        <v>0.63</v>
      </c>
      <c r="P821" s="43">
        <v>21</v>
      </c>
      <c r="Q821" s="43">
        <f t="shared" si="40"/>
        <v>0</v>
      </c>
      <c r="R821" s="43">
        <f t="shared" si="41"/>
        <v>0</v>
      </c>
      <c r="S821" s="39"/>
      <c r="T821" s="15" t="s">
        <v>1060</v>
      </c>
      <c r="U821" s="37" t="s">
        <v>717</v>
      </c>
      <c r="V821" s="37" t="s">
        <v>296</v>
      </c>
    </row>
    <row r="822" spans="1:22" ht="12.75" outlineLevel="3">
      <c r="A822" s="45"/>
      <c r="B822" s="46"/>
      <c r="C822" s="46"/>
      <c r="D822" s="46"/>
      <c r="E822" s="46" t="s">
        <v>1061</v>
      </c>
      <c r="F822" s="46"/>
      <c r="G822" s="47">
        <v>0.35</v>
      </c>
      <c r="H822" s="48"/>
      <c r="I822" s="47"/>
      <c r="J822" s="49"/>
      <c r="K822" s="50"/>
      <c r="L822" s="51"/>
      <c r="M822" s="48"/>
      <c r="N822" s="51"/>
      <c r="O822" s="48"/>
      <c r="P822" s="50"/>
      <c r="Q822" s="50"/>
      <c r="R822" s="50"/>
      <c r="S822" s="46"/>
      <c r="T822" s="52"/>
      <c r="U822" s="46"/>
      <c r="V822" s="46"/>
    </row>
    <row r="823" spans="1:22" ht="12.75" outlineLevel="2">
      <c r="A823" s="36">
        <v>349</v>
      </c>
      <c r="B823" s="37" t="s">
        <v>318</v>
      </c>
      <c r="C823" s="37"/>
      <c r="D823" s="38" t="s">
        <v>1573</v>
      </c>
      <c r="E823" s="39" t="s">
        <v>319</v>
      </c>
      <c r="F823" s="38" t="s">
        <v>1619</v>
      </c>
      <c r="G823" s="40">
        <v>1.368</v>
      </c>
      <c r="H823" s="41">
        <v>0</v>
      </c>
      <c r="I823" s="40">
        <f>G823*(1+H823/100)</f>
        <v>1.368</v>
      </c>
      <c r="J823" s="42"/>
      <c r="K823" s="43">
        <f>I823*J823</f>
        <v>0</v>
      </c>
      <c r="L823" s="44"/>
      <c r="M823" s="41">
        <f>I823*L823</f>
        <v>0</v>
      </c>
      <c r="N823" s="44">
        <v>2</v>
      </c>
      <c r="O823" s="41">
        <f>I823*N823</f>
        <v>2.736</v>
      </c>
      <c r="P823" s="43">
        <v>21</v>
      </c>
      <c r="Q823" s="43">
        <f>K823*(P823/100)</f>
        <v>0</v>
      </c>
      <c r="R823" s="43">
        <f>K823+Q823</f>
        <v>0</v>
      </c>
      <c r="S823" s="39"/>
      <c r="T823" s="15" t="s">
        <v>1062</v>
      </c>
      <c r="U823" s="37" t="s">
        <v>717</v>
      </c>
      <c r="V823" s="37" t="s">
        <v>296</v>
      </c>
    </row>
    <row r="824" spans="1:22" ht="12.75" outlineLevel="3">
      <c r="A824" s="45"/>
      <c r="B824" s="46"/>
      <c r="C824" s="46"/>
      <c r="D824" s="46"/>
      <c r="E824" s="46" t="s">
        <v>1063</v>
      </c>
      <c r="F824" s="46"/>
      <c r="G824" s="47">
        <v>0</v>
      </c>
      <c r="H824" s="48"/>
      <c r="I824" s="47"/>
      <c r="J824" s="49"/>
      <c r="K824" s="50"/>
      <c r="L824" s="51"/>
      <c r="M824" s="48"/>
      <c r="N824" s="51"/>
      <c r="O824" s="48"/>
      <c r="P824" s="50"/>
      <c r="Q824" s="50"/>
      <c r="R824" s="50"/>
      <c r="S824" s="46"/>
      <c r="T824" s="52"/>
      <c r="U824" s="46"/>
      <c r="V824" s="46"/>
    </row>
    <row r="825" spans="1:22" ht="12.75" outlineLevel="3">
      <c r="A825" s="45"/>
      <c r="B825" s="46"/>
      <c r="C825" s="46"/>
      <c r="D825" s="46"/>
      <c r="E825" s="46" t="s">
        <v>1064</v>
      </c>
      <c r="F825" s="46"/>
      <c r="G825" s="47">
        <v>1.368</v>
      </c>
      <c r="H825" s="48"/>
      <c r="I825" s="47"/>
      <c r="J825" s="49"/>
      <c r="K825" s="50"/>
      <c r="L825" s="51"/>
      <c r="M825" s="48"/>
      <c r="N825" s="51"/>
      <c r="O825" s="48"/>
      <c r="P825" s="50"/>
      <c r="Q825" s="50"/>
      <c r="R825" s="50"/>
      <c r="S825" s="46"/>
      <c r="T825" s="52"/>
      <c r="U825" s="46"/>
      <c r="V825" s="46"/>
    </row>
    <row r="826" spans="1:22" ht="12.75" outlineLevel="2">
      <c r="A826" s="36">
        <v>350</v>
      </c>
      <c r="B826" s="37" t="s">
        <v>328</v>
      </c>
      <c r="C826" s="37"/>
      <c r="D826" s="38" t="s">
        <v>1573</v>
      </c>
      <c r="E826" s="39" t="s">
        <v>329</v>
      </c>
      <c r="F826" s="38" t="s">
        <v>1619</v>
      </c>
      <c r="G826" s="40">
        <v>1.00188</v>
      </c>
      <c r="H826" s="41">
        <v>0</v>
      </c>
      <c r="I826" s="40">
        <f>G826*(1+H826/100)</f>
        <v>1.00188</v>
      </c>
      <c r="J826" s="42"/>
      <c r="K826" s="43">
        <f>I826*J826</f>
        <v>0</v>
      </c>
      <c r="L826" s="44">
        <v>0.00131</v>
      </c>
      <c r="M826" s="41">
        <f>I826*L826</f>
        <v>0.0013124628000000002</v>
      </c>
      <c r="N826" s="44">
        <v>1.8</v>
      </c>
      <c r="O826" s="41">
        <f>I826*N826</f>
        <v>1.8033840000000003</v>
      </c>
      <c r="P826" s="43">
        <v>21</v>
      </c>
      <c r="Q826" s="43">
        <f>K826*(P826/100)</f>
        <v>0</v>
      </c>
      <c r="R826" s="43">
        <f>K826+Q826</f>
        <v>0</v>
      </c>
      <c r="S826" s="39"/>
      <c r="T826" s="15" t="s">
        <v>1065</v>
      </c>
      <c r="U826" s="37" t="s">
        <v>717</v>
      </c>
      <c r="V826" s="37" t="s">
        <v>296</v>
      </c>
    </row>
    <row r="827" spans="1:22" ht="12.75" outlineLevel="3">
      <c r="A827" s="45"/>
      <c r="B827" s="46"/>
      <c r="C827" s="46"/>
      <c r="D827" s="46"/>
      <c r="E827" s="46" t="s">
        <v>1066</v>
      </c>
      <c r="F827" s="46"/>
      <c r="G827" s="47">
        <v>0</v>
      </c>
      <c r="H827" s="48"/>
      <c r="I827" s="47"/>
      <c r="J827" s="49"/>
      <c r="K827" s="50"/>
      <c r="L827" s="51"/>
      <c r="M827" s="48"/>
      <c r="N827" s="51"/>
      <c r="O827" s="48"/>
      <c r="P827" s="50"/>
      <c r="Q827" s="50"/>
      <c r="R827" s="50"/>
      <c r="S827" s="46"/>
      <c r="T827" s="52"/>
      <c r="U827" s="46"/>
      <c r="V827" s="46"/>
    </row>
    <row r="828" spans="1:22" ht="12.75" outlineLevel="3">
      <c r="A828" s="45"/>
      <c r="B828" s="46"/>
      <c r="C828" s="46"/>
      <c r="D828" s="46"/>
      <c r="E828" s="46" t="s">
        <v>1067</v>
      </c>
      <c r="F828" s="46"/>
      <c r="G828" s="47">
        <v>1.00188</v>
      </c>
      <c r="H828" s="48"/>
      <c r="I828" s="47"/>
      <c r="J828" s="49"/>
      <c r="K828" s="50"/>
      <c r="L828" s="51"/>
      <c r="M828" s="48"/>
      <c r="N828" s="51"/>
      <c r="O828" s="48"/>
      <c r="P828" s="50"/>
      <c r="Q828" s="50"/>
      <c r="R828" s="50"/>
      <c r="S828" s="46"/>
      <c r="T828" s="52"/>
      <c r="U828" s="46"/>
      <c r="V828" s="46"/>
    </row>
    <row r="829" spans="1:22" ht="12.75" outlineLevel="2">
      <c r="A829" s="36">
        <v>351</v>
      </c>
      <c r="B829" s="37" t="s">
        <v>1068</v>
      </c>
      <c r="C829" s="37"/>
      <c r="D829" s="38" t="s">
        <v>1573</v>
      </c>
      <c r="E829" s="39" t="s">
        <v>1069</v>
      </c>
      <c r="F829" s="38" t="s">
        <v>1619</v>
      </c>
      <c r="G829" s="40">
        <v>1.9054</v>
      </c>
      <c r="H829" s="41">
        <v>0</v>
      </c>
      <c r="I829" s="40">
        <f>G829*(1+H829/100)</f>
        <v>1.9054</v>
      </c>
      <c r="J829" s="42"/>
      <c r="K829" s="43">
        <f>I829*J829</f>
        <v>0</v>
      </c>
      <c r="L829" s="44">
        <v>0.0015</v>
      </c>
      <c r="M829" s="41">
        <f>I829*L829</f>
        <v>0.0028581</v>
      </c>
      <c r="N829" s="44">
        <v>2.2</v>
      </c>
      <c r="O829" s="41">
        <f>I829*N829</f>
        <v>4.19188</v>
      </c>
      <c r="P829" s="43">
        <v>21</v>
      </c>
      <c r="Q829" s="43">
        <f>K829*(P829/100)</f>
        <v>0</v>
      </c>
      <c r="R829" s="43">
        <f>K829+Q829</f>
        <v>0</v>
      </c>
      <c r="S829" s="39"/>
      <c r="T829" s="15" t="s">
        <v>1070</v>
      </c>
      <c r="U829" s="37" t="s">
        <v>717</v>
      </c>
      <c r="V829" s="37" t="s">
        <v>296</v>
      </c>
    </row>
    <row r="830" spans="1:22" ht="12.75" outlineLevel="3">
      <c r="A830" s="45"/>
      <c r="B830" s="46"/>
      <c r="C830" s="46"/>
      <c r="D830" s="46"/>
      <c r="E830" s="46" t="s">
        <v>901</v>
      </c>
      <c r="F830" s="46"/>
      <c r="G830" s="47">
        <v>0</v>
      </c>
      <c r="H830" s="48"/>
      <c r="I830" s="47"/>
      <c r="J830" s="49"/>
      <c r="K830" s="50"/>
      <c r="L830" s="51"/>
      <c r="M830" s="48"/>
      <c r="N830" s="51"/>
      <c r="O830" s="48"/>
      <c r="P830" s="50"/>
      <c r="Q830" s="50"/>
      <c r="R830" s="50"/>
      <c r="S830" s="46"/>
      <c r="T830" s="52"/>
      <c r="U830" s="46"/>
      <c r="V830" s="46"/>
    </row>
    <row r="831" spans="1:22" ht="12.75" outlineLevel="3">
      <c r="A831" s="45"/>
      <c r="B831" s="46"/>
      <c r="C831" s="46"/>
      <c r="D831" s="46"/>
      <c r="E831" s="46" t="s">
        <v>1071</v>
      </c>
      <c r="F831" s="46"/>
      <c r="G831" s="47">
        <v>1.0369</v>
      </c>
      <c r="H831" s="48"/>
      <c r="I831" s="47"/>
      <c r="J831" s="49"/>
      <c r="K831" s="50"/>
      <c r="L831" s="51"/>
      <c r="M831" s="48"/>
      <c r="N831" s="51"/>
      <c r="O831" s="48"/>
      <c r="P831" s="50"/>
      <c r="Q831" s="50"/>
      <c r="R831" s="50"/>
      <c r="S831" s="46"/>
      <c r="T831" s="52"/>
      <c r="U831" s="46"/>
      <c r="V831" s="46"/>
    </row>
    <row r="832" spans="1:22" ht="12.75" outlineLevel="3">
      <c r="A832" s="45"/>
      <c r="B832" s="46"/>
      <c r="C832" s="46"/>
      <c r="D832" s="46"/>
      <c r="E832" s="46" t="s">
        <v>1072</v>
      </c>
      <c r="F832" s="46"/>
      <c r="G832" s="47">
        <v>0.8685</v>
      </c>
      <c r="H832" s="48"/>
      <c r="I832" s="47"/>
      <c r="J832" s="49"/>
      <c r="K832" s="50"/>
      <c r="L832" s="51"/>
      <c r="M832" s="48"/>
      <c r="N832" s="51"/>
      <c r="O832" s="48"/>
      <c r="P832" s="50"/>
      <c r="Q832" s="50"/>
      <c r="R832" s="50"/>
      <c r="S832" s="46"/>
      <c r="T832" s="52"/>
      <c r="U832" s="46"/>
      <c r="V832" s="46"/>
    </row>
    <row r="833" spans="1:22" ht="12.75" outlineLevel="2">
      <c r="A833" s="36">
        <v>352</v>
      </c>
      <c r="B833" s="37" t="s">
        <v>1073</v>
      </c>
      <c r="C833" s="37"/>
      <c r="D833" s="38" t="s">
        <v>1573</v>
      </c>
      <c r="E833" s="39" t="s">
        <v>1074</v>
      </c>
      <c r="F833" s="38" t="s">
        <v>1575</v>
      </c>
      <c r="G833" s="40">
        <v>10.2</v>
      </c>
      <c r="H833" s="41">
        <v>0</v>
      </c>
      <c r="I833" s="40">
        <f>G833*(1+H833/100)</f>
        <v>10.2</v>
      </c>
      <c r="J833" s="42"/>
      <c r="K833" s="43">
        <f>I833*J833</f>
        <v>0</v>
      </c>
      <c r="L833" s="44">
        <v>0.00068</v>
      </c>
      <c r="M833" s="41">
        <f>I833*L833</f>
        <v>0.006936</v>
      </c>
      <c r="N833" s="44">
        <v>0.055</v>
      </c>
      <c r="O833" s="41">
        <f>I833*N833</f>
        <v>0.5609999999999999</v>
      </c>
      <c r="P833" s="43">
        <v>21</v>
      </c>
      <c r="Q833" s="43">
        <f>K833*(P833/100)</f>
        <v>0</v>
      </c>
      <c r="R833" s="43">
        <f>K833+Q833</f>
        <v>0</v>
      </c>
      <c r="S833" s="39"/>
      <c r="T833" s="15" t="s">
        <v>1075</v>
      </c>
      <c r="U833" s="37" t="s">
        <v>717</v>
      </c>
      <c r="V833" s="37" t="s">
        <v>296</v>
      </c>
    </row>
    <row r="834" spans="1:22" ht="12.75" outlineLevel="3">
      <c r="A834" s="45"/>
      <c r="B834" s="46"/>
      <c r="C834" s="46"/>
      <c r="D834" s="46"/>
      <c r="E834" s="46" t="s">
        <v>1076</v>
      </c>
      <c r="F834" s="46"/>
      <c r="G834" s="47">
        <v>0</v>
      </c>
      <c r="H834" s="48"/>
      <c r="I834" s="47"/>
      <c r="J834" s="49"/>
      <c r="K834" s="50"/>
      <c r="L834" s="51"/>
      <c r="M834" s="48"/>
      <c r="N834" s="51"/>
      <c r="O834" s="48"/>
      <c r="P834" s="50"/>
      <c r="Q834" s="50"/>
      <c r="R834" s="50"/>
      <c r="S834" s="46"/>
      <c r="T834" s="52"/>
      <c r="U834" s="46"/>
      <c r="V834" s="46"/>
    </row>
    <row r="835" spans="1:22" ht="12.75" outlineLevel="3">
      <c r="A835" s="45"/>
      <c r="B835" s="46"/>
      <c r="C835" s="46"/>
      <c r="D835" s="46"/>
      <c r="E835" s="46" t="s">
        <v>1077</v>
      </c>
      <c r="F835" s="46"/>
      <c r="G835" s="47">
        <v>10.2</v>
      </c>
      <c r="H835" s="48"/>
      <c r="I835" s="47"/>
      <c r="J835" s="49"/>
      <c r="K835" s="50"/>
      <c r="L835" s="51"/>
      <c r="M835" s="48"/>
      <c r="N835" s="51"/>
      <c r="O835" s="48"/>
      <c r="P835" s="50"/>
      <c r="Q835" s="50"/>
      <c r="R835" s="50"/>
      <c r="S835" s="46"/>
      <c r="T835" s="52"/>
      <c r="U835" s="46"/>
      <c r="V835" s="46"/>
    </row>
    <row r="836" spans="1:22" ht="12.75" outlineLevel="2">
      <c r="A836" s="36">
        <v>353</v>
      </c>
      <c r="B836" s="37" t="s">
        <v>1078</v>
      </c>
      <c r="C836" s="37"/>
      <c r="D836" s="38" t="s">
        <v>1573</v>
      </c>
      <c r="E836" s="39" t="s">
        <v>1079</v>
      </c>
      <c r="F836" s="38" t="s">
        <v>1575</v>
      </c>
      <c r="G836" s="40">
        <v>16.5</v>
      </c>
      <c r="H836" s="41">
        <v>0</v>
      </c>
      <c r="I836" s="40">
        <f>G836*(1+H836/100)</f>
        <v>16.5</v>
      </c>
      <c r="J836" s="42"/>
      <c r="K836" s="43">
        <f>I836*J836</f>
        <v>0</v>
      </c>
      <c r="L836" s="44">
        <v>0.00068</v>
      </c>
      <c r="M836" s="41">
        <f>I836*L836</f>
        <v>0.01122</v>
      </c>
      <c r="N836" s="44">
        <v>0.1</v>
      </c>
      <c r="O836" s="41">
        <f>I836*N836</f>
        <v>1.6500000000000001</v>
      </c>
      <c r="P836" s="43">
        <v>21</v>
      </c>
      <c r="Q836" s="43">
        <f>K836*(P836/100)</f>
        <v>0</v>
      </c>
      <c r="R836" s="43">
        <f>K836+Q836</f>
        <v>0</v>
      </c>
      <c r="S836" s="39"/>
      <c r="T836" s="15" t="s">
        <v>1080</v>
      </c>
      <c r="U836" s="37" t="s">
        <v>717</v>
      </c>
      <c r="V836" s="37" t="s">
        <v>296</v>
      </c>
    </row>
    <row r="837" spans="1:22" ht="12.75" outlineLevel="3">
      <c r="A837" s="45"/>
      <c r="B837" s="46"/>
      <c r="C837" s="46"/>
      <c r="D837" s="46"/>
      <c r="E837" s="46" t="s">
        <v>1081</v>
      </c>
      <c r="F837" s="46"/>
      <c r="G837" s="47">
        <v>16.5</v>
      </c>
      <c r="H837" s="48"/>
      <c r="I837" s="47"/>
      <c r="J837" s="49"/>
      <c r="K837" s="50"/>
      <c r="L837" s="51"/>
      <c r="M837" s="48"/>
      <c r="N837" s="51"/>
      <c r="O837" s="48"/>
      <c r="P837" s="50"/>
      <c r="Q837" s="50"/>
      <c r="R837" s="50"/>
      <c r="S837" s="46"/>
      <c r="T837" s="52"/>
      <c r="U837" s="46"/>
      <c r="V837" s="46"/>
    </row>
    <row r="838" spans="1:22" ht="12.75" outlineLevel="2">
      <c r="A838" s="36">
        <v>354</v>
      </c>
      <c r="B838" s="37" t="s">
        <v>1082</v>
      </c>
      <c r="C838" s="37"/>
      <c r="D838" s="38" t="s">
        <v>1573</v>
      </c>
      <c r="E838" s="39" t="s">
        <v>1083</v>
      </c>
      <c r="F838" s="38" t="s">
        <v>1603</v>
      </c>
      <c r="G838" s="40">
        <v>5.4</v>
      </c>
      <c r="H838" s="41">
        <v>0</v>
      </c>
      <c r="I838" s="40">
        <f>G838*(1+H838/100)</f>
        <v>5.4</v>
      </c>
      <c r="J838" s="42"/>
      <c r="K838" s="43">
        <f>I838*J838</f>
        <v>0</v>
      </c>
      <c r="L838" s="44"/>
      <c r="M838" s="41">
        <f>I838*L838</f>
        <v>0</v>
      </c>
      <c r="N838" s="44">
        <v>0.07</v>
      </c>
      <c r="O838" s="41">
        <f>I838*N838</f>
        <v>0.37800000000000006</v>
      </c>
      <c r="P838" s="43">
        <v>21</v>
      </c>
      <c r="Q838" s="43">
        <f>K838*(P838/100)</f>
        <v>0</v>
      </c>
      <c r="R838" s="43">
        <f>K838+Q838</f>
        <v>0</v>
      </c>
      <c r="S838" s="39"/>
      <c r="T838" s="15" t="s">
        <v>1084</v>
      </c>
      <c r="U838" s="37" t="s">
        <v>717</v>
      </c>
      <c r="V838" s="37" t="s">
        <v>296</v>
      </c>
    </row>
    <row r="839" spans="1:22" ht="12.75" outlineLevel="3">
      <c r="A839" s="45"/>
      <c r="B839" s="46"/>
      <c r="C839" s="46"/>
      <c r="D839" s="46"/>
      <c r="E839" s="46" t="s">
        <v>1085</v>
      </c>
      <c r="F839" s="46"/>
      <c r="G839" s="47">
        <v>5.4</v>
      </c>
      <c r="H839" s="48"/>
      <c r="I839" s="47"/>
      <c r="J839" s="49"/>
      <c r="K839" s="50"/>
      <c r="L839" s="51"/>
      <c r="M839" s="48"/>
      <c r="N839" s="51"/>
      <c r="O839" s="48"/>
      <c r="P839" s="50"/>
      <c r="Q839" s="50"/>
      <c r="R839" s="50"/>
      <c r="S839" s="46"/>
      <c r="T839" s="52"/>
      <c r="U839" s="46"/>
      <c r="V839" s="46"/>
    </row>
    <row r="840" spans="1:22" ht="12.75" outlineLevel="2">
      <c r="A840" s="36">
        <v>355</v>
      </c>
      <c r="B840" s="37" t="s">
        <v>1086</v>
      </c>
      <c r="C840" s="37"/>
      <c r="D840" s="38" t="s">
        <v>1573</v>
      </c>
      <c r="E840" s="39" t="s">
        <v>1087</v>
      </c>
      <c r="F840" s="38" t="s">
        <v>1619</v>
      </c>
      <c r="G840" s="40">
        <v>8.33728875</v>
      </c>
      <c r="H840" s="41">
        <v>0</v>
      </c>
      <c r="I840" s="40">
        <f>G840*(1+H840/100)</f>
        <v>8.33728875</v>
      </c>
      <c r="J840" s="42"/>
      <c r="K840" s="43">
        <f>I840*J840</f>
        <v>0</v>
      </c>
      <c r="L840" s="44">
        <v>0.00683</v>
      </c>
      <c r="M840" s="41">
        <f>I840*L840</f>
        <v>0.05694368216250001</v>
      </c>
      <c r="N840" s="44">
        <v>2.4</v>
      </c>
      <c r="O840" s="41">
        <f>I840*N840</f>
        <v>20.009493000000003</v>
      </c>
      <c r="P840" s="43">
        <v>21</v>
      </c>
      <c r="Q840" s="43">
        <f>K840*(P840/100)</f>
        <v>0</v>
      </c>
      <c r="R840" s="43">
        <f>K840+Q840</f>
        <v>0</v>
      </c>
      <c r="S840" s="39"/>
      <c r="T840" s="15" t="s">
        <v>1088</v>
      </c>
      <c r="U840" s="37" t="s">
        <v>717</v>
      </c>
      <c r="V840" s="37" t="s">
        <v>296</v>
      </c>
    </row>
    <row r="841" spans="1:22" ht="12.75" outlineLevel="3">
      <c r="A841" s="45"/>
      <c r="B841" s="46"/>
      <c r="C841" s="46"/>
      <c r="D841" s="46"/>
      <c r="E841" s="46" t="s">
        <v>1089</v>
      </c>
      <c r="F841" s="46"/>
      <c r="G841" s="47">
        <v>8.33728875</v>
      </c>
      <c r="H841" s="48"/>
      <c r="I841" s="47"/>
      <c r="J841" s="49"/>
      <c r="K841" s="50"/>
      <c r="L841" s="51"/>
      <c r="M841" s="48"/>
      <c r="N841" s="51"/>
      <c r="O841" s="48"/>
      <c r="P841" s="50"/>
      <c r="Q841" s="50"/>
      <c r="R841" s="50"/>
      <c r="S841" s="46"/>
      <c r="T841" s="52"/>
      <c r="U841" s="46"/>
      <c r="V841" s="46"/>
    </row>
    <row r="842" spans="1:22" ht="12.75" outlineLevel="2">
      <c r="A842" s="36">
        <v>356</v>
      </c>
      <c r="B842" s="37" t="s">
        <v>1090</v>
      </c>
      <c r="C842" s="37"/>
      <c r="D842" s="38" t="s">
        <v>1573</v>
      </c>
      <c r="E842" s="39" t="s">
        <v>1091</v>
      </c>
      <c r="F842" s="38" t="s">
        <v>1619</v>
      </c>
      <c r="G842" s="40">
        <v>2.77909625</v>
      </c>
      <c r="H842" s="41">
        <v>0</v>
      </c>
      <c r="I842" s="40">
        <f>G842*(1+H842/100)</f>
        <v>2.77909625</v>
      </c>
      <c r="J842" s="42"/>
      <c r="K842" s="43">
        <f>I842*J842</f>
        <v>0</v>
      </c>
      <c r="L842" s="44"/>
      <c r="M842" s="41">
        <f>I842*L842</f>
        <v>0</v>
      </c>
      <c r="N842" s="44">
        <v>2.2</v>
      </c>
      <c r="O842" s="41">
        <f>I842*N842</f>
        <v>6.11401175</v>
      </c>
      <c r="P842" s="43">
        <v>21</v>
      </c>
      <c r="Q842" s="43">
        <f>K842*(P842/100)</f>
        <v>0</v>
      </c>
      <c r="R842" s="43">
        <f>K842+Q842</f>
        <v>0</v>
      </c>
      <c r="S842" s="39"/>
      <c r="T842" s="15" t="s">
        <v>1092</v>
      </c>
      <c r="U842" s="37" t="s">
        <v>717</v>
      </c>
      <c r="V842" s="37" t="s">
        <v>296</v>
      </c>
    </row>
    <row r="843" spans="1:22" ht="12.75" outlineLevel="3">
      <c r="A843" s="45"/>
      <c r="B843" s="46"/>
      <c r="C843" s="46"/>
      <c r="D843" s="46"/>
      <c r="E843" s="46" t="s">
        <v>955</v>
      </c>
      <c r="F843" s="46"/>
      <c r="G843" s="47">
        <v>2.77909625</v>
      </c>
      <c r="H843" s="48"/>
      <c r="I843" s="47"/>
      <c r="J843" s="49"/>
      <c r="K843" s="50"/>
      <c r="L843" s="51"/>
      <c r="M843" s="48"/>
      <c r="N843" s="51"/>
      <c r="O843" s="48"/>
      <c r="P843" s="50"/>
      <c r="Q843" s="50"/>
      <c r="R843" s="50"/>
      <c r="S843" s="46"/>
      <c r="T843" s="52"/>
      <c r="U843" s="46"/>
      <c r="V843" s="46"/>
    </row>
    <row r="844" spans="1:22" ht="12.75" outlineLevel="2">
      <c r="A844" s="36">
        <v>357</v>
      </c>
      <c r="B844" s="37" t="s">
        <v>1093</v>
      </c>
      <c r="C844" s="37"/>
      <c r="D844" s="38" t="s">
        <v>1573</v>
      </c>
      <c r="E844" s="39" t="s">
        <v>1094</v>
      </c>
      <c r="F844" s="38" t="s">
        <v>1619</v>
      </c>
      <c r="G844" s="40">
        <v>2.779</v>
      </c>
      <c r="H844" s="41">
        <v>0</v>
      </c>
      <c r="I844" s="40">
        <f>G844*(1+H844/100)</f>
        <v>2.779</v>
      </c>
      <c r="J844" s="42"/>
      <c r="K844" s="43">
        <f>I844*J844</f>
        <v>0</v>
      </c>
      <c r="L844" s="44"/>
      <c r="M844" s="41">
        <f>I844*L844</f>
        <v>0</v>
      </c>
      <c r="N844" s="44"/>
      <c r="O844" s="41">
        <f>I844*N844</f>
        <v>0</v>
      </c>
      <c r="P844" s="43">
        <v>21</v>
      </c>
      <c r="Q844" s="43">
        <f>K844*(P844/100)</f>
        <v>0</v>
      </c>
      <c r="R844" s="43">
        <f>K844+Q844</f>
        <v>0</v>
      </c>
      <c r="S844" s="39"/>
      <c r="T844" s="15" t="s">
        <v>1095</v>
      </c>
      <c r="U844" s="37" t="s">
        <v>717</v>
      </c>
      <c r="V844" s="37" t="s">
        <v>296</v>
      </c>
    </row>
    <row r="845" spans="1:22" ht="12.75" outlineLevel="2">
      <c r="A845" s="36">
        <v>358</v>
      </c>
      <c r="B845" s="37" t="s">
        <v>1096</v>
      </c>
      <c r="C845" s="37"/>
      <c r="D845" s="38" t="s">
        <v>1573</v>
      </c>
      <c r="E845" s="39" t="s">
        <v>1097</v>
      </c>
      <c r="F845" s="38" t="s">
        <v>1619</v>
      </c>
      <c r="G845" s="40">
        <v>4.168644375</v>
      </c>
      <c r="H845" s="41">
        <v>0</v>
      </c>
      <c r="I845" s="40">
        <f>G845*(1+H845/100)</f>
        <v>4.168644375</v>
      </c>
      <c r="J845" s="42"/>
      <c r="K845" s="43">
        <f>I845*J845</f>
        <v>0</v>
      </c>
      <c r="L845" s="44"/>
      <c r="M845" s="41">
        <f>I845*L845</f>
        <v>0</v>
      </c>
      <c r="N845" s="44">
        <v>1.4</v>
      </c>
      <c r="O845" s="41">
        <f>I845*N845</f>
        <v>5.836102125</v>
      </c>
      <c r="P845" s="43">
        <v>21</v>
      </c>
      <c r="Q845" s="43">
        <f>K845*(P845/100)</f>
        <v>0</v>
      </c>
      <c r="R845" s="43">
        <f>K845+Q845</f>
        <v>0</v>
      </c>
      <c r="S845" s="39"/>
      <c r="T845" s="15" t="s">
        <v>1098</v>
      </c>
      <c r="U845" s="37" t="s">
        <v>717</v>
      </c>
      <c r="V845" s="37" t="s">
        <v>296</v>
      </c>
    </row>
    <row r="846" spans="1:22" ht="12.75" outlineLevel="3">
      <c r="A846" s="45"/>
      <c r="B846" s="46"/>
      <c r="C846" s="46"/>
      <c r="D846" s="46"/>
      <c r="E846" s="46" t="s">
        <v>1099</v>
      </c>
      <c r="F846" s="46"/>
      <c r="G846" s="47">
        <v>4.168644375</v>
      </c>
      <c r="H846" s="48"/>
      <c r="I846" s="47"/>
      <c r="J846" s="49"/>
      <c r="K846" s="50"/>
      <c r="L846" s="51"/>
      <c r="M846" s="48"/>
      <c r="N846" s="51"/>
      <c r="O846" s="48"/>
      <c r="P846" s="50"/>
      <c r="Q846" s="50"/>
      <c r="R846" s="50"/>
      <c r="S846" s="46"/>
      <c r="T846" s="52"/>
      <c r="U846" s="46"/>
      <c r="V846" s="46"/>
    </row>
    <row r="847" spans="1:22" ht="12.75" outlineLevel="2">
      <c r="A847" s="36">
        <v>359</v>
      </c>
      <c r="B847" s="37" t="s">
        <v>1100</v>
      </c>
      <c r="C847" s="37"/>
      <c r="D847" s="38" t="s">
        <v>1573</v>
      </c>
      <c r="E847" s="39" t="s">
        <v>1101</v>
      </c>
      <c r="F847" s="38" t="s">
        <v>414</v>
      </c>
      <c r="G847" s="40">
        <v>84</v>
      </c>
      <c r="H847" s="41">
        <v>0</v>
      </c>
      <c r="I847" s="40">
        <f>G847*(1+H847/100)</f>
        <v>84</v>
      </c>
      <c r="J847" s="42"/>
      <c r="K847" s="43">
        <f>I847*J847</f>
        <v>0</v>
      </c>
      <c r="L847" s="44"/>
      <c r="M847" s="41">
        <f>I847*L847</f>
        <v>0</v>
      </c>
      <c r="N847" s="44"/>
      <c r="O847" s="41">
        <f>I847*N847</f>
        <v>0</v>
      </c>
      <c r="P847" s="43">
        <v>21</v>
      </c>
      <c r="Q847" s="43">
        <f>K847*(P847/100)</f>
        <v>0</v>
      </c>
      <c r="R847" s="43">
        <f>K847+Q847</f>
        <v>0</v>
      </c>
      <c r="S847" s="39"/>
      <c r="T847" s="15" t="s">
        <v>1102</v>
      </c>
      <c r="U847" s="37" t="s">
        <v>717</v>
      </c>
      <c r="V847" s="37" t="s">
        <v>296</v>
      </c>
    </row>
    <row r="848" spans="1:22" ht="12.75" outlineLevel="2">
      <c r="A848" s="36">
        <v>360</v>
      </c>
      <c r="B848" s="37" t="s">
        <v>1103</v>
      </c>
      <c r="C848" s="37"/>
      <c r="D848" s="38" t="s">
        <v>1573</v>
      </c>
      <c r="E848" s="39" t="s">
        <v>1104</v>
      </c>
      <c r="F848" s="38" t="s">
        <v>1575</v>
      </c>
      <c r="G848" s="40">
        <v>0.6</v>
      </c>
      <c r="H848" s="41">
        <v>0</v>
      </c>
      <c r="I848" s="40">
        <f>G848*(1+H848/100)</f>
        <v>0.6</v>
      </c>
      <c r="J848" s="42"/>
      <c r="K848" s="43">
        <f>I848*J848</f>
        <v>0</v>
      </c>
      <c r="L848" s="44">
        <v>0.00034</v>
      </c>
      <c r="M848" s="41">
        <f>I848*L848</f>
        <v>0.000204</v>
      </c>
      <c r="N848" s="44">
        <v>0.57</v>
      </c>
      <c r="O848" s="41">
        <f>I848*N848</f>
        <v>0.34199999999999997</v>
      </c>
      <c r="P848" s="43">
        <v>21</v>
      </c>
      <c r="Q848" s="43">
        <f>K848*(P848/100)</f>
        <v>0</v>
      </c>
      <c r="R848" s="43">
        <f>K848+Q848</f>
        <v>0</v>
      </c>
      <c r="S848" s="39"/>
      <c r="T848" s="15" t="s">
        <v>1105</v>
      </c>
      <c r="U848" s="37" t="s">
        <v>717</v>
      </c>
      <c r="V848" s="37" t="s">
        <v>296</v>
      </c>
    </row>
    <row r="849" spans="1:22" ht="12.75" outlineLevel="3">
      <c r="A849" s="45"/>
      <c r="B849" s="46"/>
      <c r="C849" s="46"/>
      <c r="D849" s="46"/>
      <c r="E849" s="46" t="s">
        <v>1106</v>
      </c>
      <c r="F849" s="46"/>
      <c r="G849" s="47">
        <v>0.6</v>
      </c>
      <c r="H849" s="48"/>
      <c r="I849" s="47"/>
      <c r="J849" s="49"/>
      <c r="K849" s="50"/>
      <c r="L849" s="51"/>
      <c r="M849" s="48"/>
      <c r="N849" s="51"/>
      <c r="O849" s="48"/>
      <c r="P849" s="50"/>
      <c r="Q849" s="50"/>
      <c r="R849" s="50"/>
      <c r="S849" s="46"/>
      <c r="T849" s="52"/>
      <c r="U849" s="46"/>
      <c r="V849" s="46"/>
    </row>
    <row r="850" spans="1:22" ht="12.75" outlineLevel="2">
      <c r="A850" s="36">
        <v>361</v>
      </c>
      <c r="B850" s="37" t="s">
        <v>1107</v>
      </c>
      <c r="C850" s="37"/>
      <c r="D850" s="38" t="s">
        <v>1573</v>
      </c>
      <c r="E850" s="39" t="s">
        <v>0</v>
      </c>
      <c r="F850" s="38" t="s">
        <v>1582</v>
      </c>
      <c r="G850" s="40">
        <v>2</v>
      </c>
      <c r="H850" s="41">
        <v>0</v>
      </c>
      <c r="I850" s="40">
        <f>G850*(1+H850/100)</f>
        <v>2</v>
      </c>
      <c r="J850" s="42"/>
      <c r="K850" s="43">
        <f>I850*J850</f>
        <v>0</v>
      </c>
      <c r="L850" s="44"/>
      <c r="M850" s="41">
        <f>I850*L850</f>
        <v>0</v>
      </c>
      <c r="N850" s="44"/>
      <c r="O850" s="41">
        <f>I850*N850</f>
        <v>0</v>
      </c>
      <c r="P850" s="43">
        <v>21</v>
      </c>
      <c r="Q850" s="43">
        <f>K850*(P850/100)</f>
        <v>0</v>
      </c>
      <c r="R850" s="43">
        <f>K850+Q850</f>
        <v>0</v>
      </c>
      <c r="S850" s="39"/>
      <c r="T850" s="15" t="s">
        <v>1</v>
      </c>
      <c r="U850" s="37" t="s">
        <v>717</v>
      </c>
      <c r="V850" s="37" t="s">
        <v>296</v>
      </c>
    </row>
    <row r="851" spans="1:22" ht="12.75" outlineLevel="2">
      <c r="A851" s="36">
        <v>362</v>
      </c>
      <c r="B851" s="37" t="s">
        <v>2</v>
      </c>
      <c r="C851" s="37"/>
      <c r="D851" s="38" t="s">
        <v>1573</v>
      </c>
      <c r="E851" s="39" t="s">
        <v>3</v>
      </c>
      <c r="F851" s="38" t="s">
        <v>1575</v>
      </c>
      <c r="G851" s="40">
        <v>2.552</v>
      </c>
      <c r="H851" s="41">
        <v>0</v>
      </c>
      <c r="I851" s="40">
        <f>G851*(1+H851/100)</f>
        <v>2.552</v>
      </c>
      <c r="J851" s="42"/>
      <c r="K851" s="43">
        <f>I851*J851</f>
        <v>0</v>
      </c>
      <c r="L851" s="44">
        <v>0.00103</v>
      </c>
      <c r="M851" s="41">
        <f>I851*L851</f>
        <v>0.0026285600000000003</v>
      </c>
      <c r="N851" s="44">
        <v>0.063</v>
      </c>
      <c r="O851" s="41">
        <f>I851*N851</f>
        <v>0.160776</v>
      </c>
      <c r="P851" s="43">
        <v>21</v>
      </c>
      <c r="Q851" s="43">
        <f>K851*(P851/100)</f>
        <v>0</v>
      </c>
      <c r="R851" s="43">
        <f>K851+Q851</f>
        <v>0</v>
      </c>
      <c r="S851" s="39"/>
      <c r="T851" s="15" t="s">
        <v>4</v>
      </c>
      <c r="U851" s="37" t="s">
        <v>717</v>
      </c>
      <c r="V851" s="37" t="s">
        <v>296</v>
      </c>
    </row>
    <row r="852" spans="1:22" ht="12.75" outlineLevel="3">
      <c r="A852" s="45"/>
      <c r="B852" s="46"/>
      <c r="C852" s="46"/>
      <c r="D852" s="46"/>
      <c r="E852" s="46" t="s">
        <v>5</v>
      </c>
      <c r="F852" s="46"/>
      <c r="G852" s="47">
        <v>2.552</v>
      </c>
      <c r="H852" s="48"/>
      <c r="I852" s="47"/>
      <c r="J852" s="49"/>
      <c r="K852" s="50"/>
      <c r="L852" s="51"/>
      <c r="M852" s="48"/>
      <c r="N852" s="51"/>
      <c r="O852" s="48"/>
      <c r="P852" s="50"/>
      <c r="Q852" s="50"/>
      <c r="R852" s="50"/>
      <c r="S852" s="46"/>
      <c r="T852" s="52"/>
      <c r="U852" s="46"/>
      <c r="V852" s="46"/>
    </row>
    <row r="853" spans="1:22" ht="12.75" outlineLevel="2">
      <c r="A853" s="36">
        <v>363</v>
      </c>
      <c r="B853" s="37" t="s">
        <v>6</v>
      </c>
      <c r="C853" s="37"/>
      <c r="D853" s="38" t="s">
        <v>1573</v>
      </c>
      <c r="E853" s="39" t="s">
        <v>7</v>
      </c>
      <c r="F853" s="38" t="s">
        <v>1603</v>
      </c>
      <c r="G853" s="40">
        <v>2.8</v>
      </c>
      <c r="H853" s="41">
        <v>0</v>
      </c>
      <c r="I853" s="40">
        <f>G853*(1+H853/100)</f>
        <v>2.8</v>
      </c>
      <c r="J853" s="42"/>
      <c r="K853" s="43">
        <f>I853*J853</f>
        <v>0</v>
      </c>
      <c r="L853" s="44"/>
      <c r="M853" s="41">
        <f>I853*L853</f>
        <v>0</v>
      </c>
      <c r="N853" s="44">
        <v>0.026</v>
      </c>
      <c r="O853" s="41">
        <f>I853*N853</f>
        <v>0.07279999999999999</v>
      </c>
      <c r="P853" s="43">
        <v>21</v>
      </c>
      <c r="Q853" s="43">
        <f>K853*(P853/100)</f>
        <v>0</v>
      </c>
      <c r="R853" s="43">
        <f>K853+Q853</f>
        <v>0</v>
      </c>
      <c r="S853" s="39"/>
      <c r="T853" s="15" t="s">
        <v>8</v>
      </c>
      <c r="U853" s="37" t="s">
        <v>717</v>
      </c>
      <c r="V853" s="37" t="s">
        <v>296</v>
      </c>
    </row>
    <row r="854" spans="1:22" ht="12.75" outlineLevel="3">
      <c r="A854" s="45"/>
      <c r="B854" s="46"/>
      <c r="C854" s="46"/>
      <c r="D854" s="46"/>
      <c r="E854" s="46" t="s">
        <v>9</v>
      </c>
      <c r="F854" s="46"/>
      <c r="G854" s="47">
        <v>2.8</v>
      </c>
      <c r="H854" s="48"/>
      <c r="I854" s="47"/>
      <c r="J854" s="49"/>
      <c r="K854" s="50"/>
      <c r="L854" s="51"/>
      <c r="M854" s="48"/>
      <c r="N854" s="51"/>
      <c r="O854" s="48"/>
      <c r="P854" s="50"/>
      <c r="Q854" s="50"/>
      <c r="R854" s="50"/>
      <c r="S854" s="46"/>
      <c r="T854" s="52"/>
      <c r="U854" s="46"/>
      <c r="V854" s="46"/>
    </row>
    <row r="855" spans="1:22" ht="12.75" outlineLevel="2">
      <c r="A855" s="36">
        <v>364</v>
      </c>
      <c r="B855" s="37" t="s">
        <v>10</v>
      </c>
      <c r="C855" s="37"/>
      <c r="D855" s="38" t="s">
        <v>1573</v>
      </c>
      <c r="E855" s="39" t="s">
        <v>11</v>
      </c>
      <c r="F855" s="38" t="s">
        <v>1603</v>
      </c>
      <c r="G855" s="40">
        <v>3</v>
      </c>
      <c r="H855" s="41">
        <v>0</v>
      </c>
      <c r="I855" s="40">
        <f>G855*(1+H855/100)</f>
        <v>3</v>
      </c>
      <c r="J855" s="42"/>
      <c r="K855" s="43">
        <f>I855*J855</f>
        <v>0</v>
      </c>
      <c r="L855" s="44"/>
      <c r="M855" s="41">
        <f>I855*L855</f>
        <v>0</v>
      </c>
      <c r="N855" s="44">
        <v>0.019</v>
      </c>
      <c r="O855" s="41">
        <f>I855*N855</f>
        <v>0.056999999999999995</v>
      </c>
      <c r="P855" s="43">
        <v>21</v>
      </c>
      <c r="Q855" s="43">
        <f>K855*(P855/100)</f>
        <v>0</v>
      </c>
      <c r="R855" s="43">
        <f>K855+Q855</f>
        <v>0</v>
      </c>
      <c r="S855" s="39"/>
      <c r="T855" s="15" t="s">
        <v>12</v>
      </c>
      <c r="U855" s="37" t="s">
        <v>717</v>
      </c>
      <c r="V855" s="37" t="s">
        <v>296</v>
      </c>
    </row>
    <row r="856" spans="1:22" ht="12.75" outlineLevel="3">
      <c r="A856" s="45"/>
      <c r="B856" s="46"/>
      <c r="C856" s="46"/>
      <c r="D856" s="46"/>
      <c r="E856" s="46" t="s">
        <v>13</v>
      </c>
      <c r="F856" s="46"/>
      <c r="G856" s="47">
        <v>3</v>
      </c>
      <c r="H856" s="48"/>
      <c r="I856" s="47"/>
      <c r="J856" s="49"/>
      <c r="K856" s="50"/>
      <c r="L856" s="51"/>
      <c r="M856" s="48"/>
      <c r="N856" s="51"/>
      <c r="O856" s="48"/>
      <c r="P856" s="50"/>
      <c r="Q856" s="50"/>
      <c r="R856" s="50"/>
      <c r="S856" s="46"/>
      <c r="T856" s="52"/>
      <c r="U856" s="46"/>
      <c r="V856" s="46"/>
    </row>
    <row r="857" spans="1:22" ht="12.75" outlineLevel="2">
      <c r="A857" s="36">
        <v>365</v>
      </c>
      <c r="B857" s="37" t="s">
        <v>14</v>
      </c>
      <c r="C857" s="37"/>
      <c r="D857" s="38" t="s">
        <v>1573</v>
      </c>
      <c r="E857" s="39" t="s">
        <v>15</v>
      </c>
      <c r="F857" s="38" t="s">
        <v>1603</v>
      </c>
      <c r="G857" s="40">
        <v>37.837</v>
      </c>
      <c r="H857" s="41">
        <v>0</v>
      </c>
      <c r="I857" s="40">
        <f>G857*(1+H857/100)</f>
        <v>37.837</v>
      </c>
      <c r="J857" s="42"/>
      <c r="K857" s="43">
        <f>I857*J857</f>
        <v>0</v>
      </c>
      <c r="L857" s="44">
        <v>0.0005</v>
      </c>
      <c r="M857" s="41">
        <f>I857*L857</f>
        <v>0.0189185</v>
      </c>
      <c r="N857" s="44">
        <v>0.081</v>
      </c>
      <c r="O857" s="41">
        <f>I857*N857</f>
        <v>3.0647970000000004</v>
      </c>
      <c r="P857" s="43">
        <v>21</v>
      </c>
      <c r="Q857" s="43">
        <f>K857*(P857/100)</f>
        <v>0</v>
      </c>
      <c r="R857" s="43">
        <f>K857+Q857</f>
        <v>0</v>
      </c>
      <c r="S857" s="39"/>
      <c r="T857" s="15" t="s">
        <v>16</v>
      </c>
      <c r="U857" s="37" t="s">
        <v>717</v>
      </c>
      <c r="V857" s="37" t="s">
        <v>296</v>
      </c>
    </row>
    <row r="858" spans="1:22" ht="12.75" outlineLevel="3">
      <c r="A858" s="45"/>
      <c r="B858" s="46"/>
      <c r="C858" s="46"/>
      <c r="D858" s="46"/>
      <c r="E858" s="46" t="s">
        <v>17</v>
      </c>
      <c r="F858" s="46"/>
      <c r="G858" s="47">
        <v>0</v>
      </c>
      <c r="H858" s="48"/>
      <c r="I858" s="47"/>
      <c r="J858" s="49"/>
      <c r="K858" s="50"/>
      <c r="L858" s="51"/>
      <c r="M858" s="48"/>
      <c r="N858" s="51"/>
      <c r="O858" s="48"/>
      <c r="P858" s="50"/>
      <c r="Q858" s="50"/>
      <c r="R858" s="50"/>
      <c r="S858" s="46"/>
      <c r="T858" s="52"/>
      <c r="U858" s="46"/>
      <c r="V858" s="46"/>
    </row>
    <row r="859" spans="1:22" ht="12.75" outlineLevel="3">
      <c r="A859" s="45"/>
      <c r="B859" s="46"/>
      <c r="C859" s="46"/>
      <c r="D859" s="46"/>
      <c r="E859" s="46" t="s">
        <v>18</v>
      </c>
      <c r="F859" s="46"/>
      <c r="G859" s="47">
        <v>37.837</v>
      </c>
      <c r="H859" s="48"/>
      <c r="I859" s="47"/>
      <c r="J859" s="49"/>
      <c r="K859" s="50"/>
      <c r="L859" s="51"/>
      <c r="M859" s="48"/>
      <c r="N859" s="51"/>
      <c r="O859" s="48"/>
      <c r="P859" s="50"/>
      <c r="Q859" s="50"/>
      <c r="R859" s="50"/>
      <c r="S859" s="46"/>
      <c r="T859" s="52"/>
      <c r="U859" s="46"/>
      <c r="V859" s="46"/>
    </row>
    <row r="860" spans="1:22" ht="12.75" outlineLevel="2">
      <c r="A860" s="36">
        <v>366</v>
      </c>
      <c r="B860" s="37" t="s">
        <v>19</v>
      </c>
      <c r="C860" s="37"/>
      <c r="D860" s="38" t="s">
        <v>1573</v>
      </c>
      <c r="E860" s="39" t="s">
        <v>20</v>
      </c>
      <c r="F860" s="38" t="s">
        <v>1582</v>
      </c>
      <c r="G860" s="40">
        <v>2</v>
      </c>
      <c r="H860" s="41">
        <v>0</v>
      </c>
      <c r="I860" s="40">
        <f>G860*(1+H860/100)</f>
        <v>2</v>
      </c>
      <c r="J860" s="42"/>
      <c r="K860" s="43">
        <f>I860*J860</f>
        <v>0</v>
      </c>
      <c r="L860" s="44"/>
      <c r="M860" s="41">
        <f>I860*L860</f>
        <v>0</v>
      </c>
      <c r="N860" s="44">
        <v>0.009</v>
      </c>
      <c r="O860" s="41">
        <f>I860*N860</f>
        <v>0.018</v>
      </c>
      <c r="P860" s="43">
        <v>21</v>
      </c>
      <c r="Q860" s="43">
        <f>K860*(P860/100)</f>
        <v>0</v>
      </c>
      <c r="R860" s="43">
        <f>K860+Q860</f>
        <v>0</v>
      </c>
      <c r="S860" s="39"/>
      <c r="T860" s="15" t="s">
        <v>21</v>
      </c>
      <c r="U860" s="37" t="s">
        <v>717</v>
      </c>
      <c r="V860" s="37" t="s">
        <v>296</v>
      </c>
    </row>
    <row r="861" spans="1:22" ht="12.75" outlineLevel="2">
      <c r="A861" s="36">
        <v>367</v>
      </c>
      <c r="B861" s="37" t="s">
        <v>22</v>
      </c>
      <c r="C861" s="37"/>
      <c r="D861" s="38" t="s">
        <v>1573</v>
      </c>
      <c r="E861" s="39" t="s">
        <v>23</v>
      </c>
      <c r="F861" s="38" t="s">
        <v>1575</v>
      </c>
      <c r="G861" s="40">
        <v>51.378</v>
      </c>
      <c r="H861" s="41">
        <v>0</v>
      </c>
      <c r="I861" s="40">
        <f>G861*(1+H861/100)</f>
        <v>51.378</v>
      </c>
      <c r="J861" s="42"/>
      <c r="K861" s="43">
        <f>I861*J861</f>
        <v>0</v>
      </c>
      <c r="L861" s="44"/>
      <c r="M861" s="41">
        <f>I861*L861</f>
        <v>0</v>
      </c>
      <c r="N861" s="44">
        <v>0.046</v>
      </c>
      <c r="O861" s="41">
        <f>I861*N861</f>
        <v>2.363388</v>
      </c>
      <c r="P861" s="43">
        <v>21</v>
      </c>
      <c r="Q861" s="43">
        <f>K861*(P861/100)</f>
        <v>0</v>
      </c>
      <c r="R861" s="43">
        <f>K861+Q861</f>
        <v>0</v>
      </c>
      <c r="S861" s="39"/>
      <c r="T861" s="15" t="s">
        <v>24</v>
      </c>
      <c r="U861" s="37" t="s">
        <v>717</v>
      </c>
      <c r="V861" s="37" t="s">
        <v>296</v>
      </c>
    </row>
    <row r="862" spans="1:22" ht="12.75" outlineLevel="3">
      <c r="A862" s="45"/>
      <c r="B862" s="46"/>
      <c r="C862" s="46"/>
      <c r="D862" s="46"/>
      <c r="E862" s="46" t="s">
        <v>25</v>
      </c>
      <c r="F862" s="46"/>
      <c r="G862" s="47">
        <v>51.378</v>
      </c>
      <c r="H862" s="48"/>
      <c r="I862" s="47"/>
      <c r="J862" s="49"/>
      <c r="K862" s="50"/>
      <c r="L862" s="51"/>
      <c r="M862" s="48"/>
      <c r="N862" s="51"/>
      <c r="O862" s="48"/>
      <c r="P862" s="50"/>
      <c r="Q862" s="50"/>
      <c r="R862" s="50"/>
      <c r="S862" s="46"/>
      <c r="T862" s="52"/>
      <c r="U862" s="46"/>
      <c r="V862" s="46"/>
    </row>
    <row r="863" spans="1:22" ht="12.75" outlineLevel="2">
      <c r="A863" s="36">
        <v>368</v>
      </c>
      <c r="B863" s="37" t="s">
        <v>26</v>
      </c>
      <c r="C863" s="37"/>
      <c r="D863" s="38" t="s">
        <v>1573</v>
      </c>
      <c r="E863" s="39" t="s">
        <v>27</v>
      </c>
      <c r="F863" s="38" t="s">
        <v>1575</v>
      </c>
      <c r="G863" s="40">
        <v>52.509</v>
      </c>
      <c r="H863" s="41">
        <v>0</v>
      </c>
      <c r="I863" s="40">
        <f>G863*(1+H863/100)</f>
        <v>52.509</v>
      </c>
      <c r="J863" s="42"/>
      <c r="K863" s="43">
        <f>I863*J863</f>
        <v>0</v>
      </c>
      <c r="L863" s="44"/>
      <c r="M863" s="41">
        <f>I863*L863</f>
        <v>0</v>
      </c>
      <c r="N863" s="44">
        <v>0.059</v>
      </c>
      <c r="O863" s="41">
        <f>I863*N863</f>
        <v>3.0980309999999998</v>
      </c>
      <c r="P863" s="43">
        <v>21</v>
      </c>
      <c r="Q863" s="43">
        <f>K863*(P863/100)</f>
        <v>0</v>
      </c>
      <c r="R863" s="43">
        <f>K863+Q863</f>
        <v>0</v>
      </c>
      <c r="S863" s="39"/>
      <c r="T863" s="15" t="s">
        <v>28</v>
      </c>
      <c r="U863" s="37" t="s">
        <v>717</v>
      </c>
      <c r="V863" s="37" t="s">
        <v>296</v>
      </c>
    </row>
    <row r="864" spans="1:22" ht="12.75" outlineLevel="3">
      <c r="A864" s="45"/>
      <c r="B864" s="46"/>
      <c r="C864" s="46"/>
      <c r="D864" s="46"/>
      <c r="E864" s="46" t="s">
        <v>29</v>
      </c>
      <c r="F864" s="46"/>
      <c r="G864" s="47">
        <v>52.509</v>
      </c>
      <c r="H864" s="48"/>
      <c r="I864" s="47"/>
      <c r="J864" s="49"/>
      <c r="K864" s="50"/>
      <c r="L864" s="51"/>
      <c r="M864" s="48"/>
      <c r="N864" s="51"/>
      <c r="O864" s="48"/>
      <c r="P864" s="50"/>
      <c r="Q864" s="50"/>
      <c r="R864" s="50"/>
      <c r="S864" s="46"/>
      <c r="T864" s="52"/>
      <c r="U864" s="46"/>
      <c r="V864" s="46"/>
    </row>
    <row r="865" spans="1:22" ht="12.75" outlineLevel="2">
      <c r="A865" s="36">
        <v>369</v>
      </c>
      <c r="B865" s="37" t="s">
        <v>1290</v>
      </c>
      <c r="C865" s="37"/>
      <c r="D865" s="38" t="s">
        <v>1573</v>
      </c>
      <c r="E865" s="39" t="s">
        <v>1291</v>
      </c>
      <c r="F865" s="38" t="s">
        <v>1575</v>
      </c>
      <c r="G865" s="40">
        <v>53.782</v>
      </c>
      <c r="H865" s="41">
        <v>0</v>
      </c>
      <c r="I865" s="40">
        <f>G865*(1+H865/100)</f>
        <v>53.782</v>
      </c>
      <c r="J865" s="42"/>
      <c r="K865" s="43">
        <f>I865*J865</f>
        <v>0</v>
      </c>
      <c r="L865" s="44"/>
      <c r="M865" s="41">
        <f>I865*L865</f>
        <v>0</v>
      </c>
      <c r="N865" s="44">
        <v>0.014</v>
      </c>
      <c r="O865" s="41">
        <f>I865*N865</f>
        <v>0.752948</v>
      </c>
      <c r="P865" s="43">
        <v>21</v>
      </c>
      <c r="Q865" s="43">
        <f>K865*(P865/100)</f>
        <v>0</v>
      </c>
      <c r="R865" s="43">
        <f>K865+Q865</f>
        <v>0</v>
      </c>
      <c r="S865" s="39"/>
      <c r="T865" s="15" t="s">
        <v>30</v>
      </c>
      <c r="U865" s="37" t="s">
        <v>717</v>
      </c>
      <c r="V865" s="37" t="s">
        <v>296</v>
      </c>
    </row>
    <row r="866" spans="1:22" ht="12.75" outlineLevel="2">
      <c r="A866" s="36">
        <v>370</v>
      </c>
      <c r="B866" s="37" t="s">
        <v>353</v>
      </c>
      <c r="C866" s="37"/>
      <c r="D866" s="38" t="s">
        <v>1573</v>
      </c>
      <c r="E866" s="39" t="s">
        <v>354</v>
      </c>
      <c r="F866" s="38" t="s">
        <v>1698</v>
      </c>
      <c r="G866" s="40">
        <v>56.971458875</v>
      </c>
      <c r="H866" s="41">
        <v>0</v>
      </c>
      <c r="I866" s="40">
        <f>G866*(1+H866/100)</f>
        <v>56.971458875</v>
      </c>
      <c r="J866" s="42"/>
      <c r="K866" s="43">
        <f>I866*J866</f>
        <v>0</v>
      </c>
      <c r="L866" s="44"/>
      <c r="M866" s="41">
        <f>I866*L866</f>
        <v>0</v>
      </c>
      <c r="N866" s="44"/>
      <c r="O866" s="41">
        <f>I866*N866</f>
        <v>0</v>
      </c>
      <c r="P866" s="43">
        <v>21</v>
      </c>
      <c r="Q866" s="43">
        <f>K866*(P866/100)</f>
        <v>0</v>
      </c>
      <c r="R866" s="43">
        <f>K866+Q866</f>
        <v>0</v>
      </c>
      <c r="S866" s="39"/>
      <c r="T866" s="15" t="s">
        <v>31</v>
      </c>
      <c r="U866" s="37" t="s">
        <v>717</v>
      </c>
      <c r="V866" s="37" t="s">
        <v>296</v>
      </c>
    </row>
    <row r="867" spans="1:22" ht="12.75" outlineLevel="2">
      <c r="A867" s="36">
        <v>371</v>
      </c>
      <c r="B867" s="37" t="s">
        <v>356</v>
      </c>
      <c r="C867" s="37"/>
      <c r="D867" s="38" t="s">
        <v>1573</v>
      </c>
      <c r="E867" s="39" t="s">
        <v>357</v>
      </c>
      <c r="F867" s="38" t="s">
        <v>1698</v>
      </c>
      <c r="G867" s="40">
        <v>398.797</v>
      </c>
      <c r="H867" s="41">
        <v>0</v>
      </c>
      <c r="I867" s="40">
        <f>G867*(1+H867/100)</f>
        <v>398.797</v>
      </c>
      <c r="J867" s="42"/>
      <c r="K867" s="43">
        <f>I867*J867</f>
        <v>0</v>
      </c>
      <c r="L867" s="44"/>
      <c r="M867" s="41">
        <f>I867*L867</f>
        <v>0</v>
      </c>
      <c r="N867" s="44"/>
      <c r="O867" s="41">
        <f>I867*N867</f>
        <v>0</v>
      </c>
      <c r="P867" s="43">
        <v>21</v>
      </c>
      <c r="Q867" s="43">
        <f>K867*(P867/100)</f>
        <v>0</v>
      </c>
      <c r="R867" s="43">
        <f>K867+Q867</f>
        <v>0</v>
      </c>
      <c r="S867" s="39"/>
      <c r="T867" s="15" t="s">
        <v>32</v>
      </c>
      <c r="U867" s="37" t="s">
        <v>717</v>
      </c>
      <c r="V867" s="37" t="s">
        <v>296</v>
      </c>
    </row>
    <row r="868" spans="1:22" ht="12.75" outlineLevel="3">
      <c r="A868" s="45"/>
      <c r="B868" s="46"/>
      <c r="C868" s="46"/>
      <c r="D868" s="46"/>
      <c r="E868" s="46" t="s">
        <v>33</v>
      </c>
      <c r="F868" s="46"/>
      <c r="G868" s="47">
        <v>398.797</v>
      </c>
      <c r="H868" s="48"/>
      <c r="I868" s="47"/>
      <c r="J868" s="49"/>
      <c r="K868" s="50"/>
      <c r="L868" s="51"/>
      <c r="M868" s="48"/>
      <c r="N868" s="51"/>
      <c r="O868" s="48"/>
      <c r="P868" s="50"/>
      <c r="Q868" s="50"/>
      <c r="R868" s="50"/>
      <c r="S868" s="46"/>
      <c r="T868" s="52"/>
      <c r="U868" s="46"/>
      <c r="V868" s="46"/>
    </row>
    <row r="869" spans="1:22" ht="12.75" outlineLevel="2">
      <c r="A869" s="36">
        <v>372</v>
      </c>
      <c r="B869" s="37" t="s">
        <v>360</v>
      </c>
      <c r="C869" s="37"/>
      <c r="D869" s="38" t="s">
        <v>1573</v>
      </c>
      <c r="E869" s="39" t="s">
        <v>361</v>
      </c>
      <c r="F869" s="38" t="s">
        <v>1698</v>
      </c>
      <c r="G869" s="40">
        <v>56.971458875</v>
      </c>
      <c r="H869" s="41">
        <v>0</v>
      </c>
      <c r="I869" s="40">
        <f>G869*(1+H869/100)</f>
        <v>56.971458875</v>
      </c>
      <c r="J869" s="42"/>
      <c r="K869" s="43">
        <f>I869*J869</f>
        <v>0</v>
      </c>
      <c r="L869" s="44"/>
      <c r="M869" s="41">
        <f>I869*L869</f>
        <v>0</v>
      </c>
      <c r="N869" s="44"/>
      <c r="O869" s="41">
        <f>I869*N869</f>
        <v>0</v>
      </c>
      <c r="P869" s="43">
        <v>21</v>
      </c>
      <c r="Q869" s="43">
        <f>K869*(P869/100)</f>
        <v>0</v>
      </c>
      <c r="R869" s="43">
        <f>K869+Q869</f>
        <v>0</v>
      </c>
      <c r="S869" s="39"/>
      <c r="T869" s="15" t="s">
        <v>34</v>
      </c>
      <c r="U869" s="37" t="s">
        <v>717</v>
      </c>
      <c r="V869" s="37" t="s">
        <v>296</v>
      </c>
    </row>
    <row r="870" spans="1:22" ht="12.75" outlineLevel="2">
      <c r="A870" s="36">
        <v>373</v>
      </c>
      <c r="B870" s="37" t="s">
        <v>363</v>
      </c>
      <c r="C870" s="37"/>
      <c r="D870" s="38" t="s">
        <v>1573</v>
      </c>
      <c r="E870" s="39" t="s">
        <v>364</v>
      </c>
      <c r="F870" s="38" t="s">
        <v>1698</v>
      </c>
      <c r="G870" s="40">
        <v>56.971</v>
      </c>
      <c r="H870" s="41">
        <v>0</v>
      </c>
      <c r="I870" s="40">
        <f>G870*(1+H870/100)</f>
        <v>56.971</v>
      </c>
      <c r="J870" s="42"/>
      <c r="K870" s="43">
        <f>I870*J870</f>
        <v>0</v>
      </c>
      <c r="L870" s="44"/>
      <c r="M870" s="41">
        <f>I870*L870</f>
        <v>0</v>
      </c>
      <c r="N870" s="44"/>
      <c r="O870" s="41">
        <f>I870*N870</f>
        <v>0</v>
      </c>
      <c r="P870" s="43">
        <v>21</v>
      </c>
      <c r="Q870" s="43">
        <f>K870*(P870/100)</f>
        <v>0</v>
      </c>
      <c r="R870" s="43">
        <f>K870+Q870</f>
        <v>0</v>
      </c>
      <c r="S870" s="39"/>
      <c r="T870" s="15" t="s">
        <v>35</v>
      </c>
      <c r="U870" s="37" t="s">
        <v>717</v>
      </c>
      <c r="V870" s="37" t="s">
        <v>296</v>
      </c>
    </row>
    <row r="871" spans="1:22" ht="12.75" outlineLevel="2">
      <c r="A871" s="36">
        <v>374</v>
      </c>
      <c r="B871" s="37" t="s">
        <v>366</v>
      </c>
      <c r="C871" s="37"/>
      <c r="D871" s="38" t="s">
        <v>1573</v>
      </c>
      <c r="E871" s="39" t="s">
        <v>367</v>
      </c>
      <c r="F871" s="38" t="s">
        <v>1698</v>
      </c>
      <c r="G871" s="40">
        <v>56.971</v>
      </c>
      <c r="H871" s="41">
        <v>0</v>
      </c>
      <c r="I871" s="40">
        <f>G871*(1+H871/100)</f>
        <v>56.971</v>
      </c>
      <c r="J871" s="42"/>
      <c r="K871" s="43">
        <f>I871*J871</f>
        <v>0</v>
      </c>
      <c r="L871" s="44"/>
      <c r="M871" s="41">
        <f>I871*L871</f>
        <v>0</v>
      </c>
      <c r="N871" s="44"/>
      <c r="O871" s="41">
        <f>I871*N871</f>
        <v>0</v>
      </c>
      <c r="P871" s="43">
        <v>21</v>
      </c>
      <c r="Q871" s="43">
        <f>K871*(P871/100)</f>
        <v>0</v>
      </c>
      <c r="R871" s="43">
        <f>K871+Q871</f>
        <v>0</v>
      </c>
      <c r="S871" s="39"/>
      <c r="T871" s="15" t="s">
        <v>36</v>
      </c>
      <c r="U871" s="37" t="s">
        <v>717</v>
      </c>
      <c r="V871" s="37" t="s">
        <v>296</v>
      </c>
    </row>
    <row r="872" spans="1:22" ht="20.25" customHeight="1" outlineLevel="1">
      <c r="A872" s="28"/>
      <c r="B872" s="29"/>
      <c r="C872" s="29"/>
      <c r="D872" s="29"/>
      <c r="E872" s="29" t="s">
        <v>374</v>
      </c>
      <c r="F872" s="29"/>
      <c r="G872" s="30"/>
      <c r="H872" s="31"/>
      <c r="I872" s="30"/>
      <c r="J872" s="32"/>
      <c r="K872" s="33">
        <f>SUBTOTAL(9,K873:K887)</f>
        <v>0</v>
      </c>
      <c r="L872" s="34"/>
      <c r="M872" s="31">
        <f>SUBTOTAL(9,M873:M887)</f>
        <v>0.19504164599999999</v>
      </c>
      <c r="N872" s="34"/>
      <c r="O872" s="31">
        <f>SUBTOTAL(9,O873:O887)</f>
        <v>0</v>
      </c>
      <c r="P872" s="33"/>
      <c r="Q872" s="33">
        <f>SUBTOTAL(9,Q873:Q887)</f>
        <v>0</v>
      </c>
      <c r="R872" s="33">
        <f>SUBTOTAL(9,R873:R887)</f>
        <v>0</v>
      </c>
      <c r="S872" s="29"/>
      <c r="T872" s="35"/>
      <c r="U872" s="29"/>
      <c r="V872" s="29"/>
    </row>
    <row r="873" spans="1:22" ht="12.75" outlineLevel="2">
      <c r="A873" s="36">
        <v>375</v>
      </c>
      <c r="B873" s="37" t="s">
        <v>37</v>
      </c>
      <c r="C873" s="37"/>
      <c r="D873" s="38" t="s">
        <v>1774</v>
      </c>
      <c r="E873" s="39" t="s">
        <v>38</v>
      </c>
      <c r="F873" s="38" t="s">
        <v>1698</v>
      </c>
      <c r="G873" s="40">
        <v>0.00771475</v>
      </c>
      <c r="H873" s="41">
        <v>0</v>
      </c>
      <c r="I873" s="40">
        <f>G873*(1+H873/100)</f>
        <v>0.00771475</v>
      </c>
      <c r="J873" s="42"/>
      <c r="K873" s="43">
        <f>I873*J873</f>
        <v>0</v>
      </c>
      <c r="L873" s="44">
        <v>1</v>
      </c>
      <c r="M873" s="41">
        <f>I873*L873</f>
        <v>0.00771475</v>
      </c>
      <c r="N873" s="44"/>
      <c r="O873" s="41">
        <f>I873*N873</f>
        <v>0</v>
      </c>
      <c r="P873" s="43">
        <v>21</v>
      </c>
      <c r="Q873" s="43">
        <f>K873*(P873/100)</f>
        <v>0</v>
      </c>
      <c r="R873" s="43">
        <f>K873+Q873</f>
        <v>0</v>
      </c>
      <c r="S873" s="39"/>
      <c r="T873" s="15" t="s">
        <v>39</v>
      </c>
      <c r="U873" s="37" t="s">
        <v>717</v>
      </c>
      <c r="V873" s="37" t="s">
        <v>378</v>
      </c>
    </row>
    <row r="874" spans="1:22" ht="12.75" outlineLevel="3">
      <c r="A874" s="45"/>
      <c r="B874" s="46"/>
      <c r="C874" s="46"/>
      <c r="D874" s="46"/>
      <c r="E874" s="46" t="s">
        <v>40</v>
      </c>
      <c r="F874" s="46"/>
      <c r="G874" s="47">
        <v>0.00771475</v>
      </c>
      <c r="H874" s="48"/>
      <c r="I874" s="47"/>
      <c r="J874" s="49"/>
      <c r="K874" s="50"/>
      <c r="L874" s="51"/>
      <c r="M874" s="48"/>
      <c r="N874" s="51"/>
      <c r="O874" s="48"/>
      <c r="P874" s="50"/>
      <c r="Q874" s="50"/>
      <c r="R874" s="50"/>
      <c r="S874" s="46"/>
      <c r="T874" s="52"/>
      <c r="U874" s="46"/>
      <c r="V874" s="46"/>
    </row>
    <row r="875" spans="1:22" ht="12.75" outlineLevel="2">
      <c r="A875" s="36">
        <v>376</v>
      </c>
      <c r="B875" s="37" t="s">
        <v>41</v>
      </c>
      <c r="C875" s="37"/>
      <c r="D875" s="38" t="s">
        <v>1774</v>
      </c>
      <c r="E875" s="39" t="s">
        <v>42</v>
      </c>
      <c r="F875" s="38" t="s">
        <v>1575</v>
      </c>
      <c r="G875" s="40">
        <v>35.58125</v>
      </c>
      <c r="H875" s="41">
        <v>0</v>
      </c>
      <c r="I875" s="40">
        <f>G875*(1+H875/100)</f>
        <v>35.58125</v>
      </c>
      <c r="J875" s="42"/>
      <c r="K875" s="43">
        <f>I875*J875</f>
        <v>0</v>
      </c>
      <c r="L875" s="44">
        <v>0.0049</v>
      </c>
      <c r="M875" s="41">
        <f>I875*L875</f>
        <v>0.174348125</v>
      </c>
      <c r="N875" s="44"/>
      <c r="O875" s="41">
        <f>I875*N875</f>
        <v>0</v>
      </c>
      <c r="P875" s="43">
        <v>21</v>
      </c>
      <c r="Q875" s="43">
        <f>K875*(P875/100)</f>
        <v>0</v>
      </c>
      <c r="R875" s="43">
        <f>K875+Q875</f>
        <v>0</v>
      </c>
      <c r="S875" s="39"/>
      <c r="T875" s="15" t="s">
        <v>43</v>
      </c>
      <c r="U875" s="37" t="s">
        <v>717</v>
      </c>
      <c r="V875" s="37" t="s">
        <v>378</v>
      </c>
    </row>
    <row r="876" spans="1:22" ht="12.75" outlineLevel="3">
      <c r="A876" s="45"/>
      <c r="B876" s="46"/>
      <c r="C876" s="46"/>
      <c r="D876" s="46"/>
      <c r="E876" s="46" t="s">
        <v>44</v>
      </c>
      <c r="F876" s="46"/>
      <c r="G876" s="47">
        <v>35.58125</v>
      </c>
      <c r="H876" s="48"/>
      <c r="I876" s="47"/>
      <c r="J876" s="49"/>
      <c r="K876" s="50"/>
      <c r="L876" s="51"/>
      <c r="M876" s="48"/>
      <c r="N876" s="51"/>
      <c r="O876" s="48"/>
      <c r="P876" s="50"/>
      <c r="Q876" s="50"/>
      <c r="R876" s="50"/>
      <c r="S876" s="46"/>
      <c r="T876" s="52"/>
      <c r="U876" s="46"/>
      <c r="V876" s="46"/>
    </row>
    <row r="877" spans="1:22" ht="12.75" outlineLevel="2">
      <c r="A877" s="36">
        <v>377</v>
      </c>
      <c r="B877" s="37" t="s">
        <v>45</v>
      </c>
      <c r="C877" s="37"/>
      <c r="D877" s="38" t="s">
        <v>1573</v>
      </c>
      <c r="E877" s="39" t="s">
        <v>46</v>
      </c>
      <c r="F877" s="38" t="s">
        <v>1575</v>
      </c>
      <c r="G877" s="40">
        <v>28.9909625</v>
      </c>
      <c r="H877" s="41">
        <v>0</v>
      </c>
      <c r="I877" s="40">
        <f>G877*(1+H877/100)</f>
        <v>28.9909625</v>
      </c>
      <c r="J877" s="42"/>
      <c r="K877" s="43">
        <f>I877*J877</f>
        <v>0</v>
      </c>
      <c r="L877" s="44"/>
      <c r="M877" s="41">
        <f>I877*L877</f>
        <v>0</v>
      </c>
      <c r="N877" s="44"/>
      <c r="O877" s="41">
        <f>I877*N877</f>
        <v>0</v>
      </c>
      <c r="P877" s="43">
        <v>21</v>
      </c>
      <c r="Q877" s="43">
        <f>K877*(P877/100)</f>
        <v>0</v>
      </c>
      <c r="R877" s="43">
        <f>K877+Q877</f>
        <v>0</v>
      </c>
      <c r="S877" s="39"/>
      <c r="T877" s="15" t="s">
        <v>47</v>
      </c>
      <c r="U877" s="37" t="s">
        <v>717</v>
      </c>
      <c r="V877" s="37" t="s">
        <v>378</v>
      </c>
    </row>
    <row r="878" spans="1:22" ht="12.75" outlineLevel="3">
      <c r="A878" s="45"/>
      <c r="B878" s="46"/>
      <c r="C878" s="46"/>
      <c r="D878" s="46"/>
      <c r="E878" s="46" t="s">
        <v>48</v>
      </c>
      <c r="F878" s="46"/>
      <c r="G878" s="47">
        <v>28.9909625</v>
      </c>
      <c r="H878" s="48"/>
      <c r="I878" s="47"/>
      <c r="J878" s="49"/>
      <c r="K878" s="50"/>
      <c r="L878" s="51"/>
      <c r="M878" s="48"/>
      <c r="N878" s="51"/>
      <c r="O878" s="48"/>
      <c r="P878" s="50"/>
      <c r="Q878" s="50"/>
      <c r="R878" s="50"/>
      <c r="S878" s="46"/>
      <c r="T878" s="52"/>
      <c r="U878" s="46"/>
      <c r="V878" s="46"/>
    </row>
    <row r="879" spans="1:22" ht="26.25" outlineLevel="2">
      <c r="A879" s="36">
        <v>378</v>
      </c>
      <c r="B879" s="37" t="s">
        <v>375</v>
      </c>
      <c r="C879" s="37"/>
      <c r="D879" s="38" t="s">
        <v>1573</v>
      </c>
      <c r="E879" s="39" t="s">
        <v>376</v>
      </c>
      <c r="F879" s="38" t="s">
        <v>1575</v>
      </c>
      <c r="G879" s="40">
        <v>5.409</v>
      </c>
      <c r="H879" s="41">
        <v>0</v>
      </c>
      <c r="I879" s="40">
        <f>G879*(1+H879/100)</f>
        <v>5.409</v>
      </c>
      <c r="J879" s="42"/>
      <c r="K879" s="43">
        <f>I879*J879</f>
        <v>0</v>
      </c>
      <c r="L879" s="44"/>
      <c r="M879" s="41">
        <f>I879*L879</f>
        <v>0</v>
      </c>
      <c r="N879" s="44"/>
      <c r="O879" s="41">
        <f>I879*N879</f>
        <v>0</v>
      </c>
      <c r="P879" s="43">
        <v>21</v>
      </c>
      <c r="Q879" s="43">
        <f>K879*(P879/100)</f>
        <v>0</v>
      </c>
      <c r="R879" s="43">
        <f>K879+Q879</f>
        <v>0</v>
      </c>
      <c r="S879" s="39"/>
      <c r="T879" s="15" t="s">
        <v>49</v>
      </c>
      <c r="U879" s="37" t="s">
        <v>717</v>
      </c>
      <c r="V879" s="37" t="s">
        <v>378</v>
      </c>
    </row>
    <row r="880" spans="1:22" ht="12.75" outlineLevel="3">
      <c r="A880" s="45"/>
      <c r="B880" s="46"/>
      <c r="C880" s="46"/>
      <c r="D880" s="46"/>
      <c r="E880" s="46" t="s">
        <v>379</v>
      </c>
      <c r="F880" s="46"/>
      <c r="G880" s="47">
        <v>0</v>
      </c>
      <c r="H880" s="48"/>
      <c r="I880" s="47"/>
      <c r="J880" s="49"/>
      <c r="K880" s="50"/>
      <c r="L880" s="51"/>
      <c r="M880" s="48"/>
      <c r="N880" s="51"/>
      <c r="O880" s="48"/>
      <c r="P880" s="50"/>
      <c r="Q880" s="50"/>
      <c r="R880" s="50"/>
      <c r="S880" s="46"/>
      <c r="T880" s="52"/>
      <c r="U880" s="46"/>
      <c r="V880" s="46"/>
    </row>
    <row r="881" spans="1:22" ht="12.75" outlineLevel="3">
      <c r="A881" s="45"/>
      <c r="B881" s="46"/>
      <c r="C881" s="46"/>
      <c r="D881" s="46"/>
      <c r="E881" s="46" t="s">
        <v>938</v>
      </c>
      <c r="F881" s="46"/>
      <c r="G881" s="47">
        <v>5.409</v>
      </c>
      <c r="H881" s="48"/>
      <c r="I881" s="47"/>
      <c r="J881" s="49"/>
      <c r="K881" s="50"/>
      <c r="L881" s="51"/>
      <c r="M881" s="48"/>
      <c r="N881" s="51"/>
      <c r="O881" s="48"/>
      <c r="P881" s="50"/>
      <c r="Q881" s="50"/>
      <c r="R881" s="50"/>
      <c r="S881" s="46"/>
      <c r="T881" s="52"/>
      <c r="U881" s="46"/>
      <c r="V881" s="46"/>
    </row>
    <row r="882" spans="1:22" ht="12.75" outlineLevel="2">
      <c r="A882" s="36">
        <v>379</v>
      </c>
      <c r="B882" s="37" t="s">
        <v>50</v>
      </c>
      <c r="C882" s="37"/>
      <c r="D882" s="38" t="s">
        <v>1573</v>
      </c>
      <c r="E882" s="39" t="s">
        <v>51</v>
      </c>
      <c r="F882" s="38" t="s">
        <v>1575</v>
      </c>
      <c r="G882" s="40">
        <v>1.8683</v>
      </c>
      <c r="H882" s="41">
        <v>0</v>
      </c>
      <c r="I882" s="40">
        <f>G882*(1+H882/100)</f>
        <v>1.8683</v>
      </c>
      <c r="J882" s="42"/>
      <c r="K882" s="43">
        <f>I882*J882</f>
        <v>0</v>
      </c>
      <c r="L882" s="44">
        <v>0.00017</v>
      </c>
      <c r="M882" s="41">
        <f>I882*L882</f>
        <v>0.00031761100000000003</v>
      </c>
      <c r="N882" s="44"/>
      <c r="O882" s="41">
        <f>I882*N882</f>
        <v>0</v>
      </c>
      <c r="P882" s="43">
        <v>21</v>
      </c>
      <c r="Q882" s="43">
        <f>K882*(P882/100)</f>
        <v>0</v>
      </c>
      <c r="R882" s="43">
        <f>K882+Q882</f>
        <v>0</v>
      </c>
      <c r="S882" s="39"/>
      <c r="T882" s="15" t="s">
        <v>52</v>
      </c>
      <c r="U882" s="37" t="s">
        <v>717</v>
      </c>
      <c r="V882" s="37" t="s">
        <v>378</v>
      </c>
    </row>
    <row r="883" spans="1:22" ht="12.75" outlineLevel="3">
      <c r="A883" s="45"/>
      <c r="B883" s="46"/>
      <c r="C883" s="46"/>
      <c r="D883" s="46"/>
      <c r="E883" s="46" t="s">
        <v>874</v>
      </c>
      <c r="F883" s="46"/>
      <c r="G883" s="47">
        <v>1.8683</v>
      </c>
      <c r="H883" s="48"/>
      <c r="I883" s="47"/>
      <c r="J883" s="49"/>
      <c r="K883" s="50"/>
      <c r="L883" s="51"/>
      <c r="M883" s="48"/>
      <c r="N883" s="51"/>
      <c r="O883" s="48"/>
      <c r="P883" s="50"/>
      <c r="Q883" s="50"/>
      <c r="R883" s="50"/>
      <c r="S883" s="46"/>
      <c r="T883" s="52"/>
      <c r="U883" s="46"/>
      <c r="V883" s="46"/>
    </row>
    <row r="884" spans="1:22" ht="12.75" outlineLevel="2">
      <c r="A884" s="36">
        <v>380</v>
      </c>
      <c r="B884" s="37" t="s">
        <v>53</v>
      </c>
      <c r="C884" s="37"/>
      <c r="D884" s="38" t="s">
        <v>1573</v>
      </c>
      <c r="E884" s="39" t="s">
        <v>54</v>
      </c>
      <c r="F884" s="38" t="s">
        <v>1575</v>
      </c>
      <c r="G884" s="40">
        <v>28.991</v>
      </c>
      <c r="H884" s="41">
        <v>0</v>
      </c>
      <c r="I884" s="40">
        <f>G884*(1+H884/100)</f>
        <v>28.991</v>
      </c>
      <c r="J884" s="42"/>
      <c r="K884" s="43">
        <f>I884*J884</f>
        <v>0</v>
      </c>
      <c r="L884" s="44">
        <v>0.0004</v>
      </c>
      <c r="M884" s="41">
        <f>I884*L884</f>
        <v>0.0115964</v>
      </c>
      <c r="N884" s="44"/>
      <c r="O884" s="41">
        <f>I884*N884</f>
        <v>0</v>
      </c>
      <c r="P884" s="43">
        <v>21</v>
      </c>
      <c r="Q884" s="43">
        <f>K884*(P884/100)</f>
        <v>0</v>
      </c>
      <c r="R884" s="43">
        <f>K884+Q884</f>
        <v>0</v>
      </c>
      <c r="S884" s="39"/>
      <c r="T884" s="15" t="s">
        <v>55</v>
      </c>
      <c r="U884" s="37" t="s">
        <v>717</v>
      </c>
      <c r="V884" s="37" t="s">
        <v>378</v>
      </c>
    </row>
    <row r="885" spans="1:22" ht="12.75" outlineLevel="2">
      <c r="A885" s="36">
        <v>381</v>
      </c>
      <c r="B885" s="37" t="s">
        <v>56</v>
      </c>
      <c r="C885" s="37"/>
      <c r="D885" s="38" t="s">
        <v>1573</v>
      </c>
      <c r="E885" s="39" t="s">
        <v>57</v>
      </c>
      <c r="F885" s="38" t="s">
        <v>1575</v>
      </c>
      <c r="G885" s="40">
        <v>1.868</v>
      </c>
      <c r="H885" s="41">
        <v>0</v>
      </c>
      <c r="I885" s="40">
        <f>G885*(1+H885/100)</f>
        <v>1.868</v>
      </c>
      <c r="J885" s="42"/>
      <c r="K885" s="43">
        <f>I885*J885</f>
        <v>0</v>
      </c>
      <c r="L885" s="44">
        <v>0.00057</v>
      </c>
      <c r="M885" s="41">
        <f>I885*L885</f>
        <v>0.00106476</v>
      </c>
      <c r="N885" s="44"/>
      <c r="O885" s="41">
        <f>I885*N885</f>
        <v>0</v>
      </c>
      <c r="P885" s="43">
        <v>21</v>
      </c>
      <c r="Q885" s="43">
        <f>K885*(P885/100)</f>
        <v>0</v>
      </c>
      <c r="R885" s="43">
        <f>K885+Q885</f>
        <v>0</v>
      </c>
      <c r="S885" s="39"/>
      <c r="T885" s="15" t="s">
        <v>58</v>
      </c>
      <c r="U885" s="37" t="s">
        <v>717</v>
      </c>
      <c r="V885" s="37" t="s">
        <v>378</v>
      </c>
    </row>
    <row r="886" spans="1:22" ht="12.75" outlineLevel="2">
      <c r="A886" s="36">
        <v>382</v>
      </c>
      <c r="B886" s="37" t="s">
        <v>1309</v>
      </c>
      <c r="C886" s="37"/>
      <c r="D886" s="38" t="s">
        <v>1573</v>
      </c>
      <c r="E886" s="39" t="s">
        <v>1310</v>
      </c>
      <c r="F886" s="38" t="s">
        <v>1575</v>
      </c>
      <c r="G886" s="40">
        <v>28.224</v>
      </c>
      <c r="H886" s="41">
        <v>0</v>
      </c>
      <c r="I886" s="40">
        <f>G886*(1+H886/100)</f>
        <v>28.224</v>
      </c>
      <c r="J886" s="42"/>
      <c r="K886" s="43">
        <f>I886*J886</f>
        <v>0</v>
      </c>
      <c r="L886" s="44"/>
      <c r="M886" s="41">
        <f>I886*L886</f>
        <v>0</v>
      </c>
      <c r="N886" s="44"/>
      <c r="O886" s="41">
        <f>I886*N886</f>
        <v>0</v>
      </c>
      <c r="P886" s="43">
        <v>21</v>
      </c>
      <c r="Q886" s="43">
        <f>K886*(P886/100)</f>
        <v>0</v>
      </c>
      <c r="R886" s="43">
        <f>K886+Q886</f>
        <v>0</v>
      </c>
      <c r="S886" s="39"/>
      <c r="T886" s="15" t="s">
        <v>59</v>
      </c>
      <c r="U886" s="37" t="s">
        <v>717</v>
      </c>
      <c r="V886" s="37" t="s">
        <v>378</v>
      </c>
    </row>
    <row r="887" spans="1:22" ht="12.75" outlineLevel="3">
      <c r="A887" s="45"/>
      <c r="B887" s="46"/>
      <c r="C887" s="46"/>
      <c r="D887" s="46"/>
      <c r="E887" s="46" t="s">
        <v>60</v>
      </c>
      <c r="F887" s="46"/>
      <c r="G887" s="47">
        <v>28.224</v>
      </c>
      <c r="H887" s="48"/>
      <c r="I887" s="47"/>
      <c r="J887" s="49"/>
      <c r="K887" s="50"/>
      <c r="L887" s="51"/>
      <c r="M887" s="48"/>
      <c r="N887" s="51"/>
      <c r="O887" s="48"/>
      <c r="P887" s="50"/>
      <c r="Q887" s="50"/>
      <c r="R887" s="50"/>
      <c r="S887" s="46"/>
      <c r="T887" s="52"/>
      <c r="U887" s="46"/>
      <c r="V887" s="46"/>
    </row>
    <row r="888" spans="1:22" ht="20.25" customHeight="1" outlineLevel="1">
      <c r="A888" s="28"/>
      <c r="B888" s="29"/>
      <c r="C888" s="29"/>
      <c r="D888" s="29"/>
      <c r="E888" s="29" t="s">
        <v>61</v>
      </c>
      <c r="F888" s="29"/>
      <c r="G888" s="30"/>
      <c r="H888" s="31"/>
      <c r="I888" s="30"/>
      <c r="J888" s="32"/>
      <c r="K888" s="33">
        <f>SUBTOTAL(9,K889:K889)</f>
        <v>0</v>
      </c>
      <c r="L888" s="34"/>
      <c r="M888" s="31">
        <f>SUBTOTAL(9,M889:M889)</f>
        <v>0</v>
      </c>
      <c r="N888" s="34"/>
      <c r="O888" s="31">
        <f>SUBTOTAL(9,O889:O889)</f>
        <v>0</v>
      </c>
      <c r="P888" s="33"/>
      <c r="Q888" s="33">
        <f>SUBTOTAL(9,Q889:Q889)</f>
        <v>0</v>
      </c>
      <c r="R888" s="33">
        <f>SUBTOTAL(9,R889:R889)</f>
        <v>0</v>
      </c>
      <c r="S888" s="29"/>
      <c r="T888" s="35"/>
      <c r="U888" s="29"/>
      <c r="V888" s="29"/>
    </row>
    <row r="889" spans="1:22" ht="12.75" outlineLevel="2">
      <c r="A889" s="36">
        <v>383</v>
      </c>
      <c r="B889" s="37" t="s">
        <v>62</v>
      </c>
      <c r="C889" s="37"/>
      <c r="D889" s="38" t="s">
        <v>1573</v>
      </c>
      <c r="E889" s="39" t="s">
        <v>63</v>
      </c>
      <c r="F889" s="38" t="s">
        <v>272</v>
      </c>
      <c r="G889" s="40">
        <v>1</v>
      </c>
      <c r="H889" s="41">
        <v>0</v>
      </c>
      <c r="I889" s="40">
        <f>G889*(1+H889/100)</f>
        <v>1</v>
      </c>
      <c r="J889" s="42"/>
      <c r="K889" s="43">
        <f>I889*J889</f>
        <v>0</v>
      </c>
      <c r="L889" s="44"/>
      <c r="M889" s="41">
        <f>I889*L889</f>
        <v>0</v>
      </c>
      <c r="N889" s="44"/>
      <c r="O889" s="41">
        <f>I889*N889</f>
        <v>0</v>
      </c>
      <c r="P889" s="43">
        <v>21</v>
      </c>
      <c r="Q889" s="43">
        <f>K889*(P889/100)</f>
        <v>0</v>
      </c>
      <c r="R889" s="43">
        <f>K889+Q889</f>
        <v>0</v>
      </c>
      <c r="S889" s="39"/>
      <c r="T889" s="15" t="s">
        <v>64</v>
      </c>
      <c r="U889" s="37" t="s">
        <v>717</v>
      </c>
      <c r="V889" s="37" t="s">
        <v>65</v>
      </c>
    </row>
    <row r="890" spans="1:22" ht="20.25" customHeight="1" outlineLevel="1">
      <c r="A890" s="28"/>
      <c r="B890" s="29"/>
      <c r="C890" s="29"/>
      <c r="D890" s="29"/>
      <c r="E890" s="29" t="s">
        <v>66</v>
      </c>
      <c r="F890" s="29"/>
      <c r="G890" s="30"/>
      <c r="H890" s="31"/>
      <c r="I890" s="30"/>
      <c r="J890" s="32"/>
      <c r="K890" s="33">
        <f>SUBTOTAL(9,K891:K918)</f>
        <v>0</v>
      </c>
      <c r="L890" s="34"/>
      <c r="M890" s="31">
        <f>SUBTOTAL(9,M891:M918)</f>
        <v>4.231636440000001</v>
      </c>
      <c r="N890" s="34"/>
      <c r="O890" s="31">
        <f>SUBTOTAL(9,O891:O918)</f>
        <v>3.48928</v>
      </c>
      <c r="P890" s="33"/>
      <c r="Q890" s="33">
        <f>SUBTOTAL(9,Q891:Q918)</f>
        <v>0</v>
      </c>
      <c r="R890" s="33">
        <f>SUBTOTAL(9,R891:R918)</f>
        <v>0</v>
      </c>
      <c r="S890" s="29"/>
      <c r="T890" s="35"/>
      <c r="U890" s="29"/>
      <c r="V890" s="29"/>
    </row>
    <row r="891" spans="1:22" ht="12.75" outlineLevel="2">
      <c r="A891" s="36">
        <v>384</v>
      </c>
      <c r="B891" s="37" t="s">
        <v>67</v>
      </c>
      <c r="C891" s="37"/>
      <c r="D891" s="38" t="s">
        <v>1573</v>
      </c>
      <c r="E891" s="39" t="s">
        <v>68</v>
      </c>
      <c r="F891" s="38" t="s">
        <v>414</v>
      </c>
      <c r="G891" s="40">
        <v>35.56224</v>
      </c>
      <c r="H891" s="41">
        <v>0</v>
      </c>
      <c r="I891" s="40">
        <f>G891*(1+H891/100)</f>
        <v>35.56224</v>
      </c>
      <c r="J891" s="42"/>
      <c r="K891" s="43">
        <f>I891*J891</f>
        <v>0</v>
      </c>
      <c r="L891" s="44"/>
      <c r="M891" s="41">
        <f>I891*L891</f>
        <v>0</v>
      </c>
      <c r="N891" s="44"/>
      <c r="O891" s="41">
        <f>I891*N891</f>
        <v>0</v>
      </c>
      <c r="P891" s="43">
        <v>21</v>
      </c>
      <c r="Q891" s="43">
        <f>K891*(P891/100)</f>
        <v>0</v>
      </c>
      <c r="R891" s="43">
        <f>K891+Q891</f>
        <v>0</v>
      </c>
      <c r="S891" s="39"/>
      <c r="T891" s="15" t="s">
        <v>69</v>
      </c>
      <c r="U891" s="37" t="s">
        <v>717</v>
      </c>
      <c r="V891" s="37" t="s">
        <v>70</v>
      </c>
    </row>
    <row r="892" spans="1:22" ht="12.75" outlineLevel="3">
      <c r="A892" s="45"/>
      <c r="B892" s="46"/>
      <c r="C892" s="46"/>
      <c r="D892" s="46"/>
      <c r="E892" s="46" t="s">
        <v>71</v>
      </c>
      <c r="F892" s="46"/>
      <c r="G892" s="47">
        <v>0</v>
      </c>
      <c r="H892" s="48"/>
      <c r="I892" s="47"/>
      <c r="J892" s="49"/>
      <c r="K892" s="50"/>
      <c r="L892" s="51"/>
      <c r="M892" s="48"/>
      <c r="N892" s="51"/>
      <c r="O892" s="48"/>
      <c r="P892" s="50"/>
      <c r="Q892" s="50"/>
      <c r="R892" s="50"/>
      <c r="S892" s="46"/>
      <c r="T892" s="52"/>
      <c r="U892" s="46"/>
      <c r="V892" s="46"/>
    </row>
    <row r="893" spans="1:22" ht="12.75" outlineLevel="3">
      <c r="A893" s="45"/>
      <c r="B893" s="46"/>
      <c r="C893" s="46"/>
      <c r="D893" s="46"/>
      <c r="E893" s="46" t="s">
        <v>72</v>
      </c>
      <c r="F893" s="46"/>
      <c r="G893" s="47">
        <v>35.56224</v>
      </c>
      <c r="H893" s="48"/>
      <c r="I893" s="47"/>
      <c r="J893" s="49"/>
      <c r="K893" s="50"/>
      <c r="L893" s="51"/>
      <c r="M893" s="48"/>
      <c r="N893" s="51"/>
      <c r="O893" s="48"/>
      <c r="P893" s="50"/>
      <c r="Q893" s="50"/>
      <c r="R893" s="50"/>
      <c r="S893" s="46"/>
      <c r="T893" s="52"/>
      <c r="U893" s="46"/>
      <c r="V893" s="46"/>
    </row>
    <row r="894" spans="1:22" ht="12.75" outlineLevel="2">
      <c r="A894" s="36">
        <v>385</v>
      </c>
      <c r="B894" s="37" t="s">
        <v>73</v>
      </c>
      <c r="C894" s="37"/>
      <c r="D894" s="38" t="s">
        <v>1774</v>
      </c>
      <c r="E894" s="39" t="s">
        <v>74</v>
      </c>
      <c r="F894" s="38" t="s">
        <v>1619</v>
      </c>
      <c r="G894" s="40">
        <v>2.11008</v>
      </c>
      <c r="H894" s="41">
        <v>0</v>
      </c>
      <c r="I894" s="40">
        <f>G894*(1+H894/100)</f>
        <v>2.11008</v>
      </c>
      <c r="J894" s="42"/>
      <c r="K894" s="43">
        <f>I894*J894</f>
        <v>0</v>
      </c>
      <c r="L894" s="44">
        <v>0.55</v>
      </c>
      <c r="M894" s="41">
        <f>I894*L894</f>
        <v>1.160544</v>
      </c>
      <c r="N894" s="44"/>
      <c r="O894" s="41">
        <f>I894*N894</f>
        <v>0</v>
      </c>
      <c r="P894" s="43">
        <v>21</v>
      </c>
      <c r="Q894" s="43">
        <f>K894*(P894/100)</f>
        <v>0</v>
      </c>
      <c r="R894" s="43">
        <f>K894+Q894</f>
        <v>0</v>
      </c>
      <c r="S894" s="39"/>
      <c r="T894" s="15" t="s">
        <v>75</v>
      </c>
      <c r="U894" s="37" t="s">
        <v>717</v>
      </c>
      <c r="V894" s="37" t="s">
        <v>70</v>
      </c>
    </row>
    <row r="895" spans="1:22" ht="12.75" outlineLevel="3">
      <c r="A895" s="45"/>
      <c r="B895" s="46"/>
      <c r="C895" s="46"/>
      <c r="D895" s="46"/>
      <c r="E895" s="46" t="s">
        <v>76</v>
      </c>
      <c r="F895" s="46"/>
      <c r="G895" s="47">
        <v>2.11008</v>
      </c>
      <c r="H895" s="48"/>
      <c r="I895" s="47"/>
      <c r="J895" s="49"/>
      <c r="K895" s="50"/>
      <c r="L895" s="51"/>
      <c r="M895" s="48"/>
      <c r="N895" s="51"/>
      <c r="O895" s="48"/>
      <c r="P895" s="50"/>
      <c r="Q895" s="50"/>
      <c r="R895" s="50"/>
      <c r="S895" s="46"/>
      <c r="T895" s="52"/>
      <c r="U895" s="46"/>
      <c r="V895" s="46"/>
    </row>
    <row r="896" spans="1:22" ht="12.75" outlineLevel="2">
      <c r="A896" s="36">
        <v>386</v>
      </c>
      <c r="B896" s="37" t="s">
        <v>77</v>
      </c>
      <c r="C896" s="37"/>
      <c r="D896" s="38" t="s">
        <v>1774</v>
      </c>
      <c r="E896" s="39" t="s">
        <v>78</v>
      </c>
      <c r="F896" s="38" t="s">
        <v>1619</v>
      </c>
      <c r="G896" s="40">
        <v>4.346352</v>
      </c>
      <c r="H896" s="41">
        <v>0</v>
      </c>
      <c r="I896" s="40">
        <f>G896*(1+H896/100)</f>
        <v>4.346352</v>
      </c>
      <c r="J896" s="42"/>
      <c r="K896" s="43">
        <f>I896*J896</f>
        <v>0</v>
      </c>
      <c r="L896" s="44">
        <v>0.55</v>
      </c>
      <c r="M896" s="41">
        <f>I896*L896</f>
        <v>2.3904936000000006</v>
      </c>
      <c r="N896" s="44"/>
      <c r="O896" s="41">
        <f>I896*N896</f>
        <v>0</v>
      </c>
      <c r="P896" s="43">
        <v>21</v>
      </c>
      <c r="Q896" s="43">
        <f>K896*(P896/100)</f>
        <v>0</v>
      </c>
      <c r="R896" s="43">
        <f>K896+Q896</f>
        <v>0</v>
      </c>
      <c r="S896" s="39"/>
      <c r="T896" s="15" t="s">
        <v>79</v>
      </c>
      <c r="U896" s="37" t="s">
        <v>717</v>
      </c>
      <c r="V896" s="37" t="s">
        <v>70</v>
      </c>
    </row>
    <row r="897" spans="1:22" ht="12.75" outlineLevel="3">
      <c r="A897" s="45"/>
      <c r="B897" s="46"/>
      <c r="C897" s="46"/>
      <c r="D897" s="46"/>
      <c r="E897" s="46" t="s">
        <v>80</v>
      </c>
      <c r="F897" s="46"/>
      <c r="G897" s="47">
        <v>4.346352</v>
      </c>
      <c r="H897" s="48"/>
      <c r="I897" s="47"/>
      <c r="J897" s="49"/>
      <c r="K897" s="50"/>
      <c r="L897" s="51"/>
      <c r="M897" s="48"/>
      <c r="N897" s="51"/>
      <c r="O897" s="48"/>
      <c r="P897" s="50"/>
      <c r="Q897" s="50"/>
      <c r="R897" s="50"/>
      <c r="S897" s="46"/>
      <c r="T897" s="52"/>
      <c r="U897" s="46"/>
      <c r="V897" s="46"/>
    </row>
    <row r="898" spans="1:22" ht="12.75" outlineLevel="2">
      <c r="A898" s="36">
        <v>387</v>
      </c>
      <c r="B898" s="37" t="s">
        <v>81</v>
      </c>
      <c r="C898" s="37"/>
      <c r="D898" s="38" t="s">
        <v>1774</v>
      </c>
      <c r="E898" s="39" t="s">
        <v>82</v>
      </c>
      <c r="F898" s="38" t="s">
        <v>1619</v>
      </c>
      <c r="G898" s="40">
        <v>0.89964</v>
      </c>
      <c r="H898" s="41">
        <v>0</v>
      </c>
      <c r="I898" s="40">
        <f>G898*(1+H898/100)</f>
        <v>0.89964</v>
      </c>
      <c r="J898" s="42"/>
      <c r="K898" s="43">
        <f>I898*J898</f>
        <v>0</v>
      </c>
      <c r="L898" s="44">
        <v>0.55</v>
      </c>
      <c r="M898" s="41">
        <f>I898*L898</f>
        <v>0.494802</v>
      </c>
      <c r="N898" s="44"/>
      <c r="O898" s="41">
        <f>I898*N898</f>
        <v>0</v>
      </c>
      <c r="P898" s="43">
        <v>21</v>
      </c>
      <c r="Q898" s="43">
        <f>K898*(P898/100)</f>
        <v>0</v>
      </c>
      <c r="R898" s="43">
        <f>K898+Q898</f>
        <v>0</v>
      </c>
      <c r="S898" s="39"/>
      <c r="T898" s="15" t="s">
        <v>83</v>
      </c>
      <c r="U898" s="37" t="s">
        <v>717</v>
      </c>
      <c r="V898" s="37" t="s">
        <v>70</v>
      </c>
    </row>
    <row r="899" spans="1:22" ht="12.75" outlineLevel="3">
      <c r="A899" s="45"/>
      <c r="B899" s="46"/>
      <c r="C899" s="46"/>
      <c r="D899" s="46"/>
      <c r="E899" s="46" t="s">
        <v>84</v>
      </c>
      <c r="F899" s="46"/>
      <c r="G899" s="47">
        <v>0.89964</v>
      </c>
      <c r="H899" s="48"/>
      <c r="I899" s="47"/>
      <c r="J899" s="49"/>
      <c r="K899" s="50"/>
      <c r="L899" s="51"/>
      <c r="M899" s="48"/>
      <c r="N899" s="51"/>
      <c r="O899" s="48"/>
      <c r="P899" s="50"/>
      <c r="Q899" s="50"/>
      <c r="R899" s="50"/>
      <c r="S899" s="46"/>
      <c r="T899" s="52"/>
      <c r="U899" s="46"/>
      <c r="V899" s="46"/>
    </row>
    <row r="900" spans="1:22" ht="12.75" outlineLevel="2">
      <c r="A900" s="36">
        <v>388</v>
      </c>
      <c r="B900" s="37" t="s">
        <v>85</v>
      </c>
      <c r="C900" s="37"/>
      <c r="D900" s="38" t="s">
        <v>1573</v>
      </c>
      <c r="E900" s="39" t="s">
        <v>86</v>
      </c>
      <c r="F900" s="38" t="s">
        <v>1619</v>
      </c>
      <c r="G900" s="40">
        <v>6.456</v>
      </c>
      <c r="H900" s="41">
        <v>0</v>
      </c>
      <c r="I900" s="40">
        <f>G900*(1+H900/100)</f>
        <v>6.456</v>
      </c>
      <c r="J900" s="42"/>
      <c r="K900" s="43">
        <f>I900*J900</f>
        <v>0</v>
      </c>
      <c r="L900" s="44"/>
      <c r="M900" s="41">
        <f>I900*L900</f>
        <v>0</v>
      </c>
      <c r="N900" s="44"/>
      <c r="O900" s="41">
        <f>I900*N900</f>
        <v>0</v>
      </c>
      <c r="P900" s="43">
        <v>21</v>
      </c>
      <c r="Q900" s="43">
        <f>K900*(P900/100)</f>
        <v>0</v>
      </c>
      <c r="R900" s="43">
        <f>K900+Q900</f>
        <v>0</v>
      </c>
      <c r="S900" s="39"/>
      <c r="T900" s="15" t="s">
        <v>87</v>
      </c>
      <c r="U900" s="37" t="s">
        <v>717</v>
      </c>
      <c r="V900" s="37" t="s">
        <v>70</v>
      </c>
    </row>
    <row r="901" spans="1:22" ht="12.75" outlineLevel="3">
      <c r="A901" s="45"/>
      <c r="B901" s="46"/>
      <c r="C901" s="46"/>
      <c r="D901" s="46"/>
      <c r="E901" s="46" t="s">
        <v>88</v>
      </c>
      <c r="F901" s="46"/>
      <c r="G901" s="47">
        <v>6.456</v>
      </c>
      <c r="H901" s="48"/>
      <c r="I901" s="47"/>
      <c r="J901" s="49"/>
      <c r="K901" s="50"/>
      <c r="L901" s="51"/>
      <c r="M901" s="48"/>
      <c r="N901" s="51"/>
      <c r="O901" s="48"/>
      <c r="P901" s="50"/>
      <c r="Q901" s="50"/>
      <c r="R901" s="50"/>
      <c r="S901" s="46"/>
      <c r="T901" s="52"/>
      <c r="U901" s="46"/>
      <c r="V901" s="46"/>
    </row>
    <row r="902" spans="1:22" ht="12.75" outlineLevel="2">
      <c r="A902" s="36">
        <v>389</v>
      </c>
      <c r="B902" s="37" t="s">
        <v>89</v>
      </c>
      <c r="C902" s="37"/>
      <c r="D902" s="38" t="s">
        <v>1573</v>
      </c>
      <c r="E902" s="39" t="s">
        <v>90</v>
      </c>
      <c r="F902" s="38" t="s">
        <v>1619</v>
      </c>
      <c r="G902" s="40">
        <v>6.456</v>
      </c>
      <c r="H902" s="41">
        <v>0</v>
      </c>
      <c r="I902" s="40">
        <f>G902*(1+H902/100)</f>
        <v>6.456</v>
      </c>
      <c r="J902" s="42"/>
      <c r="K902" s="43">
        <f>I902*J902</f>
        <v>0</v>
      </c>
      <c r="L902" s="44">
        <v>0.00108</v>
      </c>
      <c r="M902" s="41">
        <f>I902*L902</f>
        <v>0.0069724800000000005</v>
      </c>
      <c r="N902" s="44"/>
      <c r="O902" s="41">
        <f>I902*N902</f>
        <v>0</v>
      </c>
      <c r="P902" s="43">
        <v>21</v>
      </c>
      <c r="Q902" s="43">
        <f>K902*(P902/100)</f>
        <v>0</v>
      </c>
      <c r="R902" s="43">
        <f>K902+Q902</f>
        <v>0</v>
      </c>
      <c r="S902" s="39"/>
      <c r="T902" s="15" t="s">
        <v>91</v>
      </c>
      <c r="U902" s="37" t="s">
        <v>717</v>
      </c>
      <c r="V902" s="37" t="s">
        <v>70</v>
      </c>
    </row>
    <row r="903" spans="1:22" ht="12.75" outlineLevel="2">
      <c r="A903" s="36">
        <v>390</v>
      </c>
      <c r="B903" s="37" t="s">
        <v>92</v>
      </c>
      <c r="C903" s="37"/>
      <c r="D903" s="38" t="s">
        <v>1573</v>
      </c>
      <c r="E903" s="39" t="s">
        <v>93</v>
      </c>
      <c r="F903" s="38" t="s">
        <v>414</v>
      </c>
      <c r="G903" s="40">
        <v>35.562</v>
      </c>
      <c r="H903" s="41">
        <v>0</v>
      </c>
      <c r="I903" s="40">
        <f>G903*(1+H903/100)</f>
        <v>35.562</v>
      </c>
      <c r="J903" s="42"/>
      <c r="K903" s="43">
        <f>I903*J903</f>
        <v>0</v>
      </c>
      <c r="L903" s="44"/>
      <c r="M903" s="41">
        <f>I903*L903</f>
        <v>0</v>
      </c>
      <c r="N903" s="44"/>
      <c r="O903" s="41">
        <f>I903*N903</f>
        <v>0</v>
      </c>
      <c r="P903" s="43">
        <v>21</v>
      </c>
      <c r="Q903" s="43">
        <f>K903*(P903/100)</f>
        <v>0</v>
      </c>
      <c r="R903" s="43">
        <f>K903+Q903</f>
        <v>0</v>
      </c>
      <c r="S903" s="39"/>
      <c r="T903" s="15" t="s">
        <v>94</v>
      </c>
      <c r="U903" s="37" t="s">
        <v>717</v>
      </c>
      <c r="V903" s="37" t="s">
        <v>70</v>
      </c>
    </row>
    <row r="904" spans="1:22" ht="12.75" outlineLevel="2">
      <c r="A904" s="36">
        <v>391</v>
      </c>
      <c r="B904" s="37" t="s">
        <v>95</v>
      </c>
      <c r="C904" s="37"/>
      <c r="D904" s="38" t="s">
        <v>1573</v>
      </c>
      <c r="E904" s="39" t="s">
        <v>96</v>
      </c>
      <c r="F904" s="38" t="s">
        <v>1603</v>
      </c>
      <c r="G904" s="40">
        <v>134.4</v>
      </c>
      <c r="H904" s="41">
        <v>0</v>
      </c>
      <c r="I904" s="40">
        <f>G904*(1+H904/100)</f>
        <v>134.4</v>
      </c>
      <c r="J904" s="42"/>
      <c r="K904" s="43">
        <f>I904*J904</f>
        <v>0</v>
      </c>
      <c r="L904" s="44"/>
      <c r="M904" s="41">
        <f>I904*L904</f>
        <v>0</v>
      </c>
      <c r="N904" s="44">
        <v>0.014</v>
      </c>
      <c r="O904" s="41">
        <f>I904*N904</f>
        <v>1.8816000000000002</v>
      </c>
      <c r="P904" s="43">
        <v>21</v>
      </c>
      <c r="Q904" s="43">
        <f>K904*(P904/100)</f>
        <v>0</v>
      </c>
      <c r="R904" s="43">
        <f>K904+Q904</f>
        <v>0</v>
      </c>
      <c r="S904" s="39"/>
      <c r="T904" s="15" t="s">
        <v>97</v>
      </c>
      <c r="U904" s="37" t="s">
        <v>717</v>
      </c>
      <c r="V904" s="37" t="s">
        <v>70</v>
      </c>
    </row>
    <row r="905" spans="1:22" ht="12.75" outlineLevel="2">
      <c r="A905" s="36">
        <v>392</v>
      </c>
      <c r="B905" s="37" t="s">
        <v>98</v>
      </c>
      <c r="C905" s="37"/>
      <c r="D905" s="38" t="s">
        <v>1573</v>
      </c>
      <c r="E905" s="39" t="s">
        <v>99</v>
      </c>
      <c r="F905" s="38" t="s">
        <v>1603</v>
      </c>
      <c r="G905" s="40">
        <v>26.69</v>
      </c>
      <c r="H905" s="41">
        <v>0</v>
      </c>
      <c r="I905" s="40">
        <f>G905*(1+H905/100)</f>
        <v>26.69</v>
      </c>
      <c r="J905" s="42"/>
      <c r="K905" s="43">
        <f>I905*J905</f>
        <v>0</v>
      </c>
      <c r="L905" s="44"/>
      <c r="M905" s="41">
        <f>I905*L905</f>
        <v>0</v>
      </c>
      <c r="N905" s="44">
        <v>0.024</v>
      </c>
      <c r="O905" s="41">
        <f>I905*N905</f>
        <v>0.64056</v>
      </c>
      <c r="P905" s="43">
        <v>21</v>
      </c>
      <c r="Q905" s="43">
        <f>K905*(P905/100)</f>
        <v>0</v>
      </c>
      <c r="R905" s="43">
        <f>K905+Q905</f>
        <v>0</v>
      </c>
      <c r="S905" s="39"/>
      <c r="T905" s="15" t="s">
        <v>100</v>
      </c>
      <c r="U905" s="37" t="s">
        <v>717</v>
      </c>
      <c r="V905" s="37" t="s">
        <v>70</v>
      </c>
    </row>
    <row r="906" spans="1:22" ht="12.75" outlineLevel="2">
      <c r="A906" s="36">
        <v>393</v>
      </c>
      <c r="B906" s="37" t="s">
        <v>101</v>
      </c>
      <c r="C906" s="37"/>
      <c r="D906" s="38" t="s">
        <v>1573</v>
      </c>
      <c r="E906" s="39" t="s">
        <v>102</v>
      </c>
      <c r="F906" s="38" t="s">
        <v>1603</v>
      </c>
      <c r="G906" s="40">
        <v>134.4</v>
      </c>
      <c r="H906" s="41">
        <v>0</v>
      </c>
      <c r="I906" s="40">
        <f>G906*(1+H906/100)</f>
        <v>134.4</v>
      </c>
      <c r="J906" s="42"/>
      <c r="K906" s="43">
        <f>I906*J906</f>
        <v>0</v>
      </c>
      <c r="L906" s="44"/>
      <c r="M906" s="41">
        <f>I906*L906</f>
        <v>0</v>
      </c>
      <c r="N906" s="44"/>
      <c r="O906" s="41">
        <f>I906*N906</f>
        <v>0</v>
      </c>
      <c r="P906" s="43">
        <v>21</v>
      </c>
      <c r="Q906" s="43">
        <f>K906*(P906/100)</f>
        <v>0</v>
      </c>
      <c r="R906" s="43">
        <f>K906+Q906</f>
        <v>0</v>
      </c>
      <c r="S906" s="39"/>
      <c r="T906" s="15" t="s">
        <v>103</v>
      </c>
      <c r="U906" s="37" t="s">
        <v>717</v>
      </c>
      <c r="V906" s="37" t="s">
        <v>70</v>
      </c>
    </row>
    <row r="907" spans="1:22" ht="12.75" outlineLevel="3">
      <c r="A907" s="45"/>
      <c r="B907" s="46"/>
      <c r="C907" s="46"/>
      <c r="D907" s="46"/>
      <c r="E907" s="46" t="s">
        <v>104</v>
      </c>
      <c r="F907" s="46"/>
      <c r="G907" s="47">
        <v>134.4</v>
      </c>
      <c r="H907" s="48"/>
      <c r="I907" s="47"/>
      <c r="J907" s="49"/>
      <c r="K907" s="50"/>
      <c r="L907" s="51"/>
      <c r="M907" s="48"/>
      <c r="N907" s="51"/>
      <c r="O907" s="48"/>
      <c r="P907" s="50"/>
      <c r="Q907" s="50"/>
      <c r="R907" s="50"/>
      <c r="S907" s="46"/>
      <c r="T907" s="52"/>
      <c r="U907" s="46"/>
      <c r="V907" s="46"/>
    </row>
    <row r="908" spans="1:22" ht="12.75" outlineLevel="2">
      <c r="A908" s="36">
        <v>394</v>
      </c>
      <c r="B908" s="37" t="s">
        <v>105</v>
      </c>
      <c r="C908" s="37"/>
      <c r="D908" s="38" t="s">
        <v>1573</v>
      </c>
      <c r="E908" s="39" t="s">
        <v>106</v>
      </c>
      <c r="F908" s="38" t="s">
        <v>1603</v>
      </c>
      <c r="G908" s="40">
        <v>26.69</v>
      </c>
      <c r="H908" s="41">
        <v>0</v>
      </c>
      <c r="I908" s="40">
        <f>G908*(1+H908/100)</f>
        <v>26.69</v>
      </c>
      <c r="J908" s="42"/>
      <c r="K908" s="43">
        <f>I908*J908</f>
        <v>0</v>
      </c>
      <c r="L908" s="44"/>
      <c r="M908" s="41">
        <f>I908*L908</f>
        <v>0</v>
      </c>
      <c r="N908" s="44"/>
      <c r="O908" s="41">
        <f>I908*N908</f>
        <v>0</v>
      </c>
      <c r="P908" s="43">
        <v>21</v>
      </c>
      <c r="Q908" s="43">
        <f>K908*(P908/100)</f>
        <v>0</v>
      </c>
      <c r="R908" s="43">
        <f>K908+Q908</f>
        <v>0</v>
      </c>
      <c r="S908" s="39"/>
      <c r="T908" s="15" t="s">
        <v>107</v>
      </c>
      <c r="U908" s="37" t="s">
        <v>717</v>
      </c>
      <c r="V908" s="37" t="s">
        <v>70</v>
      </c>
    </row>
    <row r="909" spans="1:22" ht="12.75" outlineLevel="3">
      <c r="A909" s="45"/>
      <c r="B909" s="46"/>
      <c r="C909" s="46"/>
      <c r="D909" s="46"/>
      <c r="E909" s="46" t="s">
        <v>108</v>
      </c>
      <c r="F909" s="46"/>
      <c r="G909" s="47">
        <v>26.69</v>
      </c>
      <c r="H909" s="48"/>
      <c r="I909" s="47"/>
      <c r="J909" s="49"/>
      <c r="K909" s="50"/>
      <c r="L909" s="51"/>
      <c r="M909" s="48"/>
      <c r="N909" s="51"/>
      <c r="O909" s="48"/>
      <c r="P909" s="50"/>
      <c r="Q909" s="50"/>
      <c r="R909" s="50"/>
      <c r="S909" s="46"/>
      <c r="T909" s="52"/>
      <c r="U909" s="46"/>
      <c r="V909" s="46"/>
    </row>
    <row r="910" spans="1:22" ht="12.75" outlineLevel="2">
      <c r="A910" s="36">
        <v>395</v>
      </c>
      <c r="B910" s="37" t="s">
        <v>109</v>
      </c>
      <c r="C910" s="37"/>
      <c r="D910" s="38" t="s">
        <v>1573</v>
      </c>
      <c r="E910" s="39" t="s">
        <v>110</v>
      </c>
      <c r="F910" s="38" t="s">
        <v>1575</v>
      </c>
      <c r="G910" s="40">
        <v>43.96</v>
      </c>
      <c r="H910" s="41">
        <v>0</v>
      </c>
      <c r="I910" s="40">
        <f>G910*(1+H910/100)</f>
        <v>43.96</v>
      </c>
      <c r="J910" s="42"/>
      <c r="K910" s="43">
        <f>I910*J910</f>
        <v>0</v>
      </c>
      <c r="L910" s="44"/>
      <c r="M910" s="41">
        <f>I910*L910</f>
        <v>0</v>
      </c>
      <c r="N910" s="44"/>
      <c r="O910" s="41">
        <f>I910*N910</f>
        <v>0</v>
      </c>
      <c r="P910" s="43">
        <v>21</v>
      </c>
      <c r="Q910" s="43">
        <f>K910*(P910/100)</f>
        <v>0</v>
      </c>
      <c r="R910" s="43">
        <f>K910+Q910</f>
        <v>0</v>
      </c>
      <c r="S910" s="39"/>
      <c r="T910" s="15" t="s">
        <v>111</v>
      </c>
      <c r="U910" s="37" t="s">
        <v>717</v>
      </c>
      <c r="V910" s="37" t="s">
        <v>70</v>
      </c>
    </row>
    <row r="911" spans="1:22" ht="12.75" outlineLevel="3">
      <c r="A911" s="45"/>
      <c r="B911" s="46"/>
      <c r="C911" s="46"/>
      <c r="D911" s="46"/>
      <c r="E911" s="46" t="s">
        <v>112</v>
      </c>
      <c r="F911" s="46"/>
      <c r="G911" s="47">
        <v>43.96</v>
      </c>
      <c r="H911" s="48"/>
      <c r="I911" s="47"/>
      <c r="J911" s="49"/>
      <c r="K911" s="50"/>
      <c r="L911" s="51"/>
      <c r="M911" s="48"/>
      <c r="N911" s="51"/>
      <c r="O911" s="48"/>
      <c r="P911" s="50"/>
      <c r="Q911" s="50"/>
      <c r="R911" s="50"/>
      <c r="S911" s="46"/>
      <c r="T911" s="52"/>
      <c r="U911" s="46"/>
      <c r="V911" s="46"/>
    </row>
    <row r="912" spans="1:22" ht="12.75" outlineLevel="2">
      <c r="A912" s="36">
        <v>396</v>
      </c>
      <c r="B912" s="37" t="s">
        <v>113</v>
      </c>
      <c r="C912" s="37"/>
      <c r="D912" s="38" t="s">
        <v>1573</v>
      </c>
      <c r="E912" s="39" t="s">
        <v>114</v>
      </c>
      <c r="F912" s="38" t="s">
        <v>1575</v>
      </c>
      <c r="G912" s="40">
        <v>43.96</v>
      </c>
      <c r="H912" s="41">
        <v>0</v>
      </c>
      <c r="I912" s="40">
        <f>G912*(1+H912/100)</f>
        <v>43.96</v>
      </c>
      <c r="J912" s="42"/>
      <c r="K912" s="43">
        <f>I912*J912</f>
        <v>0</v>
      </c>
      <c r="L912" s="44"/>
      <c r="M912" s="41">
        <f>I912*L912</f>
        <v>0</v>
      </c>
      <c r="N912" s="44">
        <v>0.015</v>
      </c>
      <c r="O912" s="41">
        <f>I912*N912</f>
        <v>0.6594</v>
      </c>
      <c r="P912" s="43">
        <v>21</v>
      </c>
      <c r="Q912" s="43">
        <f>K912*(P912/100)</f>
        <v>0</v>
      </c>
      <c r="R912" s="43">
        <f>K912+Q912</f>
        <v>0</v>
      </c>
      <c r="S912" s="39"/>
      <c r="T912" s="15" t="s">
        <v>115</v>
      </c>
      <c r="U912" s="37" t="s">
        <v>717</v>
      </c>
      <c r="V912" s="37" t="s">
        <v>70</v>
      </c>
    </row>
    <row r="913" spans="1:22" ht="12.75" outlineLevel="2">
      <c r="A913" s="36">
        <v>397</v>
      </c>
      <c r="B913" s="37" t="s">
        <v>116</v>
      </c>
      <c r="C913" s="37"/>
      <c r="D913" s="38" t="s">
        <v>1573</v>
      </c>
      <c r="E913" s="39" t="s">
        <v>117</v>
      </c>
      <c r="F913" s="38" t="s">
        <v>1575</v>
      </c>
      <c r="G913" s="40">
        <v>43.96</v>
      </c>
      <c r="H913" s="41">
        <v>0</v>
      </c>
      <c r="I913" s="40">
        <f>G913*(1+H913/100)</f>
        <v>43.96</v>
      </c>
      <c r="J913" s="42"/>
      <c r="K913" s="43">
        <f>I913*J913</f>
        <v>0</v>
      </c>
      <c r="L913" s="44"/>
      <c r="M913" s="41">
        <f>I913*L913</f>
        <v>0</v>
      </c>
      <c r="N913" s="44"/>
      <c r="O913" s="41">
        <f>I913*N913</f>
        <v>0</v>
      </c>
      <c r="P913" s="43">
        <v>21</v>
      </c>
      <c r="Q913" s="43">
        <f>K913*(P913/100)</f>
        <v>0</v>
      </c>
      <c r="R913" s="43">
        <f>K913+Q913</f>
        <v>0</v>
      </c>
      <c r="S913" s="39"/>
      <c r="T913" s="15" t="s">
        <v>118</v>
      </c>
      <c r="U913" s="37" t="s">
        <v>717</v>
      </c>
      <c r="V913" s="37" t="s">
        <v>70</v>
      </c>
    </row>
    <row r="914" spans="1:22" ht="12.75" outlineLevel="2">
      <c r="A914" s="36">
        <v>398</v>
      </c>
      <c r="B914" s="37" t="s">
        <v>119</v>
      </c>
      <c r="C914" s="37"/>
      <c r="D914" s="38" t="s">
        <v>1573</v>
      </c>
      <c r="E914" s="39" t="s">
        <v>120</v>
      </c>
      <c r="F914" s="38" t="s">
        <v>1603</v>
      </c>
      <c r="G914" s="40">
        <v>134.4</v>
      </c>
      <c r="H914" s="41">
        <v>0</v>
      </c>
      <c r="I914" s="40">
        <f>G914*(1+H914/100)</f>
        <v>134.4</v>
      </c>
      <c r="J914" s="42"/>
      <c r="K914" s="43">
        <f>I914*J914</f>
        <v>0</v>
      </c>
      <c r="L914" s="44"/>
      <c r="M914" s="41">
        <f>I914*L914</f>
        <v>0</v>
      </c>
      <c r="N914" s="44"/>
      <c r="O914" s="41">
        <f>I914*N914</f>
        <v>0</v>
      </c>
      <c r="P914" s="43">
        <v>21</v>
      </c>
      <c r="Q914" s="43">
        <f>K914*(P914/100)</f>
        <v>0</v>
      </c>
      <c r="R914" s="43">
        <f>K914+Q914</f>
        <v>0</v>
      </c>
      <c r="S914" s="39"/>
      <c r="T914" s="15" t="s">
        <v>121</v>
      </c>
      <c r="U914" s="37" t="s">
        <v>717</v>
      </c>
      <c r="V914" s="37" t="s">
        <v>70</v>
      </c>
    </row>
    <row r="915" spans="1:22" ht="12.75" outlineLevel="2">
      <c r="A915" s="36">
        <v>399</v>
      </c>
      <c r="B915" s="37" t="s">
        <v>122</v>
      </c>
      <c r="C915" s="37"/>
      <c r="D915" s="38" t="s">
        <v>1573</v>
      </c>
      <c r="E915" s="39" t="s">
        <v>123</v>
      </c>
      <c r="F915" s="38" t="s">
        <v>1575</v>
      </c>
      <c r="G915" s="40">
        <v>43.96</v>
      </c>
      <c r="H915" s="41">
        <v>0</v>
      </c>
      <c r="I915" s="40">
        <f>G915*(1+H915/100)</f>
        <v>43.96</v>
      </c>
      <c r="J915" s="42"/>
      <c r="K915" s="43">
        <f>I915*J915</f>
        <v>0</v>
      </c>
      <c r="L915" s="44"/>
      <c r="M915" s="41">
        <f>I915*L915</f>
        <v>0</v>
      </c>
      <c r="N915" s="44">
        <v>0.007</v>
      </c>
      <c r="O915" s="41">
        <f>I915*N915</f>
        <v>0.30772</v>
      </c>
      <c r="P915" s="43">
        <v>21</v>
      </c>
      <c r="Q915" s="43">
        <f>K915*(P915/100)</f>
        <v>0</v>
      </c>
      <c r="R915" s="43">
        <f>K915+Q915</f>
        <v>0</v>
      </c>
      <c r="S915" s="39"/>
      <c r="T915" s="15" t="s">
        <v>124</v>
      </c>
      <c r="U915" s="37" t="s">
        <v>717</v>
      </c>
      <c r="V915" s="37" t="s">
        <v>70</v>
      </c>
    </row>
    <row r="916" spans="1:22" ht="12.75" outlineLevel="2">
      <c r="A916" s="36">
        <v>400</v>
      </c>
      <c r="B916" s="37" t="s">
        <v>125</v>
      </c>
      <c r="C916" s="37"/>
      <c r="D916" s="38" t="s">
        <v>1573</v>
      </c>
      <c r="E916" s="39" t="s">
        <v>126</v>
      </c>
      <c r="F916" s="38" t="s">
        <v>1619</v>
      </c>
      <c r="G916" s="40">
        <v>7.356</v>
      </c>
      <c r="H916" s="41">
        <v>0</v>
      </c>
      <c r="I916" s="40">
        <f>G916*(1+H916/100)</f>
        <v>7.356</v>
      </c>
      <c r="J916" s="42"/>
      <c r="K916" s="43">
        <f>I916*J916</f>
        <v>0</v>
      </c>
      <c r="L916" s="44">
        <v>0.02431</v>
      </c>
      <c r="M916" s="41">
        <f>I916*L916</f>
        <v>0.17882436</v>
      </c>
      <c r="N916" s="44"/>
      <c r="O916" s="41">
        <f>I916*N916</f>
        <v>0</v>
      </c>
      <c r="P916" s="43">
        <v>21</v>
      </c>
      <c r="Q916" s="43">
        <f>K916*(P916/100)</f>
        <v>0</v>
      </c>
      <c r="R916" s="43">
        <f>K916+Q916</f>
        <v>0</v>
      </c>
      <c r="S916" s="39"/>
      <c r="T916" s="15" t="s">
        <v>127</v>
      </c>
      <c r="U916" s="37" t="s">
        <v>717</v>
      </c>
      <c r="V916" s="37" t="s">
        <v>70</v>
      </c>
    </row>
    <row r="917" spans="1:22" ht="12.75" outlineLevel="3">
      <c r="A917" s="45"/>
      <c r="B917" s="46"/>
      <c r="C917" s="46"/>
      <c r="D917" s="46"/>
      <c r="E917" s="46" t="s">
        <v>128</v>
      </c>
      <c r="F917" s="46"/>
      <c r="G917" s="47">
        <v>7.356</v>
      </c>
      <c r="H917" s="48"/>
      <c r="I917" s="47"/>
      <c r="J917" s="49"/>
      <c r="K917" s="50"/>
      <c r="L917" s="51"/>
      <c r="M917" s="48"/>
      <c r="N917" s="51"/>
      <c r="O917" s="48"/>
      <c r="P917" s="50"/>
      <c r="Q917" s="50"/>
      <c r="R917" s="50"/>
      <c r="S917" s="46"/>
      <c r="T917" s="52"/>
      <c r="U917" s="46"/>
      <c r="V917" s="46"/>
    </row>
    <row r="918" spans="1:22" ht="12.75" outlineLevel="2">
      <c r="A918" s="36">
        <v>401</v>
      </c>
      <c r="B918" s="37" t="s">
        <v>129</v>
      </c>
      <c r="C918" s="37"/>
      <c r="D918" s="38" t="s">
        <v>1573</v>
      </c>
      <c r="E918" s="39" t="s">
        <v>130</v>
      </c>
      <c r="F918" s="38" t="s">
        <v>402</v>
      </c>
      <c r="G918" s="40">
        <v>5.58</v>
      </c>
      <c r="H918" s="41">
        <v>0</v>
      </c>
      <c r="I918" s="40">
        <f>G918*(1+H918/100)</f>
        <v>5.58</v>
      </c>
      <c r="J918" s="42"/>
      <c r="K918" s="43">
        <f>I918*J918</f>
        <v>0</v>
      </c>
      <c r="L918" s="44"/>
      <c r="M918" s="41">
        <f>I918*L918</f>
        <v>0</v>
      </c>
      <c r="N918" s="44"/>
      <c r="O918" s="41">
        <f>I918*N918</f>
        <v>0</v>
      </c>
      <c r="P918" s="43">
        <v>21</v>
      </c>
      <c r="Q918" s="43">
        <f>K918*(P918/100)</f>
        <v>0</v>
      </c>
      <c r="R918" s="43">
        <f>K918+Q918</f>
        <v>0</v>
      </c>
      <c r="S918" s="39"/>
      <c r="T918" s="15" t="s">
        <v>131</v>
      </c>
      <c r="U918" s="37" t="s">
        <v>717</v>
      </c>
      <c r="V918" s="37" t="s">
        <v>70</v>
      </c>
    </row>
    <row r="919" spans="1:22" ht="20.25" customHeight="1" outlineLevel="1">
      <c r="A919" s="28"/>
      <c r="B919" s="29"/>
      <c r="C919" s="29"/>
      <c r="D919" s="29"/>
      <c r="E919" s="29" t="s">
        <v>387</v>
      </c>
      <c r="F919" s="29"/>
      <c r="G919" s="30"/>
      <c r="H919" s="31"/>
      <c r="I919" s="30"/>
      <c r="J919" s="32"/>
      <c r="K919" s="33">
        <f>SUBTOTAL(9,K920:K934)</f>
        <v>0</v>
      </c>
      <c r="L919" s="34"/>
      <c r="M919" s="31">
        <f>SUBTOTAL(9,M920:M934)</f>
        <v>0.383373</v>
      </c>
      <c r="N919" s="34"/>
      <c r="O919" s="31">
        <f>SUBTOTAL(9,O920:O934)</f>
        <v>0</v>
      </c>
      <c r="P919" s="33"/>
      <c r="Q919" s="33">
        <f>SUBTOTAL(9,Q920:Q934)</f>
        <v>0</v>
      </c>
      <c r="R919" s="33">
        <f>SUBTOTAL(9,R920:R934)</f>
        <v>0</v>
      </c>
      <c r="S919" s="29"/>
      <c r="T919" s="35"/>
      <c r="U919" s="29"/>
      <c r="V919" s="29"/>
    </row>
    <row r="920" spans="1:22" ht="12.75" outlineLevel="2">
      <c r="A920" s="36">
        <v>402</v>
      </c>
      <c r="B920" s="37" t="s">
        <v>132</v>
      </c>
      <c r="C920" s="37"/>
      <c r="D920" s="38" t="s">
        <v>1573</v>
      </c>
      <c r="E920" s="39" t="s">
        <v>133</v>
      </c>
      <c r="F920" s="38" t="s">
        <v>1603</v>
      </c>
      <c r="G920" s="40">
        <v>24.178</v>
      </c>
      <c r="H920" s="41">
        <v>0</v>
      </c>
      <c r="I920" s="40">
        <f>G920*(1+H920/100)</f>
        <v>24.178</v>
      </c>
      <c r="J920" s="42"/>
      <c r="K920" s="43">
        <f>I920*J920</f>
        <v>0</v>
      </c>
      <c r="L920" s="44">
        <v>0.0034</v>
      </c>
      <c r="M920" s="41">
        <f>I920*L920</f>
        <v>0.08220519999999999</v>
      </c>
      <c r="N920" s="44"/>
      <c r="O920" s="41">
        <f>I920*N920</f>
        <v>0</v>
      </c>
      <c r="P920" s="43">
        <v>21</v>
      </c>
      <c r="Q920" s="43">
        <f>K920*(P920/100)</f>
        <v>0</v>
      </c>
      <c r="R920" s="43">
        <f>K920+Q920</f>
        <v>0</v>
      </c>
      <c r="S920" s="39"/>
      <c r="T920" s="15" t="s">
        <v>134</v>
      </c>
      <c r="U920" s="37" t="s">
        <v>717</v>
      </c>
      <c r="V920" s="37" t="s">
        <v>391</v>
      </c>
    </row>
    <row r="921" spans="1:22" ht="12.75" outlineLevel="3">
      <c r="A921" s="45"/>
      <c r="B921" s="46"/>
      <c r="C921" s="46"/>
      <c r="D921" s="46"/>
      <c r="E921" s="46" t="s">
        <v>135</v>
      </c>
      <c r="F921" s="46"/>
      <c r="G921" s="47">
        <v>24.178</v>
      </c>
      <c r="H921" s="48"/>
      <c r="I921" s="47"/>
      <c r="J921" s="49"/>
      <c r="K921" s="50"/>
      <c r="L921" s="51"/>
      <c r="M921" s="48"/>
      <c r="N921" s="51"/>
      <c r="O921" s="48"/>
      <c r="P921" s="50"/>
      <c r="Q921" s="50"/>
      <c r="R921" s="50"/>
      <c r="S921" s="46"/>
      <c r="T921" s="52"/>
      <c r="U921" s="46"/>
      <c r="V921" s="46"/>
    </row>
    <row r="922" spans="1:22" ht="12.75" outlineLevel="2">
      <c r="A922" s="36">
        <v>403</v>
      </c>
      <c r="B922" s="37" t="s">
        <v>136</v>
      </c>
      <c r="C922" s="37"/>
      <c r="D922" s="38" t="s">
        <v>1573</v>
      </c>
      <c r="E922" s="39" t="s">
        <v>137</v>
      </c>
      <c r="F922" s="38" t="s">
        <v>1582</v>
      </c>
      <c r="G922" s="40">
        <v>24</v>
      </c>
      <c r="H922" s="41">
        <v>0</v>
      </c>
      <c r="I922" s="40">
        <f>G922*(1+H922/100)</f>
        <v>24</v>
      </c>
      <c r="J922" s="42"/>
      <c r="K922" s="43">
        <f>I922*J922</f>
        <v>0</v>
      </c>
      <c r="L922" s="44">
        <v>0.00226</v>
      </c>
      <c r="M922" s="41">
        <f>I922*L922</f>
        <v>0.05424</v>
      </c>
      <c r="N922" s="44"/>
      <c r="O922" s="41">
        <f>I922*N922</f>
        <v>0</v>
      </c>
      <c r="P922" s="43">
        <v>21</v>
      </c>
      <c r="Q922" s="43">
        <f>K922*(P922/100)</f>
        <v>0</v>
      </c>
      <c r="R922" s="43">
        <f>K922+Q922</f>
        <v>0</v>
      </c>
      <c r="S922" s="39"/>
      <c r="T922" s="15" t="s">
        <v>138</v>
      </c>
      <c r="U922" s="37" t="s">
        <v>717</v>
      </c>
      <c r="V922" s="37" t="s">
        <v>391</v>
      </c>
    </row>
    <row r="923" spans="1:22" ht="12.75" outlineLevel="3">
      <c r="A923" s="45"/>
      <c r="B923" s="46"/>
      <c r="C923" s="46"/>
      <c r="D923" s="46"/>
      <c r="E923" s="46" t="s">
        <v>139</v>
      </c>
      <c r="F923" s="46"/>
      <c r="G923" s="47">
        <v>24</v>
      </c>
      <c r="H923" s="48"/>
      <c r="I923" s="47"/>
      <c r="J923" s="49"/>
      <c r="K923" s="50"/>
      <c r="L923" s="51"/>
      <c r="M923" s="48"/>
      <c r="N923" s="51"/>
      <c r="O923" s="48"/>
      <c r="P923" s="50"/>
      <c r="Q923" s="50"/>
      <c r="R923" s="50"/>
      <c r="S923" s="46"/>
      <c r="T923" s="52"/>
      <c r="U923" s="46"/>
      <c r="V923" s="46"/>
    </row>
    <row r="924" spans="1:22" ht="12.75" outlineLevel="2">
      <c r="A924" s="36">
        <v>404</v>
      </c>
      <c r="B924" s="37" t="s">
        <v>140</v>
      </c>
      <c r="C924" s="37"/>
      <c r="D924" s="38" t="s">
        <v>1573</v>
      </c>
      <c r="E924" s="39" t="s">
        <v>141</v>
      </c>
      <c r="F924" s="38" t="s">
        <v>1603</v>
      </c>
      <c r="G924" s="40">
        <v>23.864</v>
      </c>
      <c r="H924" s="41">
        <v>0</v>
      </c>
      <c r="I924" s="40">
        <f>G924*(1+H924/100)</f>
        <v>23.864</v>
      </c>
      <c r="J924" s="42"/>
      <c r="K924" s="43">
        <f>I924*J924</f>
        <v>0</v>
      </c>
      <c r="L924" s="44">
        <v>0.00503</v>
      </c>
      <c r="M924" s="41">
        <f>I924*L924</f>
        <v>0.12003592</v>
      </c>
      <c r="N924" s="44"/>
      <c r="O924" s="41">
        <f>I924*N924</f>
        <v>0</v>
      </c>
      <c r="P924" s="43">
        <v>21</v>
      </c>
      <c r="Q924" s="43">
        <f>K924*(P924/100)</f>
        <v>0</v>
      </c>
      <c r="R924" s="43">
        <f>K924+Q924</f>
        <v>0</v>
      </c>
      <c r="S924" s="39"/>
      <c r="T924" s="15" t="s">
        <v>142</v>
      </c>
      <c r="U924" s="37" t="s">
        <v>717</v>
      </c>
      <c r="V924" s="37" t="s">
        <v>391</v>
      </c>
    </row>
    <row r="925" spans="1:22" ht="12.75" outlineLevel="3">
      <c r="A925" s="45"/>
      <c r="B925" s="46"/>
      <c r="C925" s="46"/>
      <c r="D925" s="46"/>
      <c r="E925" s="46" t="s">
        <v>143</v>
      </c>
      <c r="F925" s="46"/>
      <c r="G925" s="47">
        <v>23.864</v>
      </c>
      <c r="H925" s="48"/>
      <c r="I925" s="47"/>
      <c r="J925" s="49"/>
      <c r="K925" s="50"/>
      <c r="L925" s="51"/>
      <c r="M925" s="48"/>
      <c r="N925" s="51"/>
      <c r="O925" s="48"/>
      <c r="P925" s="50"/>
      <c r="Q925" s="50"/>
      <c r="R925" s="50"/>
      <c r="S925" s="46"/>
      <c r="T925" s="52"/>
      <c r="U925" s="46"/>
      <c r="V925" s="46"/>
    </row>
    <row r="926" spans="1:22" ht="12.75" outlineLevel="2">
      <c r="A926" s="36">
        <v>405</v>
      </c>
      <c r="B926" s="37" t="s">
        <v>144</v>
      </c>
      <c r="C926" s="37"/>
      <c r="D926" s="38" t="s">
        <v>1573</v>
      </c>
      <c r="E926" s="39" t="s">
        <v>145</v>
      </c>
      <c r="F926" s="38" t="s">
        <v>1582</v>
      </c>
      <c r="G926" s="40">
        <v>2</v>
      </c>
      <c r="H926" s="41">
        <v>0</v>
      </c>
      <c r="I926" s="40">
        <f>G926*(1+H926/100)</f>
        <v>2</v>
      </c>
      <c r="J926" s="42"/>
      <c r="K926" s="43">
        <f>I926*J926</f>
        <v>0</v>
      </c>
      <c r="L926" s="44">
        <v>0.00317</v>
      </c>
      <c r="M926" s="41">
        <f>I926*L926</f>
        <v>0.00634</v>
      </c>
      <c r="N926" s="44"/>
      <c r="O926" s="41">
        <f>I926*N926</f>
        <v>0</v>
      </c>
      <c r="P926" s="43">
        <v>21</v>
      </c>
      <c r="Q926" s="43">
        <f>K926*(P926/100)</f>
        <v>0</v>
      </c>
      <c r="R926" s="43">
        <f>K926+Q926</f>
        <v>0</v>
      </c>
      <c r="S926" s="39"/>
      <c r="T926" s="15" t="s">
        <v>146</v>
      </c>
      <c r="U926" s="37" t="s">
        <v>717</v>
      </c>
      <c r="V926" s="37" t="s">
        <v>391</v>
      </c>
    </row>
    <row r="927" spans="1:22" ht="12.75" outlineLevel="2">
      <c r="A927" s="36">
        <v>406</v>
      </c>
      <c r="B927" s="37" t="s">
        <v>147</v>
      </c>
      <c r="C927" s="37"/>
      <c r="D927" s="38" t="s">
        <v>1573</v>
      </c>
      <c r="E927" s="39" t="s">
        <v>148</v>
      </c>
      <c r="F927" s="38" t="s">
        <v>1582</v>
      </c>
      <c r="G927" s="40">
        <v>1</v>
      </c>
      <c r="H927" s="41">
        <v>0</v>
      </c>
      <c r="I927" s="40">
        <f>G927*(1+H927/100)</f>
        <v>1</v>
      </c>
      <c r="J927" s="42"/>
      <c r="K927" s="43">
        <f>I927*J927</f>
        <v>0</v>
      </c>
      <c r="L927" s="44"/>
      <c r="M927" s="41">
        <f>I927*L927</f>
        <v>0</v>
      </c>
      <c r="N927" s="44"/>
      <c r="O927" s="41">
        <f>I927*N927</f>
        <v>0</v>
      </c>
      <c r="P927" s="43">
        <v>21</v>
      </c>
      <c r="Q927" s="43">
        <f>K927*(P927/100)</f>
        <v>0</v>
      </c>
      <c r="R927" s="43">
        <f>K927+Q927</f>
        <v>0</v>
      </c>
      <c r="S927" s="39"/>
      <c r="T927" s="15" t="s">
        <v>149</v>
      </c>
      <c r="U927" s="37" t="s">
        <v>717</v>
      </c>
      <c r="V927" s="37" t="s">
        <v>391</v>
      </c>
    </row>
    <row r="928" spans="1:22" ht="12.75" outlineLevel="2">
      <c r="A928" s="36">
        <v>407</v>
      </c>
      <c r="B928" s="37" t="s">
        <v>150</v>
      </c>
      <c r="C928" s="37"/>
      <c r="D928" s="38" t="s">
        <v>1573</v>
      </c>
      <c r="E928" s="39" t="s">
        <v>151</v>
      </c>
      <c r="F928" s="38" t="s">
        <v>1603</v>
      </c>
      <c r="G928" s="40">
        <v>10.5</v>
      </c>
      <c r="H928" s="41">
        <v>0</v>
      </c>
      <c r="I928" s="40">
        <f>G928*(1+H928/100)</f>
        <v>10.5</v>
      </c>
      <c r="J928" s="42"/>
      <c r="K928" s="43">
        <f>I928*J928</f>
        <v>0</v>
      </c>
      <c r="L928" s="44">
        <v>0.00249</v>
      </c>
      <c r="M928" s="41">
        <f>I928*L928</f>
        <v>0.026145</v>
      </c>
      <c r="N928" s="44"/>
      <c r="O928" s="41">
        <f>I928*N928</f>
        <v>0</v>
      </c>
      <c r="P928" s="43">
        <v>21</v>
      </c>
      <c r="Q928" s="43">
        <f>K928*(P928/100)</f>
        <v>0</v>
      </c>
      <c r="R928" s="43">
        <f>K928+Q928</f>
        <v>0</v>
      </c>
      <c r="S928" s="39"/>
      <c r="T928" s="15" t="s">
        <v>152</v>
      </c>
      <c r="U928" s="37" t="s">
        <v>717</v>
      </c>
      <c r="V928" s="37" t="s">
        <v>391</v>
      </c>
    </row>
    <row r="929" spans="1:22" ht="12.75" outlineLevel="3">
      <c r="A929" s="45"/>
      <c r="B929" s="46"/>
      <c r="C929" s="46"/>
      <c r="D929" s="46"/>
      <c r="E929" s="46" t="s">
        <v>153</v>
      </c>
      <c r="F929" s="46"/>
      <c r="G929" s="47">
        <v>10.5</v>
      </c>
      <c r="H929" s="48"/>
      <c r="I929" s="47"/>
      <c r="J929" s="49"/>
      <c r="K929" s="50"/>
      <c r="L929" s="51"/>
      <c r="M929" s="48"/>
      <c r="N929" s="51"/>
      <c r="O929" s="48"/>
      <c r="P929" s="50"/>
      <c r="Q929" s="50"/>
      <c r="R929" s="50"/>
      <c r="S929" s="46"/>
      <c r="T929" s="52"/>
      <c r="U929" s="46"/>
      <c r="V929" s="46"/>
    </row>
    <row r="930" spans="1:22" ht="12.75" outlineLevel="2">
      <c r="A930" s="36">
        <v>408</v>
      </c>
      <c r="B930" s="37" t="s">
        <v>154</v>
      </c>
      <c r="C930" s="37"/>
      <c r="D930" s="38" t="s">
        <v>1573</v>
      </c>
      <c r="E930" s="39" t="s">
        <v>155</v>
      </c>
      <c r="F930" s="38" t="s">
        <v>1603</v>
      </c>
      <c r="G930" s="40">
        <v>21.636</v>
      </c>
      <c r="H930" s="41">
        <v>0</v>
      </c>
      <c r="I930" s="40">
        <f>G930*(1+H930/100)</f>
        <v>21.636</v>
      </c>
      <c r="J930" s="42"/>
      <c r="K930" s="43">
        <f>I930*J930</f>
        <v>0</v>
      </c>
      <c r="L930" s="44">
        <v>0.00308</v>
      </c>
      <c r="M930" s="41">
        <f>I930*L930</f>
        <v>0.06663888</v>
      </c>
      <c r="N930" s="44"/>
      <c r="O930" s="41">
        <f>I930*N930</f>
        <v>0</v>
      </c>
      <c r="P930" s="43">
        <v>21</v>
      </c>
      <c r="Q930" s="43">
        <f>K930*(P930/100)</f>
        <v>0</v>
      </c>
      <c r="R930" s="43">
        <f>K930+Q930</f>
        <v>0</v>
      </c>
      <c r="S930" s="39"/>
      <c r="T930" s="15" t="s">
        <v>156</v>
      </c>
      <c r="U930" s="37" t="s">
        <v>717</v>
      </c>
      <c r="V930" s="37" t="s">
        <v>391</v>
      </c>
    </row>
    <row r="931" spans="1:22" ht="12.75" outlineLevel="3">
      <c r="A931" s="45"/>
      <c r="B931" s="46"/>
      <c r="C931" s="46"/>
      <c r="D931" s="46"/>
      <c r="E931" s="46" t="s">
        <v>157</v>
      </c>
      <c r="F931" s="46"/>
      <c r="G931" s="47">
        <v>21.636</v>
      </c>
      <c r="H931" s="48"/>
      <c r="I931" s="47"/>
      <c r="J931" s="49"/>
      <c r="K931" s="50"/>
      <c r="L931" s="51"/>
      <c r="M931" s="48"/>
      <c r="N931" s="51"/>
      <c r="O931" s="48"/>
      <c r="P931" s="50"/>
      <c r="Q931" s="50"/>
      <c r="R931" s="50"/>
      <c r="S931" s="46"/>
      <c r="T931" s="52"/>
      <c r="U931" s="46"/>
      <c r="V931" s="46"/>
    </row>
    <row r="932" spans="1:22" ht="12.75" outlineLevel="2">
      <c r="A932" s="36">
        <v>409</v>
      </c>
      <c r="B932" s="37" t="s">
        <v>158</v>
      </c>
      <c r="C932" s="37"/>
      <c r="D932" s="38" t="s">
        <v>1573</v>
      </c>
      <c r="E932" s="39" t="s">
        <v>159</v>
      </c>
      <c r="F932" s="38" t="s">
        <v>1603</v>
      </c>
      <c r="G932" s="40">
        <v>10.4</v>
      </c>
      <c r="H932" s="41">
        <v>0</v>
      </c>
      <c r="I932" s="40">
        <f>G932*(1+H932/100)</f>
        <v>10.4</v>
      </c>
      <c r="J932" s="42"/>
      <c r="K932" s="43">
        <f>I932*J932</f>
        <v>0</v>
      </c>
      <c r="L932" s="44">
        <v>0.00267</v>
      </c>
      <c r="M932" s="41">
        <f>I932*L932</f>
        <v>0.027768</v>
      </c>
      <c r="N932" s="44"/>
      <c r="O932" s="41">
        <f>I932*N932</f>
        <v>0</v>
      </c>
      <c r="P932" s="43">
        <v>21</v>
      </c>
      <c r="Q932" s="43">
        <f>K932*(P932/100)</f>
        <v>0</v>
      </c>
      <c r="R932" s="43">
        <f>K932+Q932</f>
        <v>0</v>
      </c>
      <c r="S932" s="39"/>
      <c r="T932" s="15" t="s">
        <v>160</v>
      </c>
      <c r="U932" s="37" t="s">
        <v>717</v>
      </c>
      <c r="V932" s="37" t="s">
        <v>391</v>
      </c>
    </row>
    <row r="933" spans="1:22" ht="12.75" outlineLevel="3">
      <c r="A933" s="45"/>
      <c r="B933" s="46"/>
      <c r="C933" s="46"/>
      <c r="D933" s="46"/>
      <c r="E933" s="46" t="s">
        <v>965</v>
      </c>
      <c r="F933" s="46"/>
      <c r="G933" s="47">
        <v>10.4</v>
      </c>
      <c r="H933" s="48"/>
      <c r="I933" s="47"/>
      <c r="J933" s="49"/>
      <c r="K933" s="50"/>
      <c r="L933" s="51"/>
      <c r="M933" s="48"/>
      <c r="N933" s="51"/>
      <c r="O933" s="48"/>
      <c r="P933" s="50"/>
      <c r="Q933" s="50"/>
      <c r="R933" s="50"/>
      <c r="S933" s="46"/>
      <c r="T933" s="52"/>
      <c r="U933" s="46"/>
      <c r="V933" s="46"/>
    </row>
    <row r="934" spans="1:22" ht="12.75" outlineLevel="2">
      <c r="A934" s="36">
        <v>410</v>
      </c>
      <c r="B934" s="37" t="s">
        <v>400</v>
      </c>
      <c r="C934" s="37"/>
      <c r="D934" s="38" t="s">
        <v>1573</v>
      </c>
      <c r="E934" s="39" t="s">
        <v>401</v>
      </c>
      <c r="F934" s="38" t="s">
        <v>402</v>
      </c>
      <c r="G934" s="40">
        <v>1.52</v>
      </c>
      <c r="H934" s="41">
        <v>0</v>
      </c>
      <c r="I934" s="40">
        <f>G934*(1+H934/100)</f>
        <v>1.52</v>
      </c>
      <c r="J934" s="42"/>
      <c r="K934" s="43">
        <f>I934*J934</f>
        <v>0</v>
      </c>
      <c r="L934" s="44"/>
      <c r="M934" s="41">
        <f>I934*L934</f>
        <v>0</v>
      </c>
      <c r="N934" s="44"/>
      <c r="O934" s="41">
        <f>I934*N934</f>
        <v>0</v>
      </c>
      <c r="P934" s="43">
        <v>21</v>
      </c>
      <c r="Q934" s="43">
        <f>K934*(P934/100)</f>
        <v>0</v>
      </c>
      <c r="R934" s="43">
        <f>K934+Q934</f>
        <v>0</v>
      </c>
      <c r="S934" s="39"/>
      <c r="T934" s="15" t="s">
        <v>161</v>
      </c>
      <c r="U934" s="37" t="s">
        <v>717</v>
      </c>
      <c r="V934" s="37" t="s">
        <v>391</v>
      </c>
    </row>
    <row r="935" spans="1:22" ht="20.25" customHeight="1" outlineLevel="1">
      <c r="A935" s="28"/>
      <c r="B935" s="29"/>
      <c r="C935" s="29"/>
      <c r="D935" s="29"/>
      <c r="E935" s="29" t="s">
        <v>162</v>
      </c>
      <c r="F935" s="29"/>
      <c r="G935" s="30"/>
      <c r="H935" s="31"/>
      <c r="I935" s="30"/>
      <c r="J935" s="32"/>
      <c r="K935" s="33">
        <f>SUBTOTAL(9,K936:K942)</f>
        <v>0</v>
      </c>
      <c r="L935" s="34"/>
      <c r="M935" s="31">
        <f>SUBTOTAL(9,M936:M942)</f>
        <v>3.6212680093333307</v>
      </c>
      <c r="N935" s="34"/>
      <c r="O935" s="31">
        <f>SUBTOTAL(9,O936:O942)</f>
        <v>0</v>
      </c>
      <c r="P935" s="33"/>
      <c r="Q935" s="33">
        <f>SUBTOTAL(9,Q936:Q942)</f>
        <v>0</v>
      </c>
      <c r="R935" s="33">
        <f>SUBTOTAL(9,R936:R942)</f>
        <v>0</v>
      </c>
      <c r="S935" s="29"/>
      <c r="T935" s="35"/>
      <c r="U935" s="29"/>
      <c r="V935" s="29"/>
    </row>
    <row r="936" spans="1:22" ht="12.75" outlineLevel="2">
      <c r="A936" s="36">
        <v>411</v>
      </c>
      <c r="B936" s="37" t="s">
        <v>163</v>
      </c>
      <c r="C936" s="37"/>
      <c r="D936" s="38" t="s">
        <v>1573</v>
      </c>
      <c r="E936" s="39" t="s">
        <v>164</v>
      </c>
      <c r="F936" s="38" t="s">
        <v>1575</v>
      </c>
      <c r="G936" s="40">
        <v>46.7441333333333</v>
      </c>
      <c r="H936" s="41">
        <v>0</v>
      </c>
      <c r="I936" s="40">
        <f>G936*(1+H936/100)</f>
        <v>46.7441333333333</v>
      </c>
      <c r="J936" s="42"/>
      <c r="K936" s="43">
        <f>I936*J936</f>
        <v>0</v>
      </c>
      <c r="L936" s="44">
        <v>0.07747</v>
      </c>
      <c r="M936" s="41">
        <f>I936*L936</f>
        <v>3.6212680093333307</v>
      </c>
      <c r="N936" s="44"/>
      <c r="O936" s="41">
        <f>I936*N936</f>
        <v>0</v>
      </c>
      <c r="P936" s="43">
        <v>21</v>
      </c>
      <c r="Q936" s="43">
        <f>K936*(P936/100)</f>
        <v>0</v>
      </c>
      <c r="R936" s="43">
        <f>K936+Q936</f>
        <v>0</v>
      </c>
      <c r="S936" s="39"/>
      <c r="T936" s="15" t="s">
        <v>165</v>
      </c>
      <c r="U936" s="37" t="s">
        <v>717</v>
      </c>
      <c r="V936" s="37" t="s">
        <v>166</v>
      </c>
    </row>
    <row r="937" spans="1:22" ht="12.75" outlineLevel="3">
      <c r="A937" s="45"/>
      <c r="B937" s="46"/>
      <c r="C937" s="46"/>
      <c r="D937" s="46"/>
      <c r="E937" s="46" t="s">
        <v>167</v>
      </c>
      <c r="F937" s="46"/>
      <c r="G937" s="47">
        <v>46.7441333333333</v>
      </c>
      <c r="H937" s="48"/>
      <c r="I937" s="47"/>
      <c r="J937" s="49"/>
      <c r="K937" s="50"/>
      <c r="L937" s="51"/>
      <c r="M937" s="48"/>
      <c r="N937" s="51"/>
      <c r="O937" s="48"/>
      <c r="P937" s="50"/>
      <c r="Q937" s="50"/>
      <c r="R937" s="50"/>
      <c r="S937" s="46"/>
      <c r="T937" s="52"/>
      <c r="U937" s="46"/>
      <c r="V937" s="46"/>
    </row>
    <row r="938" spans="1:22" ht="12.75" outlineLevel="2">
      <c r="A938" s="36">
        <v>412</v>
      </c>
      <c r="B938" s="37" t="s">
        <v>168</v>
      </c>
      <c r="C938" s="37"/>
      <c r="D938" s="38" t="s">
        <v>1573</v>
      </c>
      <c r="E938" s="39" t="s">
        <v>169</v>
      </c>
      <c r="F938" s="38" t="s">
        <v>1575</v>
      </c>
      <c r="G938" s="40">
        <v>48.356</v>
      </c>
      <c r="H938" s="41">
        <v>0</v>
      </c>
      <c r="I938" s="40">
        <f>G938*(1+H938/100)</f>
        <v>48.356</v>
      </c>
      <c r="J938" s="42"/>
      <c r="K938" s="43">
        <f>I938*J938</f>
        <v>0</v>
      </c>
      <c r="L938" s="44"/>
      <c r="M938" s="41">
        <f>I938*L938</f>
        <v>0</v>
      </c>
      <c r="N938" s="44"/>
      <c r="O938" s="41">
        <f>I938*N938</f>
        <v>0</v>
      </c>
      <c r="P938" s="43">
        <v>21</v>
      </c>
      <c r="Q938" s="43">
        <f>K938*(P938/100)</f>
        <v>0</v>
      </c>
      <c r="R938" s="43">
        <f>K938+Q938</f>
        <v>0</v>
      </c>
      <c r="S938" s="39"/>
      <c r="T938" s="15" t="s">
        <v>170</v>
      </c>
      <c r="U938" s="37" t="s">
        <v>717</v>
      </c>
      <c r="V938" s="37" t="s">
        <v>166</v>
      </c>
    </row>
    <row r="939" spans="1:22" ht="12.75" outlineLevel="3">
      <c r="A939" s="45"/>
      <c r="B939" s="46"/>
      <c r="C939" s="46"/>
      <c r="D939" s="46"/>
      <c r="E939" s="46" t="s">
        <v>171</v>
      </c>
      <c r="F939" s="46"/>
      <c r="G939" s="47">
        <v>48.356</v>
      </c>
      <c r="H939" s="48"/>
      <c r="I939" s="47"/>
      <c r="J939" s="49"/>
      <c r="K939" s="50"/>
      <c r="L939" s="51"/>
      <c r="M939" s="48"/>
      <c r="N939" s="51"/>
      <c r="O939" s="48"/>
      <c r="P939" s="50"/>
      <c r="Q939" s="50"/>
      <c r="R939" s="50"/>
      <c r="S939" s="46"/>
      <c r="T939" s="52"/>
      <c r="U939" s="46"/>
      <c r="V939" s="46"/>
    </row>
    <row r="940" spans="1:22" ht="12.75" outlineLevel="2">
      <c r="A940" s="36">
        <v>413</v>
      </c>
      <c r="B940" s="37" t="s">
        <v>172</v>
      </c>
      <c r="C940" s="37"/>
      <c r="D940" s="38" t="s">
        <v>1573</v>
      </c>
      <c r="E940" s="39" t="s">
        <v>173</v>
      </c>
      <c r="F940" s="38" t="s">
        <v>1603</v>
      </c>
      <c r="G940" s="40">
        <v>24.178</v>
      </c>
      <c r="H940" s="41">
        <v>0</v>
      </c>
      <c r="I940" s="40">
        <f>G940*(1+H940/100)</f>
        <v>24.178</v>
      </c>
      <c r="J940" s="42"/>
      <c r="K940" s="43">
        <f>I940*J940</f>
        <v>0</v>
      </c>
      <c r="L940" s="44"/>
      <c r="M940" s="41">
        <f>I940*L940</f>
        <v>0</v>
      </c>
      <c r="N940" s="44"/>
      <c r="O940" s="41">
        <f>I940*N940</f>
        <v>0</v>
      </c>
      <c r="P940" s="43">
        <v>21</v>
      </c>
      <c r="Q940" s="43">
        <f>K940*(P940/100)</f>
        <v>0</v>
      </c>
      <c r="R940" s="43">
        <f>K940+Q940</f>
        <v>0</v>
      </c>
      <c r="S940" s="39"/>
      <c r="T940" s="15" t="s">
        <v>174</v>
      </c>
      <c r="U940" s="37" t="s">
        <v>717</v>
      </c>
      <c r="V940" s="37" t="s">
        <v>166</v>
      </c>
    </row>
    <row r="941" spans="1:22" ht="12.75" outlineLevel="3">
      <c r="A941" s="45"/>
      <c r="B941" s="46"/>
      <c r="C941" s="46"/>
      <c r="D941" s="46"/>
      <c r="E941" s="46" t="s">
        <v>135</v>
      </c>
      <c r="F941" s="46"/>
      <c r="G941" s="47">
        <v>24.178</v>
      </c>
      <c r="H941" s="48"/>
      <c r="I941" s="47"/>
      <c r="J941" s="49"/>
      <c r="K941" s="50"/>
      <c r="L941" s="51"/>
      <c r="M941" s="48"/>
      <c r="N941" s="51"/>
      <c r="O941" s="48"/>
      <c r="P941" s="50"/>
      <c r="Q941" s="50"/>
      <c r="R941" s="50"/>
      <c r="S941" s="46"/>
      <c r="T941" s="52"/>
      <c r="U941" s="46"/>
      <c r="V941" s="46"/>
    </row>
    <row r="942" spans="1:22" ht="12.75" outlineLevel="2">
      <c r="A942" s="36">
        <v>414</v>
      </c>
      <c r="B942" s="37" t="s">
        <v>175</v>
      </c>
      <c r="C942" s="37"/>
      <c r="D942" s="38" t="s">
        <v>1573</v>
      </c>
      <c r="E942" s="39" t="s">
        <v>176</v>
      </c>
      <c r="F942" s="38" t="s">
        <v>402</v>
      </c>
      <c r="G942" s="40">
        <v>4.84</v>
      </c>
      <c r="H942" s="41">
        <v>0</v>
      </c>
      <c r="I942" s="40">
        <f>G942*(1+H942/100)</f>
        <v>4.84</v>
      </c>
      <c r="J942" s="42"/>
      <c r="K942" s="43">
        <f>I942*J942</f>
        <v>0</v>
      </c>
      <c r="L942" s="44"/>
      <c r="M942" s="41">
        <f>I942*L942</f>
        <v>0</v>
      </c>
      <c r="N942" s="44"/>
      <c r="O942" s="41">
        <f>I942*N942</f>
        <v>0</v>
      </c>
      <c r="P942" s="43">
        <v>21</v>
      </c>
      <c r="Q942" s="43">
        <f>K942*(P942/100)</f>
        <v>0</v>
      </c>
      <c r="R942" s="43">
        <f>K942+Q942</f>
        <v>0</v>
      </c>
      <c r="S942" s="39"/>
      <c r="T942" s="15" t="s">
        <v>177</v>
      </c>
      <c r="U942" s="37" t="s">
        <v>717</v>
      </c>
      <c r="V942" s="37" t="s">
        <v>166</v>
      </c>
    </row>
    <row r="943" spans="1:22" ht="20.25" customHeight="1" outlineLevel="1">
      <c r="A943" s="28"/>
      <c r="B943" s="29"/>
      <c r="C943" s="29"/>
      <c r="D943" s="29"/>
      <c r="E943" s="29" t="s">
        <v>178</v>
      </c>
      <c r="F943" s="29"/>
      <c r="G943" s="30"/>
      <c r="H943" s="31"/>
      <c r="I943" s="30"/>
      <c r="J943" s="32"/>
      <c r="K943" s="33">
        <f>SUBTOTAL(9,K944:K946)</f>
        <v>0</v>
      </c>
      <c r="L943" s="34"/>
      <c r="M943" s="31">
        <f>SUBTOTAL(9,M944:M946)</f>
        <v>0</v>
      </c>
      <c r="N943" s="34"/>
      <c r="O943" s="31">
        <f>SUBTOTAL(9,O944:O946)</f>
        <v>0</v>
      </c>
      <c r="P943" s="33"/>
      <c r="Q943" s="33">
        <f>SUBTOTAL(9,Q944:Q946)</f>
        <v>0</v>
      </c>
      <c r="R943" s="33">
        <f>SUBTOTAL(9,R944:R946)</f>
        <v>0</v>
      </c>
      <c r="S943" s="29"/>
      <c r="T943" s="35"/>
      <c r="U943" s="29"/>
      <c r="V943" s="29"/>
    </row>
    <row r="944" spans="1:22" ht="12.75" outlineLevel="2">
      <c r="A944" s="36">
        <v>415</v>
      </c>
      <c r="B944" s="37" t="s">
        <v>179</v>
      </c>
      <c r="C944" s="37"/>
      <c r="D944" s="38" t="s">
        <v>1573</v>
      </c>
      <c r="E944" s="39" t="s">
        <v>180</v>
      </c>
      <c r="F944" s="38" t="s">
        <v>1582</v>
      </c>
      <c r="G944" s="40">
        <v>5</v>
      </c>
      <c r="H944" s="41">
        <v>0</v>
      </c>
      <c r="I944" s="40">
        <f>G944*(1+H944/100)</f>
        <v>5</v>
      </c>
      <c r="J944" s="42"/>
      <c r="K944" s="43">
        <f>I944*J944</f>
        <v>0</v>
      </c>
      <c r="L944" s="44"/>
      <c r="M944" s="41">
        <f>I944*L944</f>
        <v>0</v>
      </c>
      <c r="N944" s="44"/>
      <c r="O944" s="41">
        <f>I944*N944</f>
        <v>0</v>
      </c>
      <c r="P944" s="43">
        <v>21</v>
      </c>
      <c r="Q944" s="43">
        <f>K944*(P944/100)</f>
        <v>0</v>
      </c>
      <c r="R944" s="43">
        <f>K944+Q944</f>
        <v>0</v>
      </c>
      <c r="S944" s="39"/>
      <c r="T944" s="15" t="s">
        <v>181</v>
      </c>
      <c r="U944" s="37" t="s">
        <v>717</v>
      </c>
      <c r="V944" s="37" t="s">
        <v>182</v>
      </c>
    </row>
    <row r="945" spans="1:22" ht="12.75" outlineLevel="2">
      <c r="A945" s="36">
        <v>416</v>
      </c>
      <c r="B945" s="37" t="s">
        <v>183</v>
      </c>
      <c r="C945" s="37"/>
      <c r="D945" s="38" t="s">
        <v>1573</v>
      </c>
      <c r="E945" s="39" t="s">
        <v>184</v>
      </c>
      <c r="F945" s="38" t="s">
        <v>1582</v>
      </c>
      <c r="G945" s="40">
        <v>1</v>
      </c>
      <c r="H945" s="41">
        <v>0</v>
      </c>
      <c r="I945" s="40">
        <f>G945*(1+H945/100)</f>
        <v>1</v>
      </c>
      <c r="J945" s="42"/>
      <c r="K945" s="43">
        <f>I945*J945</f>
        <v>0</v>
      </c>
      <c r="L945" s="44"/>
      <c r="M945" s="41">
        <f>I945*L945</f>
        <v>0</v>
      </c>
      <c r="N945" s="44"/>
      <c r="O945" s="41">
        <f>I945*N945</f>
        <v>0</v>
      </c>
      <c r="P945" s="43">
        <v>21</v>
      </c>
      <c r="Q945" s="43">
        <f>K945*(P945/100)</f>
        <v>0</v>
      </c>
      <c r="R945" s="43">
        <f>K945+Q945</f>
        <v>0</v>
      </c>
      <c r="S945" s="39"/>
      <c r="T945" s="15" t="s">
        <v>185</v>
      </c>
      <c r="U945" s="37" t="s">
        <v>717</v>
      </c>
      <c r="V945" s="37" t="s">
        <v>182</v>
      </c>
    </row>
    <row r="946" spans="1:22" ht="12.75" outlineLevel="2">
      <c r="A946" s="36">
        <v>417</v>
      </c>
      <c r="B946" s="37" t="s">
        <v>186</v>
      </c>
      <c r="C946" s="37"/>
      <c r="D946" s="38" t="s">
        <v>1573</v>
      </c>
      <c r="E946" s="39" t="s">
        <v>187</v>
      </c>
      <c r="F946" s="38" t="s">
        <v>1582</v>
      </c>
      <c r="G946" s="40">
        <v>1</v>
      </c>
      <c r="H946" s="41">
        <v>0</v>
      </c>
      <c r="I946" s="40">
        <f>G946*(1+H946/100)</f>
        <v>1</v>
      </c>
      <c r="J946" s="42"/>
      <c r="K946" s="43">
        <f>I946*J946</f>
        <v>0</v>
      </c>
      <c r="L946" s="44"/>
      <c r="M946" s="41">
        <f>I946*L946</f>
        <v>0</v>
      </c>
      <c r="N946" s="44"/>
      <c r="O946" s="41">
        <f>I946*N946</f>
        <v>0</v>
      </c>
      <c r="P946" s="43">
        <v>21</v>
      </c>
      <c r="Q946" s="43">
        <f>K946*(P946/100)</f>
        <v>0</v>
      </c>
      <c r="R946" s="43">
        <f>K946+Q946</f>
        <v>0</v>
      </c>
      <c r="S946" s="39"/>
      <c r="T946" s="15" t="s">
        <v>188</v>
      </c>
      <c r="U946" s="37" t="s">
        <v>717</v>
      </c>
      <c r="V946" s="37" t="s">
        <v>182</v>
      </c>
    </row>
    <row r="947" spans="1:22" ht="20.25" customHeight="1" outlineLevel="1">
      <c r="A947" s="28"/>
      <c r="B947" s="29"/>
      <c r="C947" s="29"/>
      <c r="D947" s="29"/>
      <c r="E947" s="29" t="s">
        <v>189</v>
      </c>
      <c r="F947" s="29"/>
      <c r="G947" s="30"/>
      <c r="H947" s="31"/>
      <c r="I947" s="30"/>
      <c r="J947" s="32"/>
      <c r="K947" s="33">
        <f>SUBTOTAL(9,K948:K951)</f>
        <v>0</v>
      </c>
      <c r="L947" s="34"/>
      <c r="M947" s="31">
        <f>SUBTOTAL(9,M948:M951)</f>
        <v>0.072186972</v>
      </c>
      <c r="N947" s="34"/>
      <c r="O947" s="31">
        <f>SUBTOTAL(9,O948:O951)</f>
        <v>0</v>
      </c>
      <c r="P947" s="33"/>
      <c r="Q947" s="33">
        <f>SUBTOTAL(9,Q948:Q951)</f>
        <v>0</v>
      </c>
      <c r="R947" s="33">
        <f>SUBTOTAL(9,R948:R951)</f>
        <v>0</v>
      </c>
      <c r="S947" s="29"/>
      <c r="T947" s="35"/>
      <c r="U947" s="29"/>
      <c r="V947" s="29"/>
    </row>
    <row r="948" spans="1:22" ht="12.75" outlineLevel="2">
      <c r="A948" s="36">
        <v>418</v>
      </c>
      <c r="B948" s="37" t="s">
        <v>190</v>
      </c>
      <c r="C948" s="37"/>
      <c r="D948" s="38" t="s">
        <v>1573</v>
      </c>
      <c r="E948" s="39" t="s">
        <v>191</v>
      </c>
      <c r="F948" s="38" t="s">
        <v>1575</v>
      </c>
      <c r="G948" s="40">
        <v>28.1449625</v>
      </c>
      <c r="H948" s="41">
        <v>0</v>
      </c>
      <c r="I948" s="40">
        <f>G948*(1+H948/100)</f>
        <v>28.1449625</v>
      </c>
      <c r="J948" s="42"/>
      <c r="K948" s="43">
        <f>I948*J948</f>
        <v>0</v>
      </c>
      <c r="L948" s="44"/>
      <c r="M948" s="41">
        <f>I948*L948</f>
        <v>0</v>
      </c>
      <c r="N948" s="44"/>
      <c r="O948" s="41">
        <f>I948*N948</f>
        <v>0</v>
      </c>
      <c r="P948" s="43">
        <v>21</v>
      </c>
      <c r="Q948" s="43">
        <f>K948*(P948/100)</f>
        <v>0</v>
      </c>
      <c r="R948" s="43">
        <f>K948+Q948</f>
        <v>0</v>
      </c>
      <c r="S948" s="39"/>
      <c r="T948" s="15" t="s">
        <v>192</v>
      </c>
      <c r="U948" s="37" t="s">
        <v>717</v>
      </c>
      <c r="V948" s="37" t="s">
        <v>193</v>
      </c>
    </row>
    <row r="949" spans="1:22" ht="12.75" outlineLevel="3">
      <c r="A949" s="45"/>
      <c r="B949" s="46"/>
      <c r="C949" s="46"/>
      <c r="D949" s="46"/>
      <c r="E949" s="46" t="s">
        <v>194</v>
      </c>
      <c r="F949" s="46"/>
      <c r="G949" s="47">
        <v>28.1449625</v>
      </c>
      <c r="H949" s="48"/>
      <c r="I949" s="47"/>
      <c r="J949" s="49"/>
      <c r="K949" s="50"/>
      <c r="L949" s="51"/>
      <c r="M949" s="48"/>
      <c r="N949" s="51"/>
      <c r="O949" s="48"/>
      <c r="P949" s="50"/>
      <c r="Q949" s="50"/>
      <c r="R949" s="50"/>
      <c r="S949" s="46"/>
      <c r="T949" s="52"/>
      <c r="U949" s="46"/>
      <c r="V949" s="46"/>
    </row>
    <row r="950" spans="1:22" ht="12.75" outlineLevel="2">
      <c r="A950" s="36">
        <v>419</v>
      </c>
      <c r="B950" s="37" t="s">
        <v>195</v>
      </c>
      <c r="C950" s="37"/>
      <c r="D950" s="38" t="s">
        <v>1573</v>
      </c>
      <c r="E950" s="39" t="s">
        <v>196</v>
      </c>
      <c r="F950" s="38" t="s">
        <v>1575</v>
      </c>
      <c r="G950" s="40">
        <v>122.3508</v>
      </c>
      <c r="H950" s="41">
        <v>0</v>
      </c>
      <c r="I950" s="40">
        <f>G950*(1+H950/100)</f>
        <v>122.3508</v>
      </c>
      <c r="J950" s="42"/>
      <c r="K950" s="43">
        <f>I950*J950</f>
        <v>0</v>
      </c>
      <c r="L950" s="44">
        <v>0.00059</v>
      </c>
      <c r="M950" s="41">
        <f>I950*L950</f>
        <v>0.072186972</v>
      </c>
      <c r="N950" s="44"/>
      <c r="O950" s="41">
        <f>I950*N950</f>
        <v>0</v>
      </c>
      <c r="P950" s="43">
        <v>21</v>
      </c>
      <c r="Q950" s="43">
        <f>K950*(P950/100)</f>
        <v>0</v>
      </c>
      <c r="R950" s="43">
        <f>K950+Q950</f>
        <v>0</v>
      </c>
      <c r="S950" s="39"/>
      <c r="T950" s="15" t="s">
        <v>197</v>
      </c>
      <c r="U950" s="37" t="s">
        <v>717</v>
      </c>
      <c r="V950" s="37" t="s">
        <v>193</v>
      </c>
    </row>
    <row r="951" spans="1:22" ht="12.75" outlineLevel="3">
      <c r="A951" s="45"/>
      <c r="B951" s="46"/>
      <c r="C951" s="46"/>
      <c r="D951" s="46"/>
      <c r="E951" s="46" t="s">
        <v>198</v>
      </c>
      <c r="F951" s="46"/>
      <c r="G951" s="47">
        <v>122.3508</v>
      </c>
      <c r="H951" s="48"/>
      <c r="I951" s="47"/>
      <c r="J951" s="49"/>
      <c r="K951" s="50"/>
      <c r="L951" s="51"/>
      <c r="M951" s="48"/>
      <c r="N951" s="51"/>
      <c r="O951" s="48"/>
      <c r="P951" s="50"/>
      <c r="Q951" s="50"/>
      <c r="R951" s="50"/>
      <c r="S951" s="46"/>
      <c r="T951" s="52"/>
      <c r="U951" s="46"/>
      <c r="V951" s="46"/>
    </row>
    <row r="952" spans="1:22" ht="20.25" customHeight="1" outlineLevel="1">
      <c r="A952" s="28"/>
      <c r="B952" s="29"/>
      <c r="C952" s="29"/>
      <c r="D952" s="29"/>
      <c r="E952" s="29" t="s">
        <v>199</v>
      </c>
      <c r="F952" s="29"/>
      <c r="G952" s="30"/>
      <c r="H952" s="31"/>
      <c r="I952" s="30"/>
      <c r="J952" s="32"/>
      <c r="K952" s="33">
        <f>SUBTOTAL(9,K953:K954)</f>
        <v>0</v>
      </c>
      <c r="L952" s="34"/>
      <c r="M952" s="31">
        <f>SUBTOTAL(9,M953:M954)</f>
        <v>0.02928546</v>
      </c>
      <c r="N952" s="34"/>
      <c r="O952" s="31">
        <f>SUBTOTAL(9,O953:O954)</f>
        <v>0</v>
      </c>
      <c r="P952" s="33"/>
      <c r="Q952" s="33">
        <f>SUBTOTAL(9,Q953:Q954)</f>
        <v>0</v>
      </c>
      <c r="R952" s="33">
        <f>SUBTOTAL(9,R953:R954)</f>
        <v>0</v>
      </c>
      <c r="S952" s="29"/>
      <c r="T952" s="35"/>
      <c r="U952" s="29"/>
      <c r="V952" s="29"/>
    </row>
    <row r="953" spans="1:22" ht="26.25" outlineLevel="2">
      <c r="A953" s="36">
        <v>420</v>
      </c>
      <c r="B953" s="37" t="s">
        <v>200</v>
      </c>
      <c r="C953" s="37"/>
      <c r="D953" s="38" t="s">
        <v>1573</v>
      </c>
      <c r="E953" s="39" t="s">
        <v>201</v>
      </c>
      <c r="F953" s="38" t="s">
        <v>1575</v>
      </c>
      <c r="G953" s="40">
        <v>51.378</v>
      </c>
      <c r="H953" s="41">
        <v>0</v>
      </c>
      <c r="I953" s="40">
        <f>G953*(1+H953/100)</f>
        <v>51.378</v>
      </c>
      <c r="J953" s="42"/>
      <c r="K953" s="43">
        <f>I953*J953</f>
        <v>0</v>
      </c>
      <c r="L953" s="44">
        <v>0.00057</v>
      </c>
      <c r="M953" s="41">
        <f>I953*L953</f>
        <v>0.02928546</v>
      </c>
      <c r="N953" s="44"/>
      <c r="O953" s="41">
        <f>I953*N953</f>
        <v>0</v>
      </c>
      <c r="P953" s="43">
        <v>21</v>
      </c>
      <c r="Q953" s="43">
        <f>K953*(P953/100)</f>
        <v>0</v>
      </c>
      <c r="R953" s="43">
        <f>K953+Q953</f>
        <v>0</v>
      </c>
      <c r="S953" s="39"/>
      <c r="T953" s="15" t="s">
        <v>202</v>
      </c>
      <c r="U953" s="37" t="s">
        <v>717</v>
      </c>
      <c r="V953" s="37" t="s">
        <v>203</v>
      </c>
    </row>
    <row r="954" spans="1:22" ht="12.75" outlineLevel="3">
      <c r="A954" s="45"/>
      <c r="B954" s="46"/>
      <c r="C954" s="46"/>
      <c r="D954" s="46"/>
      <c r="E954" s="46" t="s">
        <v>25</v>
      </c>
      <c r="F954" s="46"/>
      <c r="G954" s="47">
        <v>51.378</v>
      </c>
      <c r="H954" s="48"/>
      <c r="I954" s="47"/>
      <c r="J954" s="49"/>
      <c r="K954" s="50"/>
      <c r="L954" s="51"/>
      <c r="M954" s="48"/>
      <c r="N954" s="51"/>
      <c r="O954" s="48"/>
      <c r="P954" s="50"/>
      <c r="Q954" s="50"/>
      <c r="R954" s="50"/>
      <c r="S954" s="46"/>
      <c r="T954" s="52"/>
      <c r="U954" s="46"/>
      <c r="V954" s="46"/>
    </row>
    <row r="955" spans="1:22" ht="20.25" customHeight="1" outlineLevel="1">
      <c r="A955" s="28"/>
      <c r="B955" s="29"/>
      <c r="C955" s="29"/>
      <c r="D955" s="29"/>
      <c r="E955" s="29" t="s">
        <v>441</v>
      </c>
      <c r="F955" s="29"/>
      <c r="G955" s="30"/>
      <c r="H955" s="31"/>
      <c r="I955" s="30"/>
      <c r="J955" s="32"/>
      <c r="K955" s="33">
        <f>SUBTOTAL(9,K956:K956)</f>
        <v>0</v>
      </c>
      <c r="L955" s="34"/>
      <c r="M955" s="31">
        <f>SUBTOTAL(9,M956:M956)</f>
        <v>0</v>
      </c>
      <c r="N955" s="34"/>
      <c r="O955" s="31">
        <f>SUBTOTAL(9,O956:O956)</f>
        <v>0</v>
      </c>
      <c r="P955" s="33"/>
      <c r="Q955" s="33">
        <f>SUBTOTAL(9,Q956:Q956)</f>
        <v>0</v>
      </c>
      <c r="R955" s="33">
        <f>SUBTOTAL(9,R956:R956)</f>
        <v>0</v>
      </c>
      <c r="S955" s="29"/>
      <c r="T955" s="35"/>
      <c r="U955" s="29"/>
      <c r="V955" s="29"/>
    </row>
    <row r="956" spans="1:22" ht="12.75" outlineLevel="2">
      <c r="A956" s="36">
        <v>421</v>
      </c>
      <c r="B956" s="37" t="s">
        <v>204</v>
      </c>
      <c r="C956" s="37"/>
      <c r="D956" s="38" t="s">
        <v>1573</v>
      </c>
      <c r="E956" s="39" t="s">
        <v>443</v>
      </c>
      <c r="F956" s="38" t="s">
        <v>272</v>
      </c>
      <c r="G956" s="40">
        <v>1</v>
      </c>
      <c r="H956" s="41">
        <v>0</v>
      </c>
      <c r="I956" s="40">
        <f>G956*(1+H956/100)</f>
        <v>1</v>
      </c>
      <c r="J956" s="42"/>
      <c r="K956" s="43">
        <f>I956*J956</f>
        <v>0</v>
      </c>
      <c r="L956" s="44"/>
      <c r="M956" s="41">
        <f>I956*L956</f>
        <v>0</v>
      </c>
      <c r="N956" s="44"/>
      <c r="O956" s="41">
        <f>I956*N956</f>
        <v>0</v>
      </c>
      <c r="P956" s="43">
        <v>21</v>
      </c>
      <c r="Q956" s="43">
        <f>K956*(P956/100)</f>
        <v>0</v>
      </c>
      <c r="R956" s="43">
        <f>K956+Q956</f>
        <v>0</v>
      </c>
      <c r="S956" s="39"/>
      <c r="T956" s="15" t="s">
        <v>205</v>
      </c>
      <c r="U956" s="37" t="s">
        <v>717</v>
      </c>
      <c r="V956" s="37" t="s">
        <v>445</v>
      </c>
    </row>
    <row r="957" spans="1:22" ht="21" customHeight="1">
      <c r="A957" s="19"/>
      <c r="B957" s="20"/>
      <c r="C957" s="20"/>
      <c r="D957" s="20"/>
      <c r="E957" s="20" t="s">
        <v>206</v>
      </c>
      <c r="F957" s="20"/>
      <c r="G957" s="21"/>
      <c r="H957" s="22"/>
      <c r="I957" s="21"/>
      <c r="J957" s="23"/>
      <c r="K957" s="24">
        <f>SUBTOTAL(9,K958:K1364)</f>
        <v>0</v>
      </c>
      <c r="L957" s="25"/>
      <c r="M957" s="22">
        <f>SUBTOTAL(9,M958:M1364)</f>
        <v>103.30278372651782</v>
      </c>
      <c r="N957" s="25"/>
      <c r="O957" s="22">
        <f>SUBTOTAL(9,O958:O1364)</f>
        <v>43.270804</v>
      </c>
      <c r="P957" s="24"/>
      <c r="Q957" s="24">
        <f>SUBTOTAL(9,Q958:Q1364)</f>
        <v>0</v>
      </c>
      <c r="R957" s="24">
        <f>SUBTOTAL(9,R958:R1364)</f>
        <v>0</v>
      </c>
      <c r="S957" s="20"/>
      <c r="T957" s="27"/>
      <c r="U957" s="20"/>
      <c r="V957" s="20"/>
    </row>
    <row r="958" spans="1:22" ht="20.25" customHeight="1" outlineLevel="1">
      <c r="A958" s="28"/>
      <c r="B958" s="29"/>
      <c r="C958" s="29"/>
      <c r="D958" s="29"/>
      <c r="E958" s="29" t="s">
        <v>1571</v>
      </c>
      <c r="F958" s="29"/>
      <c r="G958" s="30"/>
      <c r="H958" s="31"/>
      <c r="I958" s="30"/>
      <c r="J958" s="32"/>
      <c r="K958" s="33">
        <f>SUBTOTAL(9,K959:K1033)</f>
        <v>0</v>
      </c>
      <c r="L958" s="34"/>
      <c r="M958" s="31">
        <f>SUBTOTAL(9,M959:M1033)</f>
        <v>0.72002</v>
      </c>
      <c r="N958" s="34"/>
      <c r="O958" s="31">
        <f>SUBTOTAL(9,O959:O1033)</f>
        <v>0</v>
      </c>
      <c r="P958" s="33"/>
      <c r="Q958" s="33">
        <f>SUBTOTAL(9,Q959:Q1033)</f>
        <v>0</v>
      </c>
      <c r="R958" s="33">
        <f>SUBTOTAL(9,R959:R1033)</f>
        <v>0</v>
      </c>
      <c r="S958" s="29"/>
      <c r="T958" s="35"/>
      <c r="U958" s="29"/>
      <c r="V958" s="29"/>
    </row>
    <row r="959" spans="1:22" ht="12.75" outlineLevel="2">
      <c r="A959" s="36">
        <v>422</v>
      </c>
      <c r="B959" s="37" t="s">
        <v>1572</v>
      </c>
      <c r="C959" s="37"/>
      <c r="D959" s="38" t="s">
        <v>1573</v>
      </c>
      <c r="E959" s="39" t="s">
        <v>1574</v>
      </c>
      <c r="F959" s="38" t="s">
        <v>1575</v>
      </c>
      <c r="G959" s="40">
        <v>6</v>
      </c>
      <c r="H959" s="41">
        <v>0</v>
      </c>
      <c r="I959" s="40">
        <f>G959*(1+H959/100)</f>
        <v>6</v>
      </c>
      <c r="J959" s="42"/>
      <c r="K959" s="43">
        <f>I959*J959</f>
        <v>0</v>
      </c>
      <c r="L959" s="44"/>
      <c r="M959" s="41">
        <f>I959*L959</f>
        <v>0</v>
      </c>
      <c r="N959" s="44"/>
      <c r="O959" s="41">
        <f>I959*N959</f>
        <v>0</v>
      </c>
      <c r="P959" s="43">
        <v>21</v>
      </c>
      <c r="Q959" s="43">
        <f>K959*(P959/100)</f>
        <v>0</v>
      </c>
      <c r="R959" s="43">
        <f>K959+Q959</f>
        <v>0</v>
      </c>
      <c r="S959" s="39"/>
      <c r="T959" s="15" t="s">
        <v>207</v>
      </c>
      <c r="U959" s="37" t="s">
        <v>208</v>
      </c>
      <c r="V959" s="37" t="s">
        <v>1578</v>
      </c>
    </row>
    <row r="960" spans="1:22" ht="12.75" outlineLevel="3">
      <c r="A960" s="45"/>
      <c r="B960" s="46"/>
      <c r="C960" s="46"/>
      <c r="D960" s="46"/>
      <c r="E960" s="46" t="s">
        <v>209</v>
      </c>
      <c r="F960" s="46"/>
      <c r="G960" s="47">
        <v>6</v>
      </c>
      <c r="H960" s="48"/>
      <c r="I960" s="47"/>
      <c r="J960" s="49"/>
      <c r="K960" s="50"/>
      <c r="L960" s="51"/>
      <c r="M960" s="48"/>
      <c r="N960" s="51"/>
      <c r="O960" s="48"/>
      <c r="P960" s="50"/>
      <c r="Q960" s="50"/>
      <c r="R960" s="50"/>
      <c r="S960" s="46"/>
      <c r="T960" s="52"/>
      <c r="U960" s="46"/>
      <c r="V960" s="46"/>
    </row>
    <row r="961" spans="1:22" ht="12.75" outlineLevel="2">
      <c r="A961" s="36">
        <v>423</v>
      </c>
      <c r="B961" s="37" t="s">
        <v>1584</v>
      </c>
      <c r="C961" s="37"/>
      <c r="D961" s="38" t="s">
        <v>1573</v>
      </c>
      <c r="E961" s="39" t="s">
        <v>1585</v>
      </c>
      <c r="F961" s="38" t="s">
        <v>1582</v>
      </c>
      <c r="G961" s="40">
        <v>2</v>
      </c>
      <c r="H961" s="41">
        <v>0</v>
      </c>
      <c r="I961" s="40">
        <f>G961*(1+H961/100)</f>
        <v>2</v>
      </c>
      <c r="J961" s="42"/>
      <c r="K961" s="43">
        <f>I961*J961</f>
        <v>0</v>
      </c>
      <c r="L961" s="44">
        <v>1E-05</v>
      </c>
      <c r="M961" s="41">
        <f>I961*L961</f>
        <v>2E-05</v>
      </c>
      <c r="N961" s="44"/>
      <c r="O961" s="41">
        <f>I961*N961</f>
        <v>0</v>
      </c>
      <c r="P961" s="43">
        <v>21</v>
      </c>
      <c r="Q961" s="43">
        <f>K961*(P961/100)</f>
        <v>0</v>
      </c>
      <c r="R961" s="43">
        <f>K961+Q961</f>
        <v>0</v>
      </c>
      <c r="S961" s="39"/>
      <c r="T961" s="15" t="s">
        <v>210</v>
      </c>
      <c r="U961" s="37" t="s">
        <v>208</v>
      </c>
      <c r="V961" s="37" t="s">
        <v>1578</v>
      </c>
    </row>
    <row r="962" spans="1:22" ht="12.75" outlineLevel="2">
      <c r="A962" s="36">
        <v>424</v>
      </c>
      <c r="B962" s="37" t="s">
        <v>1621</v>
      </c>
      <c r="C962" s="37"/>
      <c r="D962" s="38" t="s">
        <v>1573</v>
      </c>
      <c r="E962" s="39" t="s">
        <v>1622</v>
      </c>
      <c r="F962" s="38" t="s">
        <v>1619</v>
      </c>
      <c r="G962" s="40">
        <v>4.674</v>
      </c>
      <c r="H962" s="41">
        <v>0</v>
      </c>
      <c r="I962" s="40">
        <f>G962*(1+H962/100)</f>
        <v>4.674</v>
      </c>
      <c r="J962" s="42"/>
      <c r="K962" s="43">
        <f>I962*J962</f>
        <v>0</v>
      </c>
      <c r="L962" s="44"/>
      <c r="M962" s="41">
        <f>I962*L962</f>
        <v>0</v>
      </c>
      <c r="N962" s="44"/>
      <c r="O962" s="41">
        <f>I962*N962</f>
        <v>0</v>
      </c>
      <c r="P962" s="43">
        <v>21</v>
      </c>
      <c r="Q962" s="43">
        <f>K962*(P962/100)</f>
        <v>0</v>
      </c>
      <c r="R962" s="43">
        <f>K962+Q962</f>
        <v>0</v>
      </c>
      <c r="S962" s="39"/>
      <c r="T962" s="15" t="s">
        <v>211</v>
      </c>
      <c r="U962" s="37" t="s">
        <v>208</v>
      </c>
      <c r="V962" s="37" t="s">
        <v>1578</v>
      </c>
    </row>
    <row r="963" spans="1:22" ht="12.75" outlineLevel="3">
      <c r="A963" s="45"/>
      <c r="B963" s="46"/>
      <c r="C963" s="46"/>
      <c r="D963" s="46"/>
      <c r="E963" s="46" t="s">
        <v>212</v>
      </c>
      <c r="F963" s="46"/>
      <c r="G963" s="47">
        <v>0</v>
      </c>
      <c r="H963" s="48"/>
      <c r="I963" s="47"/>
      <c r="J963" s="49"/>
      <c r="K963" s="50"/>
      <c r="L963" s="51"/>
      <c r="M963" s="48"/>
      <c r="N963" s="51"/>
      <c r="O963" s="48"/>
      <c r="P963" s="50"/>
      <c r="Q963" s="50"/>
      <c r="R963" s="50"/>
      <c r="S963" s="46"/>
      <c r="T963" s="52"/>
      <c r="U963" s="46"/>
      <c r="V963" s="46"/>
    </row>
    <row r="964" spans="1:22" ht="12.75" outlineLevel="3">
      <c r="A964" s="45"/>
      <c r="B964" s="46"/>
      <c r="C964" s="46"/>
      <c r="D964" s="46"/>
      <c r="E964" s="46" t="s">
        <v>213</v>
      </c>
      <c r="F964" s="46"/>
      <c r="G964" s="47">
        <v>3.024</v>
      </c>
      <c r="H964" s="48"/>
      <c r="I964" s="47"/>
      <c r="J964" s="49"/>
      <c r="K964" s="50"/>
      <c r="L964" s="51"/>
      <c r="M964" s="48"/>
      <c r="N964" s="51"/>
      <c r="O964" s="48"/>
      <c r="P964" s="50"/>
      <c r="Q964" s="50"/>
      <c r="R964" s="50"/>
      <c r="S964" s="46"/>
      <c r="T964" s="52"/>
      <c r="U964" s="46"/>
      <c r="V964" s="46"/>
    </row>
    <row r="965" spans="1:22" ht="12.75" outlineLevel="3">
      <c r="A965" s="45"/>
      <c r="B965" s="46"/>
      <c r="C965" s="46"/>
      <c r="D965" s="46"/>
      <c r="E965" s="46" t="s">
        <v>214</v>
      </c>
      <c r="F965" s="46"/>
      <c r="G965" s="47">
        <v>0</v>
      </c>
      <c r="H965" s="48"/>
      <c r="I965" s="47"/>
      <c r="J965" s="49"/>
      <c r="K965" s="50"/>
      <c r="L965" s="51"/>
      <c r="M965" s="48"/>
      <c r="N965" s="51"/>
      <c r="O965" s="48"/>
      <c r="P965" s="50"/>
      <c r="Q965" s="50"/>
      <c r="R965" s="50"/>
      <c r="S965" s="46"/>
      <c r="T965" s="52"/>
      <c r="U965" s="46"/>
      <c r="V965" s="46"/>
    </row>
    <row r="966" spans="1:22" ht="12.75" outlineLevel="3">
      <c r="A966" s="45"/>
      <c r="B966" s="46"/>
      <c r="C966" s="46"/>
      <c r="D966" s="46"/>
      <c r="E966" s="46" t="s">
        <v>215</v>
      </c>
      <c r="F966" s="46"/>
      <c r="G966" s="47">
        <v>1.65</v>
      </c>
      <c r="H966" s="48"/>
      <c r="I966" s="47"/>
      <c r="J966" s="49"/>
      <c r="K966" s="50"/>
      <c r="L966" s="51"/>
      <c r="M966" s="48"/>
      <c r="N966" s="51"/>
      <c r="O966" s="48"/>
      <c r="P966" s="50"/>
      <c r="Q966" s="50"/>
      <c r="R966" s="50"/>
      <c r="S966" s="46"/>
      <c r="T966" s="52"/>
      <c r="U966" s="46"/>
      <c r="V966" s="46"/>
    </row>
    <row r="967" spans="1:22" ht="12.75" outlineLevel="2">
      <c r="A967" s="36">
        <v>425</v>
      </c>
      <c r="B967" s="37" t="s">
        <v>723</v>
      </c>
      <c r="C967" s="37"/>
      <c r="D967" s="38" t="s">
        <v>1573</v>
      </c>
      <c r="E967" s="39" t="s">
        <v>724</v>
      </c>
      <c r="F967" s="38" t="s">
        <v>1619</v>
      </c>
      <c r="G967" s="40">
        <v>2.3975</v>
      </c>
      <c r="H967" s="41">
        <v>0</v>
      </c>
      <c r="I967" s="40">
        <f>G967*(1+H967/100)</f>
        <v>2.3975</v>
      </c>
      <c r="J967" s="42"/>
      <c r="K967" s="43">
        <f>I967*J967</f>
        <v>0</v>
      </c>
      <c r="L967" s="44"/>
      <c r="M967" s="41">
        <f>I967*L967</f>
        <v>0</v>
      </c>
      <c r="N967" s="44"/>
      <c r="O967" s="41">
        <f>I967*N967</f>
        <v>0</v>
      </c>
      <c r="P967" s="43">
        <v>21</v>
      </c>
      <c r="Q967" s="43">
        <f>K967*(P967/100)</f>
        <v>0</v>
      </c>
      <c r="R967" s="43">
        <f>K967+Q967</f>
        <v>0</v>
      </c>
      <c r="S967" s="39"/>
      <c r="T967" s="15" t="s">
        <v>216</v>
      </c>
      <c r="U967" s="37" t="s">
        <v>208</v>
      </c>
      <c r="V967" s="37" t="s">
        <v>1578</v>
      </c>
    </row>
    <row r="968" spans="1:22" ht="12.75" outlineLevel="3">
      <c r="A968" s="45"/>
      <c r="B968" s="46"/>
      <c r="C968" s="46"/>
      <c r="D968" s="46"/>
      <c r="E968" s="46" t="s">
        <v>214</v>
      </c>
      <c r="F968" s="46"/>
      <c r="G968" s="47">
        <v>0</v>
      </c>
      <c r="H968" s="48"/>
      <c r="I968" s="47"/>
      <c r="J968" s="49"/>
      <c r="K968" s="50"/>
      <c r="L968" s="51"/>
      <c r="M968" s="48"/>
      <c r="N968" s="51"/>
      <c r="O968" s="48"/>
      <c r="P968" s="50"/>
      <c r="Q968" s="50"/>
      <c r="R968" s="50"/>
      <c r="S968" s="46"/>
      <c r="T968" s="52"/>
      <c r="U968" s="46"/>
      <c r="V968" s="46"/>
    </row>
    <row r="969" spans="1:22" ht="12.75" outlineLevel="3">
      <c r="A969" s="45"/>
      <c r="B969" s="46"/>
      <c r="C969" s="46"/>
      <c r="D969" s="46"/>
      <c r="E969" s="46" t="s">
        <v>217</v>
      </c>
      <c r="F969" s="46"/>
      <c r="G969" s="47">
        <v>2.3975</v>
      </c>
      <c r="H969" s="48"/>
      <c r="I969" s="47"/>
      <c r="J969" s="49"/>
      <c r="K969" s="50"/>
      <c r="L969" s="51"/>
      <c r="M969" s="48"/>
      <c r="N969" s="51"/>
      <c r="O969" s="48"/>
      <c r="P969" s="50"/>
      <c r="Q969" s="50"/>
      <c r="R969" s="50"/>
      <c r="S969" s="46"/>
      <c r="T969" s="52"/>
      <c r="U969" s="46"/>
      <c r="V969" s="46"/>
    </row>
    <row r="970" spans="1:22" ht="12.75" outlineLevel="2">
      <c r="A970" s="36">
        <v>426</v>
      </c>
      <c r="B970" s="37" t="s">
        <v>727</v>
      </c>
      <c r="C970" s="37"/>
      <c r="D970" s="38" t="s">
        <v>1573</v>
      </c>
      <c r="E970" s="39" t="s">
        <v>728</v>
      </c>
      <c r="F970" s="38" t="s">
        <v>1619</v>
      </c>
      <c r="G970" s="40">
        <v>1.199</v>
      </c>
      <c r="H970" s="41">
        <v>0</v>
      </c>
      <c r="I970" s="40">
        <f>G970*(1+H970/100)</f>
        <v>1.199</v>
      </c>
      <c r="J970" s="42"/>
      <c r="K970" s="43">
        <f>I970*J970</f>
        <v>0</v>
      </c>
      <c r="L970" s="44"/>
      <c r="M970" s="41">
        <f>I970*L970</f>
        <v>0</v>
      </c>
      <c r="N970" s="44"/>
      <c r="O970" s="41">
        <f>I970*N970</f>
        <v>0</v>
      </c>
      <c r="P970" s="43">
        <v>21</v>
      </c>
      <c r="Q970" s="43">
        <f>K970*(P970/100)</f>
        <v>0</v>
      </c>
      <c r="R970" s="43">
        <f>K970+Q970</f>
        <v>0</v>
      </c>
      <c r="S970" s="39"/>
      <c r="T970" s="15" t="s">
        <v>218</v>
      </c>
      <c r="U970" s="37" t="s">
        <v>208</v>
      </c>
      <c r="V970" s="37" t="s">
        <v>1578</v>
      </c>
    </row>
    <row r="971" spans="1:22" ht="12.75" outlineLevel="3">
      <c r="A971" s="45"/>
      <c r="B971" s="46"/>
      <c r="C971" s="46"/>
      <c r="D971" s="46"/>
      <c r="E971" s="46" t="s">
        <v>219</v>
      </c>
      <c r="F971" s="46"/>
      <c r="G971" s="47">
        <v>1.199</v>
      </c>
      <c r="H971" s="48"/>
      <c r="I971" s="47"/>
      <c r="J971" s="49"/>
      <c r="K971" s="50"/>
      <c r="L971" s="51"/>
      <c r="M971" s="48"/>
      <c r="N971" s="51"/>
      <c r="O971" s="48"/>
      <c r="P971" s="50"/>
      <c r="Q971" s="50"/>
      <c r="R971" s="50"/>
      <c r="S971" s="46"/>
      <c r="T971" s="52"/>
      <c r="U971" s="46"/>
      <c r="V971" s="46"/>
    </row>
    <row r="972" spans="1:22" ht="12.75" outlineLevel="2">
      <c r="A972" s="36">
        <v>427</v>
      </c>
      <c r="B972" s="37" t="s">
        <v>220</v>
      </c>
      <c r="C972" s="37"/>
      <c r="D972" s="38" t="s">
        <v>1573</v>
      </c>
      <c r="E972" s="39" t="s">
        <v>221</v>
      </c>
      <c r="F972" s="38" t="s">
        <v>1619</v>
      </c>
      <c r="G972" s="40">
        <v>12.236</v>
      </c>
      <c r="H972" s="41">
        <v>0</v>
      </c>
      <c r="I972" s="40">
        <f>G972*(1+H972/100)</f>
        <v>12.236</v>
      </c>
      <c r="J972" s="42"/>
      <c r="K972" s="43">
        <f>I972*J972</f>
        <v>0</v>
      </c>
      <c r="L972" s="44"/>
      <c r="M972" s="41">
        <f>I972*L972</f>
        <v>0</v>
      </c>
      <c r="N972" s="44"/>
      <c r="O972" s="41">
        <f>I972*N972</f>
        <v>0</v>
      </c>
      <c r="P972" s="43">
        <v>21</v>
      </c>
      <c r="Q972" s="43">
        <f>K972*(P972/100)</f>
        <v>0</v>
      </c>
      <c r="R972" s="43">
        <f>K972+Q972</f>
        <v>0</v>
      </c>
      <c r="S972" s="39"/>
      <c r="T972" s="15" t="s">
        <v>222</v>
      </c>
      <c r="U972" s="37" t="s">
        <v>208</v>
      </c>
      <c r="V972" s="37" t="s">
        <v>1578</v>
      </c>
    </row>
    <row r="973" spans="1:22" ht="12.75" outlineLevel="3">
      <c r="A973" s="45"/>
      <c r="B973" s="46"/>
      <c r="C973" s="46"/>
      <c r="D973" s="46"/>
      <c r="E973" s="46" t="s">
        <v>212</v>
      </c>
      <c r="F973" s="46"/>
      <c r="G973" s="47">
        <v>0</v>
      </c>
      <c r="H973" s="48"/>
      <c r="I973" s="47"/>
      <c r="J973" s="49"/>
      <c r="K973" s="50"/>
      <c r="L973" s="51"/>
      <c r="M973" s="48"/>
      <c r="N973" s="51"/>
      <c r="O973" s="48"/>
      <c r="P973" s="50"/>
      <c r="Q973" s="50"/>
      <c r="R973" s="50"/>
      <c r="S973" s="46"/>
      <c r="T973" s="52"/>
      <c r="U973" s="46"/>
      <c r="V973" s="46"/>
    </row>
    <row r="974" spans="1:22" ht="12.75" outlineLevel="3">
      <c r="A974" s="45"/>
      <c r="B974" s="46"/>
      <c r="C974" s="46"/>
      <c r="D974" s="46"/>
      <c r="E974" s="46" t="s">
        <v>223</v>
      </c>
      <c r="F974" s="46"/>
      <c r="G974" s="47">
        <v>9.736</v>
      </c>
      <c r="H974" s="48"/>
      <c r="I974" s="47"/>
      <c r="J974" s="49"/>
      <c r="K974" s="50"/>
      <c r="L974" s="51"/>
      <c r="M974" s="48"/>
      <c r="N974" s="51"/>
      <c r="O974" s="48"/>
      <c r="P974" s="50"/>
      <c r="Q974" s="50"/>
      <c r="R974" s="50"/>
      <c r="S974" s="46"/>
      <c r="T974" s="52"/>
      <c r="U974" s="46"/>
      <c r="V974" s="46"/>
    </row>
    <row r="975" spans="1:22" ht="12.75" outlineLevel="3">
      <c r="A975" s="45"/>
      <c r="B975" s="46"/>
      <c r="C975" s="46"/>
      <c r="D975" s="46"/>
      <c r="E975" s="46" t="s">
        <v>224</v>
      </c>
      <c r="F975" s="46"/>
      <c r="G975" s="47">
        <v>0</v>
      </c>
      <c r="H975" s="48"/>
      <c r="I975" s="47"/>
      <c r="J975" s="49"/>
      <c r="K975" s="50"/>
      <c r="L975" s="51"/>
      <c r="M975" s="48"/>
      <c r="N975" s="51"/>
      <c r="O975" s="48"/>
      <c r="P975" s="50"/>
      <c r="Q975" s="50"/>
      <c r="R975" s="50"/>
      <c r="S975" s="46"/>
      <c r="T975" s="52"/>
      <c r="U975" s="46"/>
      <c r="V975" s="46"/>
    </row>
    <row r="976" spans="1:22" ht="12.75" outlineLevel="3">
      <c r="A976" s="45"/>
      <c r="B976" s="46"/>
      <c r="C976" s="46"/>
      <c r="D976" s="46"/>
      <c r="E976" s="46" t="s">
        <v>225</v>
      </c>
      <c r="F976" s="46"/>
      <c r="G976" s="47">
        <v>2.5</v>
      </c>
      <c r="H976" s="48"/>
      <c r="I976" s="47"/>
      <c r="J976" s="49"/>
      <c r="K976" s="50"/>
      <c r="L976" s="51"/>
      <c r="M976" s="48"/>
      <c r="N976" s="51"/>
      <c r="O976" s="48"/>
      <c r="P976" s="50"/>
      <c r="Q976" s="50"/>
      <c r="R976" s="50"/>
      <c r="S976" s="46"/>
      <c r="T976" s="52"/>
      <c r="U976" s="46"/>
      <c r="V976" s="46"/>
    </row>
    <row r="977" spans="1:22" ht="12.75" outlineLevel="2">
      <c r="A977" s="36">
        <v>428</v>
      </c>
      <c r="B977" s="37" t="s">
        <v>1629</v>
      </c>
      <c r="C977" s="37"/>
      <c r="D977" s="38" t="s">
        <v>1573</v>
      </c>
      <c r="E977" s="39" t="s">
        <v>1630</v>
      </c>
      <c r="F977" s="38" t="s">
        <v>1619</v>
      </c>
      <c r="G977" s="40">
        <v>6.118</v>
      </c>
      <c r="H977" s="41">
        <v>0</v>
      </c>
      <c r="I977" s="40">
        <f>G977*(1+H977/100)</f>
        <v>6.118</v>
      </c>
      <c r="J977" s="42"/>
      <c r="K977" s="43">
        <f>I977*J977</f>
        <v>0</v>
      </c>
      <c r="L977" s="44"/>
      <c r="M977" s="41">
        <f>I977*L977</f>
        <v>0</v>
      </c>
      <c r="N977" s="44"/>
      <c r="O977" s="41">
        <f>I977*N977</f>
        <v>0</v>
      </c>
      <c r="P977" s="43">
        <v>21</v>
      </c>
      <c r="Q977" s="43">
        <f>K977*(P977/100)</f>
        <v>0</v>
      </c>
      <c r="R977" s="43">
        <f>K977+Q977</f>
        <v>0</v>
      </c>
      <c r="S977" s="39"/>
      <c r="T977" s="15" t="s">
        <v>226</v>
      </c>
      <c r="U977" s="37" t="s">
        <v>208</v>
      </c>
      <c r="V977" s="37" t="s">
        <v>1578</v>
      </c>
    </row>
    <row r="978" spans="1:22" ht="12.75" outlineLevel="3">
      <c r="A978" s="45"/>
      <c r="B978" s="46"/>
      <c r="C978" s="46"/>
      <c r="D978" s="46"/>
      <c r="E978" s="46" t="s">
        <v>227</v>
      </c>
      <c r="F978" s="46"/>
      <c r="G978" s="47">
        <v>6.118</v>
      </c>
      <c r="H978" s="48"/>
      <c r="I978" s="47"/>
      <c r="J978" s="49"/>
      <c r="K978" s="50"/>
      <c r="L978" s="51"/>
      <c r="M978" s="48"/>
      <c r="N978" s="51"/>
      <c r="O978" s="48"/>
      <c r="P978" s="50"/>
      <c r="Q978" s="50"/>
      <c r="R978" s="50"/>
      <c r="S978" s="46"/>
      <c r="T978" s="52"/>
      <c r="U978" s="46"/>
      <c r="V978" s="46"/>
    </row>
    <row r="979" spans="1:22" ht="12.75" outlineLevel="2">
      <c r="A979" s="36">
        <v>429</v>
      </c>
      <c r="B979" s="37" t="s">
        <v>228</v>
      </c>
      <c r="C979" s="37"/>
      <c r="D979" s="38" t="s">
        <v>1573</v>
      </c>
      <c r="E979" s="39" t="s">
        <v>229</v>
      </c>
      <c r="F979" s="38" t="s">
        <v>1619</v>
      </c>
      <c r="G979" s="40">
        <v>1.8</v>
      </c>
      <c r="H979" s="41">
        <v>0</v>
      </c>
      <c r="I979" s="40">
        <f>G979*(1+H979/100)</f>
        <v>1.8</v>
      </c>
      <c r="J979" s="42"/>
      <c r="K979" s="43">
        <f>I979*J979</f>
        <v>0</v>
      </c>
      <c r="L979" s="44"/>
      <c r="M979" s="41">
        <f>I979*L979</f>
        <v>0</v>
      </c>
      <c r="N979" s="44"/>
      <c r="O979" s="41">
        <f>I979*N979</f>
        <v>0</v>
      </c>
      <c r="P979" s="43">
        <v>21</v>
      </c>
      <c r="Q979" s="43">
        <f>K979*(P979/100)</f>
        <v>0</v>
      </c>
      <c r="R979" s="43">
        <f>K979+Q979</f>
        <v>0</v>
      </c>
      <c r="S979" s="39"/>
      <c r="T979" s="15" t="s">
        <v>230</v>
      </c>
      <c r="U979" s="37" t="s">
        <v>208</v>
      </c>
      <c r="V979" s="37" t="s">
        <v>1578</v>
      </c>
    </row>
    <row r="980" spans="1:22" ht="12.75" outlineLevel="3">
      <c r="A980" s="45"/>
      <c r="B980" s="46"/>
      <c r="C980" s="46"/>
      <c r="D980" s="46"/>
      <c r="E980" s="46" t="s">
        <v>231</v>
      </c>
      <c r="F980" s="46"/>
      <c r="G980" s="47">
        <v>0</v>
      </c>
      <c r="H980" s="48"/>
      <c r="I980" s="47"/>
      <c r="J980" s="49"/>
      <c r="K980" s="50"/>
      <c r="L980" s="51"/>
      <c r="M980" s="48"/>
      <c r="N980" s="51"/>
      <c r="O980" s="48"/>
      <c r="P980" s="50"/>
      <c r="Q980" s="50"/>
      <c r="R980" s="50"/>
      <c r="S980" s="46"/>
      <c r="T980" s="52"/>
      <c r="U980" s="46"/>
      <c r="V980" s="46"/>
    </row>
    <row r="981" spans="1:22" ht="12.75" outlineLevel="3">
      <c r="A981" s="45"/>
      <c r="B981" s="46"/>
      <c r="C981" s="46"/>
      <c r="D981" s="46"/>
      <c r="E981" s="46" t="s">
        <v>232</v>
      </c>
      <c r="F981" s="46"/>
      <c r="G981" s="47">
        <v>1.8</v>
      </c>
      <c r="H981" s="48"/>
      <c r="I981" s="47"/>
      <c r="J981" s="49"/>
      <c r="K981" s="50"/>
      <c r="L981" s="51"/>
      <c r="M981" s="48"/>
      <c r="N981" s="51"/>
      <c r="O981" s="48"/>
      <c r="P981" s="50"/>
      <c r="Q981" s="50"/>
      <c r="R981" s="50"/>
      <c r="S981" s="46"/>
      <c r="T981" s="52"/>
      <c r="U981" s="46"/>
      <c r="V981" s="46"/>
    </row>
    <row r="982" spans="1:22" ht="12.75" outlineLevel="2">
      <c r="A982" s="36">
        <v>430</v>
      </c>
      <c r="B982" s="37" t="s">
        <v>233</v>
      </c>
      <c r="C982" s="37"/>
      <c r="D982" s="38" t="s">
        <v>1573</v>
      </c>
      <c r="E982" s="39" t="s">
        <v>234</v>
      </c>
      <c r="F982" s="38" t="s">
        <v>1619</v>
      </c>
      <c r="G982" s="40">
        <v>0.9</v>
      </c>
      <c r="H982" s="41">
        <v>0</v>
      </c>
      <c r="I982" s="40">
        <f>G982*(1+H982/100)</f>
        <v>0.9</v>
      </c>
      <c r="J982" s="42"/>
      <c r="K982" s="43">
        <f>I982*J982</f>
        <v>0</v>
      </c>
      <c r="L982" s="44"/>
      <c r="M982" s="41">
        <f>I982*L982</f>
        <v>0</v>
      </c>
      <c r="N982" s="44"/>
      <c r="O982" s="41">
        <f>I982*N982</f>
        <v>0</v>
      </c>
      <c r="P982" s="43">
        <v>21</v>
      </c>
      <c r="Q982" s="43">
        <f>K982*(P982/100)</f>
        <v>0</v>
      </c>
      <c r="R982" s="43">
        <f>K982+Q982</f>
        <v>0</v>
      </c>
      <c r="S982" s="39"/>
      <c r="T982" s="15" t="s">
        <v>235</v>
      </c>
      <c r="U982" s="37" t="s">
        <v>208</v>
      </c>
      <c r="V982" s="37" t="s">
        <v>1578</v>
      </c>
    </row>
    <row r="983" spans="1:22" ht="12.75" outlineLevel="3">
      <c r="A983" s="45"/>
      <c r="B983" s="46"/>
      <c r="C983" s="46"/>
      <c r="D983" s="46"/>
      <c r="E983" s="46" t="s">
        <v>1325</v>
      </c>
      <c r="F983" s="46"/>
      <c r="G983" s="47">
        <v>0.9</v>
      </c>
      <c r="H983" s="48"/>
      <c r="I983" s="47"/>
      <c r="J983" s="49"/>
      <c r="K983" s="50"/>
      <c r="L983" s="51"/>
      <c r="M983" s="48"/>
      <c r="N983" s="51"/>
      <c r="O983" s="48"/>
      <c r="P983" s="50"/>
      <c r="Q983" s="50"/>
      <c r="R983" s="50"/>
      <c r="S983" s="46"/>
      <c r="T983" s="52"/>
      <c r="U983" s="46"/>
      <c r="V983" s="46"/>
    </row>
    <row r="984" spans="1:22" ht="12.75" outlineLevel="2">
      <c r="A984" s="36">
        <v>431</v>
      </c>
      <c r="B984" s="37" t="s">
        <v>1633</v>
      </c>
      <c r="C984" s="37"/>
      <c r="D984" s="38" t="s">
        <v>1573</v>
      </c>
      <c r="E984" s="39" t="s">
        <v>1634</v>
      </c>
      <c r="F984" s="38" t="s">
        <v>1619</v>
      </c>
      <c r="G984" s="40">
        <v>1.18</v>
      </c>
      <c r="H984" s="41">
        <v>0</v>
      </c>
      <c r="I984" s="40">
        <f>G984*(1+H984/100)</f>
        <v>1.18</v>
      </c>
      <c r="J984" s="42"/>
      <c r="K984" s="43">
        <f>I984*J984</f>
        <v>0</v>
      </c>
      <c r="L984" s="44"/>
      <c r="M984" s="41">
        <f>I984*L984</f>
        <v>0</v>
      </c>
      <c r="N984" s="44"/>
      <c r="O984" s="41">
        <f>I984*N984</f>
        <v>0</v>
      </c>
      <c r="P984" s="43">
        <v>21</v>
      </c>
      <c r="Q984" s="43">
        <f>K984*(P984/100)</f>
        <v>0</v>
      </c>
      <c r="R984" s="43">
        <f>K984+Q984</f>
        <v>0</v>
      </c>
      <c r="S984" s="39"/>
      <c r="T984" s="15" t="s">
        <v>1326</v>
      </c>
      <c r="U984" s="37" t="s">
        <v>208</v>
      </c>
      <c r="V984" s="37" t="s">
        <v>1578</v>
      </c>
    </row>
    <row r="985" spans="1:22" ht="12.75" outlineLevel="3">
      <c r="A985" s="45"/>
      <c r="B985" s="46"/>
      <c r="C985" s="46"/>
      <c r="D985" s="46"/>
      <c r="E985" s="46" t="s">
        <v>212</v>
      </c>
      <c r="F985" s="46"/>
      <c r="G985" s="47">
        <v>0</v>
      </c>
      <c r="H985" s="48"/>
      <c r="I985" s="47"/>
      <c r="J985" s="49"/>
      <c r="K985" s="50"/>
      <c r="L985" s="51"/>
      <c r="M985" s="48"/>
      <c r="N985" s="51"/>
      <c r="O985" s="48"/>
      <c r="P985" s="50"/>
      <c r="Q985" s="50"/>
      <c r="R985" s="50"/>
      <c r="S985" s="46"/>
      <c r="T985" s="52"/>
      <c r="U985" s="46"/>
      <c r="V985" s="46"/>
    </row>
    <row r="986" spans="1:22" ht="12.75" outlineLevel="3">
      <c r="A986" s="45"/>
      <c r="B986" s="46"/>
      <c r="C986" s="46"/>
      <c r="D986" s="46"/>
      <c r="E986" s="46" t="s">
        <v>1240</v>
      </c>
      <c r="F986" s="46"/>
      <c r="G986" s="47">
        <v>0</v>
      </c>
      <c r="H986" s="48"/>
      <c r="I986" s="47"/>
      <c r="J986" s="49"/>
      <c r="K986" s="50"/>
      <c r="L986" s="51"/>
      <c r="M986" s="48"/>
      <c r="N986" s="51"/>
      <c r="O986" s="48"/>
      <c r="P986" s="50"/>
      <c r="Q986" s="50"/>
      <c r="R986" s="50"/>
      <c r="S986" s="46"/>
      <c r="T986" s="52"/>
      <c r="U986" s="46"/>
      <c r="V986" s="46"/>
    </row>
    <row r="987" spans="1:22" ht="12.75" outlineLevel="3">
      <c r="A987" s="45"/>
      <c r="B987" s="46"/>
      <c r="C987" s="46"/>
      <c r="D987" s="46"/>
      <c r="E987" s="46" t="s">
        <v>1327</v>
      </c>
      <c r="F987" s="46"/>
      <c r="G987" s="47">
        <v>1.18</v>
      </c>
      <c r="H987" s="48"/>
      <c r="I987" s="47"/>
      <c r="J987" s="49"/>
      <c r="K987" s="50"/>
      <c r="L987" s="51"/>
      <c r="M987" s="48"/>
      <c r="N987" s="51"/>
      <c r="O987" s="48"/>
      <c r="P987" s="50"/>
      <c r="Q987" s="50"/>
      <c r="R987" s="50"/>
      <c r="S987" s="46"/>
      <c r="T987" s="52"/>
      <c r="U987" s="46"/>
      <c r="V987" s="46"/>
    </row>
    <row r="988" spans="1:22" ht="12.75" outlineLevel="2">
      <c r="A988" s="36">
        <v>432</v>
      </c>
      <c r="B988" s="37" t="s">
        <v>1638</v>
      </c>
      <c r="C988" s="37"/>
      <c r="D988" s="38" t="s">
        <v>1573</v>
      </c>
      <c r="E988" s="39" t="s">
        <v>1639</v>
      </c>
      <c r="F988" s="38" t="s">
        <v>1619</v>
      </c>
      <c r="G988" s="40">
        <v>0.59</v>
      </c>
      <c r="H988" s="41">
        <v>0</v>
      </c>
      <c r="I988" s="40">
        <f>G988*(1+H988/100)</f>
        <v>0.59</v>
      </c>
      <c r="J988" s="42"/>
      <c r="K988" s="43">
        <f>I988*J988</f>
        <v>0</v>
      </c>
      <c r="L988" s="44"/>
      <c r="M988" s="41">
        <f>I988*L988</f>
        <v>0</v>
      </c>
      <c r="N988" s="44"/>
      <c r="O988" s="41">
        <f>I988*N988</f>
        <v>0</v>
      </c>
      <c r="P988" s="43">
        <v>21</v>
      </c>
      <c r="Q988" s="43">
        <f>K988*(P988/100)</f>
        <v>0</v>
      </c>
      <c r="R988" s="43">
        <f>K988+Q988</f>
        <v>0</v>
      </c>
      <c r="S988" s="39"/>
      <c r="T988" s="15" t="s">
        <v>1328</v>
      </c>
      <c r="U988" s="37" t="s">
        <v>208</v>
      </c>
      <c r="V988" s="37" t="s">
        <v>1578</v>
      </c>
    </row>
    <row r="989" spans="1:22" ht="12.75" outlineLevel="3">
      <c r="A989" s="45"/>
      <c r="B989" s="46"/>
      <c r="C989" s="46"/>
      <c r="D989" s="46"/>
      <c r="E989" s="46" t="s">
        <v>1329</v>
      </c>
      <c r="F989" s="46"/>
      <c r="G989" s="47">
        <v>0.59</v>
      </c>
      <c r="H989" s="48"/>
      <c r="I989" s="47"/>
      <c r="J989" s="49"/>
      <c r="K989" s="50"/>
      <c r="L989" s="51"/>
      <c r="M989" s="48"/>
      <c r="N989" s="51"/>
      <c r="O989" s="48"/>
      <c r="P989" s="50"/>
      <c r="Q989" s="50"/>
      <c r="R989" s="50"/>
      <c r="S989" s="46"/>
      <c r="T989" s="52"/>
      <c r="U989" s="46"/>
      <c r="V989" s="46"/>
    </row>
    <row r="990" spans="1:22" ht="12.75" outlineLevel="2">
      <c r="A990" s="36">
        <v>433</v>
      </c>
      <c r="B990" s="37" t="s">
        <v>1330</v>
      </c>
      <c r="C990" s="37"/>
      <c r="D990" s="38" t="s">
        <v>1573</v>
      </c>
      <c r="E990" s="39" t="s">
        <v>1331</v>
      </c>
      <c r="F990" s="38" t="s">
        <v>1619</v>
      </c>
      <c r="G990" s="40">
        <v>10.0646</v>
      </c>
      <c r="H990" s="41">
        <v>0</v>
      </c>
      <c r="I990" s="40">
        <f>G990*(1+H990/100)</f>
        <v>10.0646</v>
      </c>
      <c r="J990" s="42"/>
      <c r="K990" s="43">
        <f>I990*J990</f>
        <v>0</v>
      </c>
      <c r="L990" s="44"/>
      <c r="M990" s="41">
        <f>I990*L990</f>
        <v>0</v>
      </c>
      <c r="N990" s="44"/>
      <c r="O990" s="41">
        <f>I990*N990</f>
        <v>0</v>
      </c>
      <c r="P990" s="43">
        <v>21</v>
      </c>
      <c r="Q990" s="43">
        <f>K990*(P990/100)</f>
        <v>0</v>
      </c>
      <c r="R990" s="43">
        <f>K990+Q990</f>
        <v>0</v>
      </c>
      <c r="S990" s="39"/>
      <c r="T990" s="15" t="s">
        <v>1332</v>
      </c>
      <c r="U990" s="37" t="s">
        <v>208</v>
      </c>
      <c r="V990" s="37" t="s">
        <v>1578</v>
      </c>
    </row>
    <row r="991" spans="1:22" ht="12.75" outlineLevel="3">
      <c r="A991" s="45"/>
      <c r="B991" s="46"/>
      <c r="C991" s="46"/>
      <c r="D991" s="46"/>
      <c r="E991" s="46" t="s">
        <v>1333</v>
      </c>
      <c r="F991" s="46"/>
      <c r="G991" s="47">
        <v>0</v>
      </c>
      <c r="H991" s="48"/>
      <c r="I991" s="47"/>
      <c r="J991" s="49"/>
      <c r="K991" s="50"/>
      <c r="L991" s="51"/>
      <c r="M991" s="48"/>
      <c r="N991" s="51"/>
      <c r="O991" s="48"/>
      <c r="P991" s="50"/>
      <c r="Q991" s="50"/>
      <c r="R991" s="50"/>
      <c r="S991" s="46"/>
      <c r="T991" s="52"/>
      <c r="U991" s="46"/>
      <c r="V991" s="46"/>
    </row>
    <row r="992" spans="1:22" ht="12.75" outlineLevel="3">
      <c r="A992" s="45"/>
      <c r="B992" s="46"/>
      <c r="C992" s="46"/>
      <c r="D992" s="46"/>
      <c r="E992" s="46" t="s">
        <v>1334</v>
      </c>
      <c r="F992" s="46"/>
      <c r="G992" s="47">
        <v>3.689</v>
      </c>
      <c r="H992" s="48"/>
      <c r="I992" s="47"/>
      <c r="J992" s="49"/>
      <c r="K992" s="50"/>
      <c r="L992" s="51"/>
      <c r="M992" s="48"/>
      <c r="N992" s="51"/>
      <c r="O992" s="48"/>
      <c r="P992" s="50"/>
      <c r="Q992" s="50"/>
      <c r="R992" s="50"/>
      <c r="S992" s="46"/>
      <c r="T992" s="52"/>
      <c r="U992" s="46"/>
      <c r="V992" s="46"/>
    </row>
    <row r="993" spans="1:22" ht="12.75" outlineLevel="3">
      <c r="A993" s="45"/>
      <c r="B993" s="46"/>
      <c r="C993" s="46"/>
      <c r="D993" s="46"/>
      <c r="E993" s="46" t="s">
        <v>1335</v>
      </c>
      <c r="F993" s="46"/>
      <c r="G993" s="47">
        <v>0</v>
      </c>
      <c r="H993" s="48"/>
      <c r="I993" s="47"/>
      <c r="J993" s="49"/>
      <c r="K993" s="50"/>
      <c r="L993" s="51"/>
      <c r="M993" s="48"/>
      <c r="N993" s="51"/>
      <c r="O993" s="48"/>
      <c r="P993" s="50"/>
      <c r="Q993" s="50"/>
      <c r="R993" s="50"/>
      <c r="S993" s="46"/>
      <c r="T993" s="52"/>
      <c r="U993" s="46"/>
      <c r="V993" s="46"/>
    </row>
    <row r="994" spans="1:22" ht="12.75" outlineLevel="3">
      <c r="A994" s="45"/>
      <c r="B994" s="46"/>
      <c r="C994" s="46"/>
      <c r="D994" s="46"/>
      <c r="E994" s="46" t="s">
        <v>1336</v>
      </c>
      <c r="F994" s="46"/>
      <c r="G994" s="47">
        <v>4.1616</v>
      </c>
      <c r="H994" s="48"/>
      <c r="I994" s="47"/>
      <c r="J994" s="49"/>
      <c r="K994" s="50"/>
      <c r="L994" s="51"/>
      <c r="M994" s="48"/>
      <c r="N994" s="51"/>
      <c r="O994" s="48"/>
      <c r="P994" s="50"/>
      <c r="Q994" s="50"/>
      <c r="R994" s="50"/>
      <c r="S994" s="46"/>
      <c r="T994" s="52"/>
      <c r="U994" s="46"/>
      <c r="V994" s="46"/>
    </row>
    <row r="995" spans="1:22" ht="12.75" outlineLevel="3">
      <c r="A995" s="45"/>
      <c r="B995" s="46"/>
      <c r="C995" s="46"/>
      <c r="D995" s="46"/>
      <c r="E995" s="46" t="s">
        <v>1337</v>
      </c>
      <c r="F995" s="46"/>
      <c r="G995" s="47">
        <v>2.214</v>
      </c>
      <c r="H995" s="48"/>
      <c r="I995" s="47"/>
      <c r="J995" s="49"/>
      <c r="K995" s="50"/>
      <c r="L995" s="51"/>
      <c r="M995" s="48"/>
      <c r="N995" s="51"/>
      <c r="O995" s="48"/>
      <c r="P995" s="50"/>
      <c r="Q995" s="50"/>
      <c r="R995" s="50"/>
      <c r="S995" s="46"/>
      <c r="T995" s="52"/>
      <c r="U995" s="46"/>
      <c r="V995" s="46"/>
    </row>
    <row r="996" spans="1:22" ht="12.75" outlineLevel="2">
      <c r="A996" s="36">
        <v>434</v>
      </c>
      <c r="B996" s="37" t="s">
        <v>1338</v>
      </c>
      <c r="C996" s="37"/>
      <c r="D996" s="38" t="s">
        <v>1573</v>
      </c>
      <c r="E996" s="39" t="s">
        <v>1339</v>
      </c>
      <c r="F996" s="38" t="s">
        <v>1619</v>
      </c>
      <c r="G996" s="40">
        <v>5.0325</v>
      </c>
      <c r="H996" s="41">
        <v>0</v>
      </c>
      <c r="I996" s="40">
        <f>G996*(1+H996/100)</f>
        <v>5.0325</v>
      </c>
      <c r="J996" s="42"/>
      <c r="K996" s="43">
        <f>I996*J996</f>
        <v>0</v>
      </c>
      <c r="L996" s="44"/>
      <c r="M996" s="41">
        <f>I996*L996</f>
        <v>0</v>
      </c>
      <c r="N996" s="44"/>
      <c r="O996" s="41">
        <f>I996*N996</f>
        <v>0</v>
      </c>
      <c r="P996" s="43">
        <v>21</v>
      </c>
      <c r="Q996" s="43">
        <f>K996*(P996/100)</f>
        <v>0</v>
      </c>
      <c r="R996" s="43">
        <f>K996+Q996</f>
        <v>0</v>
      </c>
      <c r="S996" s="39"/>
      <c r="T996" s="15" t="s">
        <v>1340</v>
      </c>
      <c r="U996" s="37" t="s">
        <v>208</v>
      </c>
      <c r="V996" s="37" t="s">
        <v>1578</v>
      </c>
    </row>
    <row r="997" spans="1:22" ht="12.75" outlineLevel="3">
      <c r="A997" s="45"/>
      <c r="B997" s="46"/>
      <c r="C997" s="46"/>
      <c r="D997" s="46"/>
      <c r="E997" s="46" t="s">
        <v>1341</v>
      </c>
      <c r="F997" s="46"/>
      <c r="G997" s="47">
        <v>5.0325</v>
      </c>
      <c r="H997" s="48"/>
      <c r="I997" s="47"/>
      <c r="J997" s="49"/>
      <c r="K997" s="50"/>
      <c r="L997" s="51"/>
      <c r="M997" s="48"/>
      <c r="N997" s="51"/>
      <c r="O997" s="48"/>
      <c r="P997" s="50"/>
      <c r="Q997" s="50"/>
      <c r="R997" s="50"/>
      <c r="S997" s="46"/>
      <c r="T997" s="52"/>
      <c r="U997" s="46"/>
      <c r="V997" s="46"/>
    </row>
    <row r="998" spans="1:22" ht="12.75" outlineLevel="2">
      <c r="A998" s="36">
        <v>435</v>
      </c>
      <c r="B998" s="37" t="s">
        <v>1650</v>
      </c>
      <c r="C998" s="37"/>
      <c r="D998" s="38" t="s">
        <v>1573</v>
      </c>
      <c r="E998" s="39" t="s">
        <v>1651</v>
      </c>
      <c r="F998" s="38" t="s">
        <v>1619</v>
      </c>
      <c r="G998" s="40">
        <v>27.679</v>
      </c>
      <c r="H998" s="41">
        <v>0</v>
      </c>
      <c r="I998" s="40">
        <f>G998*(1+H998/100)</f>
        <v>27.679</v>
      </c>
      <c r="J998" s="42"/>
      <c r="K998" s="43">
        <f>I998*J998</f>
        <v>0</v>
      </c>
      <c r="L998" s="44"/>
      <c r="M998" s="41">
        <f>I998*L998</f>
        <v>0</v>
      </c>
      <c r="N998" s="44"/>
      <c r="O998" s="41">
        <f>I998*N998</f>
        <v>0</v>
      </c>
      <c r="P998" s="43">
        <v>21</v>
      </c>
      <c r="Q998" s="43">
        <f>K998*(P998/100)</f>
        <v>0</v>
      </c>
      <c r="R998" s="43">
        <f>K998+Q998</f>
        <v>0</v>
      </c>
      <c r="S998" s="39"/>
      <c r="T998" s="15" t="s">
        <v>1342</v>
      </c>
      <c r="U998" s="37" t="s">
        <v>208</v>
      </c>
      <c r="V998" s="37" t="s">
        <v>1578</v>
      </c>
    </row>
    <row r="999" spans="1:22" ht="12.75" outlineLevel="3">
      <c r="A999" s="45"/>
      <c r="B999" s="46"/>
      <c r="C999" s="46"/>
      <c r="D999" s="46"/>
      <c r="E999" s="46" t="s">
        <v>1343</v>
      </c>
      <c r="F999" s="46"/>
      <c r="G999" s="47">
        <v>27.679</v>
      </c>
      <c r="H999" s="48"/>
      <c r="I999" s="47"/>
      <c r="J999" s="49"/>
      <c r="K999" s="50"/>
      <c r="L999" s="51"/>
      <c r="M999" s="48"/>
      <c r="N999" s="51"/>
      <c r="O999" s="48"/>
      <c r="P999" s="50"/>
      <c r="Q999" s="50"/>
      <c r="R999" s="50"/>
      <c r="S999" s="46"/>
      <c r="T999" s="52"/>
      <c r="U999" s="46"/>
      <c r="V999" s="46"/>
    </row>
    <row r="1000" spans="1:22" ht="12.75" outlineLevel="2">
      <c r="A1000" s="36">
        <v>436</v>
      </c>
      <c r="B1000" s="37" t="s">
        <v>1657</v>
      </c>
      <c r="C1000" s="37"/>
      <c r="D1000" s="38" t="s">
        <v>1573</v>
      </c>
      <c r="E1000" s="39" t="s">
        <v>1658</v>
      </c>
      <c r="F1000" s="38" t="s">
        <v>1582</v>
      </c>
      <c r="G1000" s="40">
        <v>2</v>
      </c>
      <c r="H1000" s="41">
        <v>0</v>
      </c>
      <c r="I1000" s="40">
        <f>G1000*(1+H1000/100)</f>
        <v>2</v>
      </c>
      <c r="J1000" s="42"/>
      <c r="K1000" s="43">
        <f>I1000*J1000</f>
        <v>0</v>
      </c>
      <c r="L1000" s="44"/>
      <c r="M1000" s="41">
        <f>I1000*L1000</f>
        <v>0</v>
      </c>
      <c r="N1000" s="44"/>
      <c r="O1000" s="41">
        <f>I1000*N1000</f>
        <v>0</v>
      </c>
      <c r="P1000" s="43">
        <v>21</v>
      </c>
      <c r="Q1000" s="43">
        <f>K1000*(P1000/100)</f>
        <v>0</v>
      </c>
      <c r="R1000" s="43">
        <f>K1000+Q1000</f>
        <v>0</v>
      </c>
      <c r="S1000" s="39"/>
      <c r="T1000" s="15" t="s">
        <v>1344</v>
      </c>
      <c r="U1000" s="37" t="s">
        <v>208</v>
      </c>
      <c r="V1000" s="37" t="s">
        <v>1578</v>
      </c>
    </row>
    <row r="1001" spans="1:22" ht="12.75" outlineLevel="2">
      <c r="A1001" s="36">
        <v>437</v>
      </c>
      <c r="B1001" s="37" t="s">
        <v>1666</v>
      </c>
      <c r="C1001" s="37"/>
      <c r="D1001" s="38" t="s">
        <v>1573</v>
      </c>
      <c r="E1001" s="39" t="s">
        <v>1667</v>
      </c>
      <c r="F1001" s="38" t="s">
        <v>1575</v>
      </c>
      <c r="G1001" s="40">
        <v>6</v>
      </c>
      <c r="H1001" s="41">
        <v>0</v>
      </c>
      <c r="I1001" s="40">
        <f>G1001*(1+H1001/100)</f>
        <v>6</v>
      </c>
      <c r="J1001" s="42"/>
      <c r="K1001" s="43">
        <f>I1001*J1001</f>
        <v>0</v>
      </c>
      <c r="L1001" s="44"/>
      <c r="M1001" s="41">
        <f>I1001*L1001</f>
        <v>0</v>
      </c>
      <c r="N1001" s="44"/>
      <c r="O1001" s="41">
        <f>I1001*N1001</f>
        <v>0</v>
      </c>
      <c r="P1001" s="43">
        <v>21</v>
      </c>
      <c r="Q1001" s="43">
        <f>K1001*(P1001/100)</f>
        <v>0</v>
      </c>
      <c r="R1001" s="43">
        <f>K1001+Q1001</f>
        <v>0</v>
      </c>
      <c r="S1001" s="39"/>
      <c r="T1001" s="15" t="s">
        <v>1345</v>
      </c>
      <c r="U1001" s="37" t="s">
        <v>208</v>
      </c>
      <c r="V1001" s="37" t="s">
        <v>1578</v>
      </c>
    </row>
    <row r="1002" spans="1:22" ht="12.75" outlineLevel="2">
      <c r="A1002" s="36">
        <v>438</v>
      </c>
      <c r="B1002" s="37" t="s">
        <v>1672</v>
      </c>
      <c r="C1002" s="37"/>
      <c r="D1002" s="38" t="s">
        <v>1573</v>
      </c>
      <c r="E1002" s="39" t="s">
        <v>1673</v>
      </c>
      <c r="F1002" s="38" t="s">
        <v>1582</v>
      </c>
      <c r="G1002" s="40">
        <v>2</v>
      </c>
      <c r="H1002" s="41">
        <v>0</v>
      </c>
      <c r="I1002" s="40">
        <f>G1002*(1+H1002/100)</f>
        <v>2</v>
      </c>
      <c r="J1002" s="42"/>
      <c r="K1002" s="43">
        <f>I1002*J1002</f>
        <v>0</v>
      </c>
      <c r="L1002" s="44"/>
      <c r="M1002" s="41">
        <f>I1002*L1002</f>
        <v>0</v>
      </c>
      <c r="N1002" s="44"/>
      <c r="O1002" s="41">
        <f>I1002*N1002</f>
        <v>0</v>
      </c>
      <c r="P1002" s="43">
        <v>21</v>
      </c>
      <c r="Q1002" s="43">
        <f>K1002*(P1002/100)</f>
        <v>0</v>
      </c>
      <c r="R1002" s="43">
        <f>K1002+Q1002</f>
        <v>0</v>
      </c>
      <c r="S1002" s="39"/>
      <c r="T1002" s="15" t="s">
        <v>1346</v>
      </c>
      <c r="U1002" s="37" t="s">
        <v>208</v>
      </c>
      <c r="V1002" s="37" t="s">
        <v>1578</v>
      </c>
    </row>
    <row r="1003" spans="1:22" ht="12.75" outlineLevel="2">
      <c r="A1003" s="36">
        <v>439</v>
      </c>
      <c r="B1003" s="37" t="s">
        <v>1681</v>
      </c>
      <c r="C1003" s="37"/>
      <c r="D1003" s="38" t="s">
        <v>1573</v>
      </c>
      <c r="E1003" s="39" t="s">
        <v>1682</v>
      </c>
      <c r="F1003" s="38" t="s">
        <v>1619</v>
      </c>
      <c r="G1003" s="40">
        <v>21.672</v>
      </c>
      <c r="H1003" s="41">
        <v>0</v>
      </c>
      <c r="I1003" s="40">
        <f>G1003*(1+H1003/100)</f>
        <v>21.672</v>
      </c>
      <c r="J1003" s="42"/>
      <c r="K1003" s="43">
        <f>I1003*J1003</f>
        <v>0</v>
      </c>
      <c r="L1003" s="44"/>
      <c r="M1003" s="41">
        <f>I1003*L1003</f>
        <v>0</v>
      </c>
      <c r="N1003" s="44"/>
      <c r="O1003" s="41">
        <f>I1003*N1003</f>
        <v>0</v>
      </c>
      <c r="P1003" s="43">
        <v>21</v>
      </c>
      <c r="Q1003" s="43">
        <f>K1003*(P1003/100)</f>
        <v>0</v>
      </c>
      <c r="R1003" s="43">
        <f>K1003+Q1003</f>
        <v>0</v>
      </c>
      <c r="S1003" s="39"/>
      <c r="T1003" s="15" t="s">
        <v>1347</v>
      </c>
      <c r="U1003" s="37" t="s">
        <v>208</v>
      </c>
      <c r="V1003" s="37" t="s">
        <v>1578</v>
      </c>
    </row>
    <row r="1004" spans="1:22" ht="12.75" outlineLevel="3">
      <c r="A1004" s="45"/>
      <c r="B1004" s="46"/>
      <c r="C1004" s="46"/>
      <c r="D1004" s="46"/>
      <c r="E1004" s="46" t="s">
        <v>1348</v>
      </c>
      <c r="F1004" s="46"/>
      <c r="G1004" s="47">
        <v>21.672</v>
      </c>
      <c r="H1004" s="48"/>
      <c r="I1004" s="47"/>
      <c r="J1004" s="49"/>
      <c r="K1004" s="50"/>
      <c r="L1004" s="51"/>
      <c r="M1004" s="48"/>
      <c r="N1004" s="51"/>
      <c r="O1004" s="48"/>
      <c r="P1004" s="50"/>
      <c r="Q1004" s="50"/>
      <c r="R1004" s="50"/>
      <c r="S1004" s="46"/>
      <c r="T1004" s="52"/>
      <c r="U1004" s="46"/>
      <c r="V1004" s="46"/>
    </row>
    <row r="1005" spans="1:22" ht="12.75" outlineLevel="2">
      <c r="A1005" s="36">
        <v>440</v>
      </c>
      <c r="B1005" s="37" t="s">
        <v>1685</v>
      </c>
      <c r="C1005" s="37"/>
      <c r="D1005" s="38" t="s">
        <v>1573</v>
      </c>
      <c r="E1005" s="39" t="s">
        <v>1686</v>
      </c>
      <c r="F1005" s="38" t="s">
        <v>1619</v>
      </c>
      <c r="G1005" s="40">
        <v>16.843</v>
      </c>
      <c r="H1005" s="41">
        <v>0</v>
      </c>
      <c r="I1005" s="40">
        <f>G1005*(1+H1005/100)</f>
        <v>16.843</v>
      </c>
      <c r="J1005" s="42"/>
      <c r="K1005" s="43">
        <f>I1005*J1005</f>
        <v>0</v>
      </c>
      <c r="L1005" s="44"/>
      <c r="M1005" s="41">
        <f>I1005*L1005</f>
        <v>0</v>
      </c>
      <c r="N1005" s="44"/>
      <c r="O1005" s="41">
        <f>I1005*N1005</f>
        <v>0</v>
      </c>
      <c r="P1005" s="43">
        <v>21</v>
      </c>
      <c r="Q1005" s="43">
        <f>K1005*(P1005/100)</f>
        <v>0</v>
      </c>
      <c r="R1005" s="43">
        <f>K1005+Q1005</f>
        <v>0</v>
      </c>
      <c r="S1005" s="39"/>
      <c r="T1005" s="15" t="s">
        <v>1349</v>
      </c>
      <c r="U1005" s="37" t="s">
        <v>208</v>
      </c>
      <c r="V1005" s="37" t="s">
        <v>1578</v>
      </c>
    </row>
    <row r="1006" spans="1:22" ht="12.75" outlineLevel="3">
      <c r="A1006" s="45"/>
      <c r="B1006" s="46"/>
      <c r="C1006" s="46"/>
      <c r="D1006" s="46"/>
      <c r="E1006" s="46" t="s">
        <v>1350</v>
      </c>
      <c r="F1006" s="46"/>
      <c r="G1006" s="47">
        <v>16.843</v>
      </c>
      <c r="H1006" s="48"/>
      <c r="I1006" s="47"/>
      <c r="J1006" s="49"/>
      <c r="K1006" s="50"/>
      <c r="L1006" s="51"/>
      <c r="M1006" s="48"/>
      <c r="N1006" s="51"/>
      <c r="O1006" s="48"/>
      <c r="P1006" s="50"/>
      <c r="Q1006" s="50"/>
      <c r="R1006" s="50"/>
      <c r="S1006" s="46"/>
      <c r="T1006" s="52"/>
      <c r="U1006" s="46"/>
      <c r="V1006" s="46"/>
    </row>
    <row r="1007" spans="1:22" ht="12.75" outlineLevel="2">
      <c r="A1007" s="36">
        <v>441</v>
      </c>
      <c r="B1007" s="37" t="s">
        <v>1689</v>
      </c>
      <c r="C1007" s="37"/>
      <c r="D1007" s="38" t="s">
        <v>1573</v>
      </c>
      <c r="E1007" s="39" t="s">
        <v>1690</v>
      </c>
      <c r="F1007" s="38" t="s">
        <v>1619</v>
      </c>
      <c r="G1007" s="40">
        <v>10.836</v>
      </c>
      <c r="H1007" s="41">
        <v>0</v>
      </c>
      <c r="I1007" s="40">
        <f>G1007*(1+H1007/100)</f>
        <v>10.836</v>
      </c>
      <c r="J1007" s="42"/>
      <c r="K1007" s="43">
        <f>I1007*J1007</f>
        <v>0</v>
      </c>
      <c r="L1007" s="44"/>
      <c r="M1007" s="41">
        <f>I1007*L1007</f>
        <v>0</v>
      </c>
      <c r="N1007" s="44"/>
      <c r="O1007" s="41">
        <f>I1007*N1007</f>
        <v>0</v>
      </c>
      <c r="P1007" s="43">
        <v>21</v>
      </c>
      <c r="Q1007" s="43">
        <f>K1007*(P1007/100)</f>
        <v>0</v>
      </c>
      <c r="R1007" s="43">
        <f>K1007+Q1007</f>
        <v>0</v>
      </c>
      <c r="S1007" s="39"/>
      <c r="T1007" s="15" t="s">
        <v>1351</v>
      </c>
      <c r="U1007" s="37" t="s">
        <v>208</v>
      </c>
      <c r="V1007" s="37" t="s">
        <v>1578</v>
      </c>
    </row>
    <row r="1008" spans="1:22" ht="12.75" outlineLevel="3">
      <c r="A1008" s="45"/>
      <c r="B1008" s="46"/>
      <c r="C1008" s="46"/>
      <c r="D1008" s="46"/>
      <c r="E1008" s="46" t="s">
        <v>1352</v>
      </c>
      <c r="F1008" s="46"/>
      <c r="G1008" s="47">
        <v>10.836</v>
      </c>
      <c r="H1008" s="48"/>
      <c r="I1008" s="47"/>
      <c r="J1008" s="49"/>
      <c r="K1008" s="50"/>
      <c r="L1008" s="51"/>
      <c r="M1008" s="48"/>
      <c r="N1008" s="51"/>
      <c r="O1008" s="48"/>
      <c r="P1008" s="50"/>
      <c r="Q1008" s="50"/>
      <c r="R1008" s="50"/>
      <c r="S1008" s="46"/>
      <c r="T1008" s="52"/>
      <c r="U1008" s="46"/>
      <c r="V1008" s="46"/>
    </row>
    <row r="1009" spans="1:22" ht="12.75" outlineLevel="2">
      <c r="A1009" s="36">
        <v>442</v>
      </c>
      <c r="B1009" s="37" t="s">
        <v>1693</v>
      </c>
      <c r="C1009" s="37"/>
      <c r="D1009" s="38" t="s">
        <v>1573</v>
      </c>
      <c r="E1009" s="39" t="s">
        <v>1694</v>
      </c>
      <c r="F1009" s="38" t="s">
        <v>1619</v>
      </c>
      <c r="G1009" s="40">
        <v>27.679</v>
      </c>
      <c r="H1009" s="41">
        <v>0</v>
      </c>
      <c r="I1009" s="40">
        <f>G1009*(1+H1009/100)</f>
        <v>27.679</v>
      </c>
      <c r="J1009" s="42"/>
      <c r="K1009" s="43">
        <f>I1009*J1009</f>
        <v>0</v>
      </c>
      <c r="L1009" s="44"/>
      <c r="M1009" s="41">
        <f>I1009*L1009</f>
        <v>0</v>
      </c>
      <c r="N1009" s="44"/>
      <c r="O1009" s="41">
        <f>I1009*N1009</f>
        <v>0</v>
      </c>
      <c r="P1009" s="43">
        <v>21</v>
      </c>
      <c r="Q1009" s="43">
        <f>K1009*(P1009/100)</f>
        <v>0</v>
      </c>
      <c r="R1009" s="43">
        <f>K1009+Q1009</f>
        <v>0</v>
      </c>
      <c r="S1009" s="39"/>
      <c r="T1009" s="15" t="s">
        <v>1353</v>
      </c>
      <c r="U1009" s="37" t="s">
        <v>208</v>
      </c>
      <c r="V1009" s="37" t="s">
        <v>1578</v>
      </c>
    </row>
    <row r="1010" spans="1:22" ht="12.75" outlineLevel="3">
      <c r="A1010" s="45"/>
      <c r="B1010" s="46"/>
      <c r="C1010" s="46"/>
      <c r="D1010" s="46"/>
      <c r="E1010" s="46" t="s">
        <v>1343</v>
      </c>
      <c r="F1010" s="46"/>
      <c r="G1010" s="47">
        <v>27.679</v>
      </c>
      <c r="H1010" s="48"/>
      <c r="I1010" s="47"/>
      <c r="J1010" s="49"/>
      <c r="K1010" s="50"/>
      <c r="L1010" s="51"/>
      <c r="M1010" s="48"/>
      <c r="N1010" s="51"/>
      <c r="O1010" s="48"/>
      <c r="P1010" s="50"/>
      <c r="Q1010" s="50"/>
      <c r="R1010" s="50"/>
      <c r="S1010" s="46"/>
      <c r="T1010" s="52"/>
      <c r="U1010" s="46"/>
      <c r="V1010" s="46"/>
    </row>
    <row r="1011" spans="1:22" ht="12.75" outlineLevel="2">
      <c r="A1011" s="36">
        <v>443</v>
      </c>
      <c r="B1011" s="37" t="s">
        <v>1696</v>
      </c>
      <c r="C1011" s="37"/>
      <c r="D1011" s="38" t="s">
        <v>1573</v>
      </c>
      <c r="E1011" s="39" t="s">
        <v>1697</v>
      </c>
      <c r="F1011" s="38" t="s">
        <v>1698</v>
      </c>
      <c r="G1011" s="40">
        <v>33.686</v>
      </c>
      <c r="H1011" s="41">
        <v>0</v>
      </c>
      <c r="I1011" s="40">
        <f>G1011*(1+H1011/100)</f>
        <v>33.686</v>
      </c>
      <c r="J1011" s="42"/>
      <c r="K1011" s="43">
        <f>I1011*J1011</f>
        <v>0</v>
      </c>
      <c r="L1011" s="44"/>
      <c r="M1011" s="41">
        <f>I1011*L1011</f>
        <v>0</v>
      </c>
      <c r="N1011" s="44"/>
      <c r="O1011" s="41">
        <f>I1011*N1011</f>
        <v>0</v>
      </c>
      <c r="P1011" s="43">
        <v>21</v>
      </c>
      <c r="Q1011" s="43">
        <f>K1011*(P1011/100)</f>
        <v>0</v>
      </c>
      <c r="R1011" s="43">
        <f>K1011+Q1011</f>
        <v>0</v>
      </c>
      <c r="S1011" s="39"/>
      <c r="T1011" s="15" t="s">
        <v>1354</v>
      </c>
      <c r="U1011" s="37" t="s">
        <v>208</v>
      </c>
      <c r="V1011" s="37" t="s">
        <v>1578</v>
      </c>
    </row>
    <row r="1012" spans="1:22" ht="12.75" outlineLevel="3">
      <c r="A1012" s="45"/>
      <c r="B1012" s="46"/>
      <c r="C1012" s="46"/>
      <c r="D1012" s="46"/>
      <c r="E1012" s="46" t="s">
        <v>1355</v>
      </c>
      <c r="F1012" s="46"/>
      <c r="G1012" s="47">
        <v>33.686</v>
      </c>
      <c r="H1012" s="48"/>
      <c r="I1012" s="47"/>
      <c r="J1012" s="49"/>
      <c r="K1012" s="50"/>
      <c r="L1012" s="51"/>
      <c r="M1012" s="48"/>
      <c r="N1012" s="51"/>
      <c r="O1012" s="48"/>
      <c r="P1012" s="50"/>
      <c r="Q1012" s="50"/>
      <c r="R1012" s="50"/>
      <c r="S1012" s="46"/>
      <c r="T1012" s="52"/>
      <c r="U1012" s="46"/>
      <c r="V1012" s="46"/>
    </row>
    <row r="1013" spans="1:22" ht="12.75" outlineLevel="2">
      <c r="A1013" s="36">
        <v>444</v>
      </c>
      <c r="B1013" s="37" t="s">
        <v>1701</v>
      </c>
      <c r="C1013" s="37"/>
      <c r="D1013" s="38" t="s">
        <v>1573</v>
      </c>
      <c r="E1013" s="39" t="s">
        <v>1702</v>
      </c>
      <c r="F1013" s="38" t="s">
        <v>1619</v>
      </c>
      <c r="G1013" s="40">
        <v>9.996</v>
      </c>
      <c r="H1013" s="41">
        <v>0</v>
      </c>
      <c r="I1013" s="40">
        <f>G1013*(1+H1013/100)</f>
        <v>9.996</v>
      </c>
      <c r="J1013" s="42"/>
      <c r="K1013" s="43">
        <f>I1013*J1013</f>
        <v>0</v>
      </c>
      <c r="L1013" s="44"/>
      <c r="M1013" s="41">
        <f>I1013*L1013</f>
        <v>0</v>
      </c>
      <c r="N1013" s="44"/>
      <c r="O1013" s="41">
        <f>I1013*N1013</f>
        <v>0</v>
      </c>
      <c r="P1013" s="43">
        <v>21</v>
      </c>
      <c r="Q1013" s="43">
        <f>K1013*(P1013/100)</f>
        <v>0</v>
      </c>
      <c r="R1013" s="43">
        <f>K1013+Q1013</f>
        <v>0</v>
      </c>
      <c r="S1013" s="39"/>
      <c r="T1013" s="15" t="s">
        <v>1356</v>
      </c>
      <c r="U1013" s="37" t="s">
        <v>208</v>
      </c>
      <c r="V1013" s="37" t="s">
        <v>1578</v>
      </c>
    </row>
    <row r="1014" spans="1:22" ht="12.75" outlineLevel="3">
      <c r="A1014" s="45"/>
      <c r="B1014" s="46"/>
      <c r="C1014" s="46"/>
      <c r="D1014" s="46"/>
      <c r="E1014" s="46" t="s">
        <v>212</v>
      </c>
      <c r="F1014" s="46"/>
      <c r="G1014" s="47">
        <v>0</v>
      </c>
      <c r="H1014" s="48"/>
      <c r="I1014" s="47"/>
      <c r="J1014" s="49"/>
      <c r="K1014" s="50"/>
      <c r="L1014" s="51"/>
      <c r="M1014" s="48"/>
      <c r="N1014" s="51"/>
      <c r="O1014" s="48"/>
      <c r="P1014" s="50"/>
      <c r="Q1014" s="50"/>
      <c r="R1014" s="50"/>
      <c r="S1014" s="46"/>
      <c r="T1014" s="52"/>
      <c r="U1014" s="46"/>
      <c r="V1014" s="46"/>
    </row>
    <row r="1015" spans="1:22" ht="12.75" outlineLevel="3">
      <c r="A1015" s="45"/>
      <c r="B1015" s="46"/>
      <c r="C1015" s="46"/>
      <c r="D1015" s="46"/>
      <c r="E1015" s="46" t="s">
        <v>1357</v>
      </c>
      <c r="F1015" s="46"/>
      <c r="G1015" s="47">
        <v>7.776</v>
      </c>
      <c r="H1015" s="48"/>
      <c r="I1015" s="47"/>
      <c r="J1015" s="49"/>
      <c r="K1015" s="50"/>
      <c r="L1015" s="51"/>
      <c r="M1015" s="48"/>
      <c r="N1015" s="51"/>
      <c r="O1015" s="48"/>
      <c r="P1015" s="50"/>
      <c r="Q1015" s="50"/>
      <c r="R1015" s="50"/>
      <c r="S1015" s="46"/>
      <c r="T1015" s="52"/>
      <c r="U1015" s="46"/>
      <c r="V1015" s="46"/>
    </row>
    <row r="1016" spans="1:22" ht="12.75" outlineLevel="3">
      <c r="A1016" s="45"/>
      <c r="B1016" s="46"/>
      <c r="C1016" s="46"/>
      <c r="D1016" s="46"/>
      <c r="E1016" s="46" t="s">
        <v>1358</v>
      </c>
      <c r="F1016" s="46"/>
      <c r="G1016" s="47">
        <v>0</v>
      </c>
      <c r="H1016" s="48"/>
      <c r="I1016" s="47"/>
      <c r="J1016" s="49"/>
      <c r="K1016" s="50"/>
      <c r="L1016" s="51"/>
      <c r="M1016" s="48"/>
      <c r="N1016" s="51"/>
      <c r="O1016" s="48"/>
      <c r="P1016" s="50"/>
      <c r="Q1016" s="50"/>
      <c r="R1016" s="50"/>
      <c r="S1016" s="46"/>
      <c r="T1016" s="52"/>
      <c r="U1016" s="46"/>
      <c r="V1016" s="46"/>
    </row>
    <row r="1017" spans="1:22" ht="12.75" outlineLevel="3">
      <c r="A1017" s="45"/>
      <c r="B1017" s="46"/>
      <c r="C1017" s="46"/>
      <c r="D1017" s="46"/>
      <c r="E1017" s="46" t="s">
        <v>1359</v>
      </c>
      <c r="F1017" s="46"/>
      <c r="G1017" s="47">
        <v>0.9</v>
      </c>
      <c r="H1017" s="48"/>
      <c r="I1017" s="47"/>
      <c r="J1017" s="49"/>
      <c r="K1017" s="50"/>
      <c r="L1017" s="51"/>
      <c r="M1017" s="48"/>
      <c r="N1017" s="51"/>
      <c r="O1017" s="48"/>
      <c r="P1017" s="50"/>
      <c r="Q1017" s="50"/>
      <c r="R1017" s="50"/>
      <c r="S1017" s="46"/>
      <c r="T1017" s="52"/>
      <c r="U1017" s="46"/>
      <c r="V1017" s="46"/>
    </row>
    <row r="1018" spans="1:22" ht="12.75" outlineLevel="3">
      <c r="A1018" s="45"/>
      <c r="B1018" s="46"/>
      <c r="C1018" s="46"/>
      <c r="D1018" s="46"/>
      <c r="E1018" s="46" t="s">
        <v>1360</v>
      </c>
      <c r="F1018" s="46"/>
      <c r="G1018" s="47">
        <v>0</v>
      </c>
      <c r="H1018" s="48"/>
      <c r="I1018" s="47"/>
      <c r="J1018" s="49"/>
      <c r="K1018" s="50"/>
      <c r="L1018" s="51"/>
      <c r="M1018" s="48"/>
      <c r="N1018" s="51"/>
      <c r="O1018" s="48"/>
      <c r="P1018" s="50"/>
      <c r="Q1018" s="50"/>
      <c r="R1018" s="50"/>
      <c r="S1018" s="46"/>
      <c r="T1018" s="52"/>
      <c r="U1018" s="46"/>
      <c r="V1018" s="46"/>
    </row>
    <row r="1019" spans="1:22" ht="12.75" outlineLevel="3">
      <c r="A1019" s="45"/>
      <c r="B1019" s="46"/>
      <c r="C1019" s="46"/>
      <c r="D1019" s="46"/>
      <c r="E1019" s="46" t="s">
        <v>1361</v>
      </c>
      <c r="F1019" s="46"/>
      <c r="G1019" s="47">
        <v>1.32</v>
      </c>
      <c r="H1019" s="48"/>
      <c r="I1019" s="47"/>
      <c r="J1019" s="49"/>
      <c r="K1019" s="50"/>
      <c r="L1019" s="51"/>
      <c r="M1019" s="48"/>
      <c r="N1019" s="51"/>
      <c r="O1019" s="48"/>
      <c r="P1019" s="50"/>
      <c r="Q1019" s="50"/>
      <c r="R1019" s="50"/>
      <c r="S1019" s="46"/>
      <c r="T1019" s="52"/>
      <c r="U1019" s="46"/>
      <c r="V1019" s="46"/>
    </row>
    <row r="1020" spans="1:22" ht="12.75" outlineLevel="2">
      <c r="A1020" s="36">
        <v>445</v>
      </c>
      <c r="B1020" s="37" t="s">
        <v>1708</v>
      </c>
      <c r="C1020" s="37"/>
      <c r="D1020" s="38" t="s">
        <v>1573</v>
      </c>
      <c r="E1020" s="39" t="s">
        <v>1709</v>
      </c>
      <c r="F1020" s="38" t="s">
        <v>1582</v>
      </c>
      <c r="G1020" s="40">
        <v>2</v>
      </c>
      <c r="H1020" s="41">
        <v>0</v>
      </c>
      <c r="I1020" s="40">
        <f>G1020*(1+H1020/100)</f>
        <v>2</v>
      </c>
      <c r="J1020" s="42"/>
      <c r="K1020" s="43">
        <f>I1020*J1020</f>
        <v>0</v>
      </c>
      <c r="L1020" s="44"/>
      <c r="M1020" s="41">
        <f>I1020*L1020</f>
        <v>0</v>
      </c>
      <c r="N1020" s="44"/>
      <c r="O1020" s="41">
        <f>I1020*N1020</f>
        <v>0</v>
      </c>
      <c r="P1020" s="43">
        <v>21</v>
      </c>
      <c r="Q1020" s="43">
        <f>K1020*(P1020/100)</f>
        <v>0</v>
      </c>
      <c r="R1020" s="43">
        <f>K1020+Q1020</f>
        <v>0</v>
      </c>
      <c r="S1020" s="39"/>
      <c r="T1020" s="15" t="s">
        <v>1362</v>
      </c>
      <c r="U1020" s="37" t="s">
        <v>208</v>
      </c>
      <c r="V1020" s="37" t="s">
        <v>1578</v>
      </c>
    </row>
    <row r="1021" spans="1:22" ht="12.75" outlineLevel="2">
      <c r="A1021" s="36">
        <v>446</v>
      </c>
      <c r="B1021" s="37" t="s">
        <v>750</v>
      </c>
      <c r="C1021" s="37"/>
      <c r="D1021" s="38" t="s">
        <v>1573</v>
      </c>
      <c r="E1021" s="39" t="s">
        <v>751</v>
      </c>
      <c r="F1021" s="38" t="s">
        <v>1619</v>
      </c>
      <c r="G1021" s="40">
        <v>0.36</v>
      </c>
      <c r="H1021" s="41">
        <v>0</v>
      </c>
      <c r="I1021" s="40">
        <f>G1021*(1+H1021/100)</f>
        <v>0.36</v>
      </c>
      <c r="J1021" s="42"/>
      <c r="K1021" s="43">
        <f>I1021*J1021</f>
        <v>0</v>
      </c>
      <c r="L1021" s="44"/>
      <c r="M1021" s="41">
        <f>I1021*L1021</f>
        <v>0</v>
      </c>
      <c r="N1021" s="44"/>
      <c r="O1021" s="41">
        <f>I1021*N1021</f>
        <v>0</v>
      </c>
      <c r="P1021" s="43">
        <v>21</v>
      </c>
      <c r="Q1021" s="43">
        <f>K1021*(P1021/100)</f>
        <v>0</v>
      </c>
      <c r="R1021" s="43">
        <f>K1021+Q1021</f>
        <v>0</v>
      </c>
      <c r="S1021" s="39"/>
      <c r="T1021" s="15" t="s">
        <v>1363</v>
      </c>
      <c r="U1021" s="37" t="s">
        <v>208</v>
      </c>
      <c r="V1021" s="37" t="s">
        <v>1578</v>
      </c>
    </row>
    <row r="1022" spans="1:22" ht="12.75" outlineLevel="3">
      <c r="A1022" s="45"/>
      <c r="B1022" s="46"/>
      <c r="C1022" s="46"/>
      <c r="D1022" s="46"/>
      <c r="E1022" s="46" t="s">
        <v>231</v>
      </c>
      <c r="F1022" s="46"/>
      <c r="G1022" s="47">
        <v>0</v>
      </c>
      <c r="H1022" s="48"/>
      <c r="I1022" s="47"/>
      <c r="J1022" s="49"/>
      <c r="K1022" s="50"/>
      <c r="L1022" s="51"/>
      <c r="M1022" s="48"/>
      <c r="N1022" s="51"/>
      <c r="O1022" s="48"/>
      <c r="P1022" s="50"/>
      <c r="Q1022" s="50"/>
      <c r="R1022" s="50"/>
      <c r="S1022" s="46"/>
      <c r="T1022" s="52"/>
      <c r="U1022" s="46"/>
      <c r="V1022" s="46"/>
    </row>
    <row r="1023" spans="1:22" ht="12.75" outlineLevel="3">
      <c r="A1023" s="45"/>
      <c r="B1023" s="46"/>
      <c r="C1023" s="46"/>
      <c r="D1023" s="46"/>
      <c r="E1023" s="46" t="s">
        <v>1364</v>
      </c>
      <c r="F1023" s="46"/>
      <c r="G1023" s="47">
        <v>0.36</v>
      </c>
      <c r="H1023" s="48"/>
      <c r="I1023" s="47"/>
      <c r="J1023" s="49"/>
      <c r="K1023" s="50"/>
      <c r="L1023" s="51"/>
      <c r="M1023" s="48"/>
      <c r="N1023" s="51"/>
      <c r="O1023" s="48"/>
      <c r="P1023" s="50"/>
      <c r="Q1023" s="50"/>
      <c r="R1023" s="50"/>
      <c r="S1023" s="46"/>
      <c r="T1023" s="52"/>
      <c r="U1023" s="46"/>
      <c r="V1023" s="46"/>
    </row>
    <row r="1024" spans="1:22" ht="12.75" outlineLevel="2">
      <c r="A1024" s="36">
        <v>447</v>
      </c>
      <c r="B1024" s="37" t="s">
        <v>754</v>
      </c>
      <c r="C1024" s="37"/>
      <c r="D1024" s="38" t="s">
        <v>1573</v>
      </c>
      <c r="E1024" s="39" t="s">
        <v>755</v>
      </c>
      <c r="F1024" s="38" t="s">
        <v>1619</v>
      </c>
      <c r="G1024" s="40">
        <v>0.84</v>
      </c>
      <c r="H1024" s="41">
        <v>0</v>
      </c>
      <c r="I1024" s="40">
        <f>G1024*(1+H1024/100)</f>
        <v>0.84</v>
      </c>
      <c r="J1024" s="42"/>
      <c r="K1024" s="43">
        <f>I1024*J1024</f>
        <v>0</v>
      </c>
      <c r="L1024" s="44"/>
      <c r="M1024" s="41">
        <f>I1024*L1024</f>
        <v>0</v>
      </c>
      <c r="N1024" s="44"/>
      <c r="O1024" s="41">
        <f>I1024*N1024</f>
        <v>0</v>
      </c>
      <c r="P1024" s="43">
        <v>21</v>
      </c>
      <c r="Q1024" s="43">
        <f>K1024*(P1024/100)</f>
        <v>0</v>
      </c>
      <c r="R1024" s="43">
        <f>K1024+Q1024</f>
        <v>0</v>
      </c>
      <c r="S1024" s="39"/>
      <c r="T1024" s="15" t="s">
        <v>1365</v>
      </c>
      <c r="U1024" s="37" t="s">
        <v>208</v>
      </c>
      <c r="V1024" s="37" t="s">
        <v>1578</v>
      </c>
    </row>
    <row r="1025" spans="1:22" ht="12.75" outlineLevel="3">
      <c r="A1025" s="45"/>
      <c r="B1025" s="46"/>
      <c r="C1025" s="46"/>
      <c r="D1025" s="46"/>
      <c r="E1025" s="46" t="s">
        <v>214</v>
      </c>
      <c r="F1025" s="46"/>
      <c r="G1025" s="47">
        <v>0</v>
      </c>
      <c r="H1025" s="48"/>
      <c r="I1025" s="47"/>
      <c r="J1025" s="49"/>
      <c r="K1025" s="50"/>
      <c r="L1025" s="51"/>
      <c r="M1025" s="48"/>
      <c r="N1025" s="51"/>
      <c r="O1025" s="48"/>
      <c r="P1025" s="50"/>
      <c r="Q1025" s="50"/>
      <c r="R1025" s="50"/>
      <c r="S1025" s="46"/>
      <c r="T1025" s="52"/>
      <c r="U1025" s="46"/>
      <c r="V1025" s="46"/>
    </row>
    <row r="1026" spans="1:22" ht="12.75" outlineLevel="3">
      <c r="A1026" s="45"/>
      <c r="B1026" s="46"/>
      <c r="C1026" s="46"/>
      <c r="D1026" s="46"/>
      <c r="E1026" s="46" t="s">
        <v>1366</v>
      </c>
      <c r="F1026" s="46"/>
      <c r="G1026" s="47">
        <v>0.84</v>
      </c>
      <c r="H1026" s="48"/>
      <c r="I1026" s="47"/>
      <c r="J1026" s="49"/>
      <c r="K1026" s="50"/>
      <c r="L1026" s="51"/>
      <c r="M1026" s="48"/>
      <c r="N1026" s="51"/>
      <c r="O1026" s="48"/>
      <c r="P1026" s="50"/>
      <c r="Q1026" s="50"/>
      <c r="R1026" s="50"/>
      <c r="S1026" s="46"/>
      <c r="T1026" s="52"/>
      <c r="U1026" s="46"/>
      <c r="V1026" s="46"/>
    </row>
    <row r="1027" spans="1:22" ht="12.75" outlineLevel="2">
      <c r="A1027" s="36">
        <v>448</v>
      </c>
      <c r="B1027" s="37" t="s">
        <v>1717</v>
      </c>
      <c r="C1027" s="37"/>
      <c r="D1027" s="38" t="s">
        <v>1573</v>
      </c>
      <c r="E1027" s="39" t="s">
        <v>1718</v>
      </c>
      <c r="F1027" s="38" t="s">
        <v>1575</v>
      </c>
      <c r="G1027" s="40">
        <v>32.36</v>
      </c>
      <c r="H1027" s="41">
        <v>0</v>
      </c>
      <c r="I1027" s="40">
        <f>G1027*(1+H1027/100)</f>
        <v>32.36</v>
      </c>
      <c r="J1027" s="42"/>
      <c r="K1027" s="43">
        <f>I1027*J1027</f>
        <v>0</v>
      </c>
      <c r="L1027" s="44"/>
      <c r="M1027" s="41">
        <f>I1027*L1027</f>
        <v>0</v>
      </c>
      <c r="N1027" s="44"/>
      <c r="O1027" s="41">
        <f>I1027*N1027</f>
        <v>0</v>
      </c>
      <c r="P1027" s="43">
        <v>21</v>
      </c>
      <c r="Q1027" s="43">
        <f>K1027*(P1027/100)</f>
        <v>0</v>
      </c>
      <c r="R1027" s="43">
        <f>K1027+Q1027</f>
        <v>0</v>
      </c>
      <c r="S1027" s="39"/>
      <c r="T1027" s="15" t="s">
        <v>1367</v>
      </c>
      <c r="U1027" s="37" t="s">
        <v>208</v>
      </c>
      <c r="V1027" s="37" t="s">
        <v>1578</v>
      </c>
    </row>
    <row r="1028" spans="1:22" ht="12.75" outlineLevel="3">
      <c r="A1028" s="45"/>
      <c r="B1028" s="46"/>
      <c r="C1028" s="46"/>
      <c r="D1028" s="46"/>
      <c r="E1028" s="46" t="s">
        <v>1368</v>
      </c>
      <c r="F1028" s="46"/>
      <c r="G1028" s="47">
        <v>0</v>
      </c>
      <c r="H1028" s="48"/>
      <c r="I1028" s="47"/>
      <c r="J1028" s="49"/>
      <c r="K1028" s="50"/>
      <c r="L1028" s="51"/>
      <c r="M1028" s="48"/>
      <c r="N1028" s="51"/>
      <c r="O1028" s="48"/>
      <c r="P1028" s="50"/>
      <c r="Q1028" s="50"/>
      <c r="R1028" s="50"/>
      <c r="S1028" s="46"/>
      <c r="T1028" s="52"/>
      <c r="U1028" s="46"/>
      <c r="V1028" s="46"/>
    </row>
    <row r="1029" spans="1:22" ht="12.75" outlineLevel="3">
      <c r="A1029" s="45"/>
      <c r="B1029" s="46"/>
      <c r="C1029" s="46"/>
      <c r="D1029" s="46"/>
      <c r="E1029" s="46" t="s">
        <v>1369</v>
      </c>
      <c r="F1029" s="46"/>
      <c r="G1029" s="47">
        <v>20.16</v>
      </c>
      <c r="H1029" s="48"/>
      <c r="I1029" s="47"/>
      <c r="J1029" s="49"/>
      <c r="K1029" s="50"/>
      <c r="L1029" s="51"/>
      <c r="M1029" s="48"/>
      <c r="N1029" s="51"/>
      <c r="O1029" s="48"/>
      <c r="P1029" s="50"/>
      <c r="Q1029" s="50"/>
      <c r="R1029" s="50"/>
      <c r="S1029" s="46"/>
      <c r="T1029" s="52"/>
      <c r="U1029" s="46"/>
      <c r="V1029" s="46"/>
    </row>
    <row r="1030" spans="1:22" ht="12.75" outlineLevel="3">
      <c r="A1030" s="45"/>
      <c r="B1030" s="46"/>
      <c r="C1030" s="46"/>
      <c r="D1030" s="46"/>
      <c r="E1030" s="46" t="s">
        <v>1370</v>
      </c>
      <c r="F1030" s="46"/>
      <c r="G1030" s="47">
        <v>0</v>
      </c>
      <c r="H1030" s="48"/>
      <c r="I1030" s="47"/>
      <c r="J1030" s="49"/>
      <c r="K1030" s="50"/>
      <c r="L1030" s="51"/>
      <c r="M1030" s="48"/>
      <c r="N1030" s="51"/>
      <c r="O1030" s="48"/>
      <c r="P1030" s="50"/>
      <c r="Q1030" s="50"/>
      <c r="R1030" s="50"/>
      <c r="S1030" s="46"/>
      <c r="T1030" s="52"/>
      <c r="U1030" s="46"/>
      <c r="V1030" s="46"/>
    </row>
    <row r="1031" spans="1:22" ht="12.75" outlineLevel="3">
      <c r="A1031" s="45"/>
      <c r="B1031" s="46"/>
      <c r="C1031" s="46"/>
      <c r="D1031" s="46"/>
      <c r="E1031" s="46" t="s">
        <v>1371</v>
      </c>
      <c r="F1031" s="46"/>
      <c r="G1031" s="47">
        <v>12.2</v>
      </c>
      <c r="H1031" s="48"/>
      <c r="I1031" s="47"/>
      <c r="J1031" s="49"/>
      <c r="K1031" s="50"/>
      <c r="L1031" s="51"/>
      <c r="M1031" s="48"/>
      <c r="N1031" s="51"/>
      <c r="O1031" s="48"/>
      <c r="P1031" s="50"/>
      <c r="Q1031" s="50"/>
      <c r="R1031" s="50"/>
      <c r="S1031" s="46"/>
      <c r="T1031" s="52"/>
      <c r="U1031" s="46"/>
      <c r="V1031" s="46"/>
    </row>
    <row r="1032" spans="1:22" ht="12.75" outlineLevel="2">
      <c r="A1032" s="36">
        <v>449</v>
      </c>
      <c r="B1032" s="37" t="s">
        <v>759</v>
      </c>
      <c r="C1032" s="37"/>
      <c r="D1032" s="38" t="s">
        <v>1774</v>
      </c>
      <c r="E1032" s="39" t="s">
        <v>760</v>
      </c>
      <c r="F1032" s="38" t="s">
        <v>1698</v>
      </c>
      <c r="G1032" s="40">
        <v>0.72</v>
      </c>
      <c r="H1032" s="41">
        <v>0</v>
      </c>
      <c r="I1032" s="40">
        <f>G1032*(1+H1032/100)</f>
        <v>0.72</v>
      </c>
      <c r="J1032" s="42"/>
      <c r="K1032" s="43">
        <f>I1032*J1032</f>
        <v>0</v>
      </c>
      <c r="L1032" s="44">
        <v>1</v>
      </c>
      <c r="M1032" s="41">
        <f>I1032*L1032</f>
        <v>0.72</v>
      </c>
      <c r="N1032" s="44"/>
      <c r="O1032" s="41">
        <f>I1032*N1032</f>
        <v>0</v>
      </c>
      <c r="P1032" s="43">
        <v>21</v>
      </c>
      <c r="Q1032" s="43">
        <f>K1032*(P1032/100)</f>
        <v>0</v>
      </c>
      <c r="R1032" s="43">
        <f>K1032+Q1032</f>
        <v>0</v>
      </c>
      <c r="S1032" s="39"/>
      <c r="T1032" s="15" t="s">
        <v>1372</v>
      </c>
      <c r="U1032" s="37" t="s">
        <v>208</v>
      </c>
      <c r="V1032" s="37" t="s">
        <v>1578</v>
      </c>
    </row>
    <row r="1033" spans="1:22" ht="12.75" outlineLevel="3">
      <c r="A1033" s="45"/>
      <c r="B1033" s="46"/>
      <c r="C1033" s="46"/>
      <c r="D1033" s="46"/>
      <c r="E1033" s="46" t="s">
        <v>1373</v>
      </c>
      <c r="F1033" s="46"/>
      <c r="G1033" s="47">
        <v>0.72</v>
      </c>
      <c r="H1033" s="48"/>
      <c r="I1033" s="47"/>
      <c r="J1033" s="49"/>
      <c r="K1033" s="50"/>
      <c r="L1033" s="51"/>
      <c r="M1033" s="48"/>
      <c r="N1033" s="51"/>
      <c r="O1033" s="48"/>
      <c r="P1033" s="50"/>
      <c r="Q1033" s="50"/>
      <c r="R1033" s="50"/>
      <c r="S1033" s="46"/>
      <c r="T1033" s="52"/>
      <c r="U1033" s="46"/>
      <c r="V1033" s="46"/>
    </row>
    <row r="1034" spans="1:22" ht="20.25" customHeight="1" outlineLevel="1">
      <c r="A1034" s="28"/>
      <c r="B1034" s="29"/>
      <c r="C1034" s="29"/>
      <c r="D1034" s="29"/>
      <c r="E1034" s="29" t="s">
        <v>1725</v>
      </c>
      <c r="F1034" s="29"/>
      <c r="G1034" s="30"/>
      <c r="H1034" s="31"/>
      <c r="I1034" s="30"/>
      <c r="J1034" s="32"/>
      <c r="K1034" s="33">
        <f>SUBTOTAL(9,K1035:K1054)</f>
        <v>0</v>
      </c>
      <c r="L1034" s="34"/>
      <c r="M1034" s="31">
        <f>SUBTOTAL(9,M1035:M1054)</f>
        <v>33.16354813656</v>
      </c>
      <c r="N1034" s="34"/>
      <c r="O1034" s="31">
        <f>SUBTOTAL(9,O1035:O1054)</f>
        <v>0</v>
      </c>
      <c r="P1034" s="33"/>
      <c r="Q1034" s="33">
        <f>SUBTOTAL(9,Q1035:Q1054)</f>
        <v>0</v>
      </c>
      <c r="R1034" s="33">
        <f>SUBTOTAL(9,R1035:R1054)</f>
        <v>0</v>
      </c>
      <c r="S1034" s="29"/>
      <c r="T1034" s="35"/>
      <c r="U1034" s="29"/>
      <c r="V1034" s="29"/>
    </row>
    <row r="1035" spans="1:22" ht="12.75" outlineLevel="2">
      <c r="A1035" s="36">
        <v>450</v>
      </c>
      <c r="B1035" s="37" t="s">
        <v>1374</v>
      </c>
      <c r="C1035" s="37"/>
      <c r="D1035" s="38" t="s">
        <v>1573</v>
      </c>
      <c r="E1035" s="39" t="s">
        <v>1375</v>
      </c>
      <c r="F1035" s="38" t="s">
        <v>1582</v>
      </c>
      <c r="G1035" s="40">
        <v>14</v>
      </c>
      <c r="H1035" s="41">
        <v>0</v>
      </c>
      <c r="I1035" s="40">
        <f>G1035*(1+H1035/100)</f>
        <v>14</v>
      </c>
      <c r="J1035" s="42"/>
      <c r="K1035" s="43">
        <f>I1035*J1035</f>
        <v>0</v>
      </c>
      <c r="L1035" s="44">
        <v>0.00308</v>
      </c>
      <c r="M1035" s="41">
        <f>I1035*L1035</f>
        <v>0.04312</v>
      </c>
      <c r="N1035" s="44"/>
      <c r="O1035" s="41">
        <f>I1035*N1035</f>
        <v>0</v>
      </c>
      <c r="P1035" s="43">
        <v>21</v>
      </c>
      <c r="Q1035" s="43">
        <f>K1035*(P1035/100)</f>
        <v>0</v>
      </c>
      <c r="R1035" s="43">
        <f>K1035+Q1035</f>
        <v>0</v>
      </c>
      <c r="S1035" s="39"/>
      <c r="T1035" s="15" t="s">
        <v>1376</v>
      </c>
      <c r="U1035" s="37" t="s">
        <v>208</v>
      </c>
      <c r="V1035" s="37" t="s">
        <v>1729</v>
      </c>
    </row>
    <row r="1036" spans="1:22" ht="12.75" outlineLevel="2">
      <c r="A1036" s="36">
        <v>451</v>
      </c>
      <c r="B1036" s="37" t="s">
        <v>763</v>
      </c>
      <c r="C1036" s="37"/>
      <c r="D1036" s="38" t="s">
        <v>1573</v>
      </c>
      <c r="E1036" s="39" t="s">
        <v>764</v>
      </c>
      <c r="F1036" s="38" t="s">
        <v>1619</v>
      </c>
      <c r="G1036" s="40">
        <v>14.513184</v>
      </c>
      <c r="H1036" s="41">
        <v>0</v>
      </c>
      <c r="I1036" s="40">
        <f>G1036*(1+H1036/100)</f>
        <v>14.513184</v>
      </c>
      <c r="J1036" s="42"/>
      <c r="K1036" s="43">
        <f>I1036*J1036</f>
        <v>0</v>
      </c>
      <c r="L1036" s="44">
        <v>2.25634</v>
      </c>
      <c r="M1036" s="41">
        <f>I1036*L1036</f>
        <v>32.74667758656</v>
      </c>
      <c r="N1036" s="44"/>
      <c r="O1036" s="41">
        <f>I1036*N1036</f>
        <v>0</v>
      </c>
      <c r="P1036" s="43">
        <v>21</v>
      </c>
      <c r="Q1036" s="43">
        <f>K1036*(P1036/100)</f>
        <v>0</v>
      </c>
      <c r="R1036" s="43">
        <f>K1036+Q1036</f>
        <v>0</v>
      </c>
      <c r="S1036" s="39"/>
      <c r="T1036" s="15" t="s">
        <v>1377</v>
      </c>
      <c r="U1036" s="37" t="s">
        <v>208</v>
      </c>
      <c r="V1036" s="37" t="s">
        <v>1729</v>
      </c>
    </row>
    <row r="1037" spans="1:22" ht="12.75" outlineLevel="3">
      <c r="A1037" s="45"/>
      <c r="B1037" s="46"/>
      <c r="C1037" s="46"/>
      <c r="D1037" s="46"/>
      <c r="E1037" s="46" t="s">
        <v>212</v>
      </c>
      <c r="F1037" s="46"/>
      <c r="G1037" s="47">
        <v>0</v>
      </c>
      <c r="H1037" s="48"/>
      <c r="I1037" s="47"/>
      <c r="J1037" s="49"/>
      <c r="K1037" s="50"/>
      <c r="L1037" s="51"/>
      <c r="M1037" s="48"/>
      <c r="N1037" s="51"/>
      <c r="O1037" s="48"/>
      <c r="P1037" s="50"/>
      <c r="Q1037" s="50"/>
      <c r="R1037" s="50"/>
      <c r="S1037" s="46"/>
      <c r="T1037" s="52"/>
      <c r="U1037" s="46"/>
      <c r="V1037" s="46"/>
    </row>
    <row r="1038" spans="1:22" ht="12.75" outlineLevel="3">
      <c r="A1038" s="45"/>
      <c r="B1038" s="46"/>
      <c r="C1038" s="46"/>
      <c r="D1038" s="46"/>
      <c r="E1038" s="46" t="s">
        <v>1378</v>
      </c>
      <c r="F1038" s="46"/>
      <c r="G1038" s="47">
        <v>1.2213</v>
      </c>
      <c r="H1038" s="48"/>
      <c r="I1038" s="47"/>
      <c r="J1038" s="49"/>
      <c r="K1038" s="50"/>
      <c r="L1038" s="51"/>
      <c r="M1038" s="48"/>
      <c r="N1038" s="51"/>
      <c r="O1038" s="48"/>
      <c r="P1038" s="50"/>
      <c r="Q1038" s="50"/>
      <c r="R1038" s="50"/>
      <c r="S1038" s="46"/>
      <c r="T1038" s="52"/>
      <c r="U1038" s="46"/>
      <c r="V1038" s="46"/>
    </row>
    <row r="1039" spans="1:22" ht="12.75" outlineLevel="3">
      <c r="A1039" s="45"/>
      <c r="B1039" s="46"/>
      <c r="C1039" s="46"/>
      <c r="D1039" s="46"/>
      <c r="E1039" s="46" t="s">
        <v>1379</v>
      </c>
      <c r="F1039" s="46"/>
      <c r="G1039" s="47">
        <v>0</v>
      </c>
      <c r="H1039" s="48"/>
      <c r="I1039" s="47"/>
      <c r="J1039" s="49"/>
      <c r="K1039" s="50"/>
      <c r="L1039" s="51"/>
      <c r="M1039" s="48"/>
      <c r="N1039" s="51"/>
      <c r="O1039" s="48"/>
      <c r="P1039" s="50"/>
      <c r="Q1039" s="50"/>
      <c r="R1039" s="50"/>
      <c r="S1039" s="46"/>
      <c r="T1039" s="52"/>
      <c r="U1039" s="46"/>
      <c r="V1039" s="46"/>
    </row>
    <row r="1040" spans="1:22" ht="12.75" outlineLevel="3">
      <c r="A1040" s="45"/>
      <c r="B1040" s="46"/>
      <c r="C1040" s="46"/>
      <c r="D1040" s="46"/>
      <c r="E1040" s="46" t="s">
        <v>1380</v>
      </c>
      <c r="F1040" s="46"/>
      <c r="G1040" s="47">
        <v>6.92415</v>
      </c>
      <c r="H1040" s="48"/>
      <c r="I1040" s="47"/>
      <c r="J1040" s="49"/>
      <c r="K1040" s="50"/>
      <c r="L1040" s="51"/>
      <c r="M1040" s="48"/>
      <c r="N1040" s="51"/>
      <c r="O1040" s="48"/>
      <c r="P1040" s="50"/>
      <c r="Q1040" s="50"/>
      <c r="R1040" s="50"/>
      <c r="S1040" s="46"/>
      <c r="T1040" s="52"/>
      <c r="U1040" s="46"/>
      <c r="V1040" s="46"/>
    </row>
    <row r="1041" spans="1:22" ht="12.75" outlineLevel="3">
      <c r="A1041" s="45"/>
      <c r="B1041" s="46"/>
      <c r="C1041" s="46"/>
      <c r="D1041" s="46"/>
      <c r="E1041" s="46" t="s">
        <v>1370</v>
      </c>
      <c r="F1041" s="46"/>
      <c r="G1041" s="47">
        <v>0</v>
      </c>
      <c r="H1041" s="48"/>
      <c r="I1041" s="47"/>
      <c r="J1041" s="49"/>
      <c r="K1041" s="50"/>
      <c r="L1041" s="51"/>
      <c r="M1041" s="48"/>
      <c r="N1041" s="51"/>
      <c r="O1041" s="48"/>
      <c r="P1041" s="50"/>
      <c r="Q1041" s="50"/>
      <c r="R1041" s="50"/>
      <c r="S1041" s="46"/>
      <c r="T1041" s="52"/>
      <c r="U1041" s="46"/>
      <c r="V1041" s="46"/>
    </row>
    <row r="1042" spans="1:22" ht="12.75" outlineLevel="3">
      <c r="A1042" s="45"/>
      <c r="B1042" s="46"/>
      <c r="C1042" s="46"/>
      <c r="D1042" s="46"/>
      <c r="E1042" s="46" t="s">
        <v>1381</v>
      </c>
      <c r="F1042" s="46"/>
      <c r="G1042" s="47">
        <v>3.442824</v>
      </c>
      <c r="H1042" s="48"/>
      <c r="I1042" s="47"/>
      <c r="J1042" s="49"/>
      <c r="K1042" s="50"/>
      <c r="L1042" s="51"/>
      <c r="M1042" s="48"/>
      <c r="N1042" s="51"/>
      <c r="O1042" s="48"/>
      <c r="P1042" s="50"/>
      <c r="Q1042" s="50"/>
      <c r="R1042" s="50"/>
      <c r="S1042" s="46"/>
      <c r="T1042" s="52"/>
      <c r="U1042" s="46"/>
      <c r="V1042" s="46"/>
    </row>
    <row r="1043" spans="1:22" ht="12.75" outlineLevel="3">
      <c r="A1043" s="45"/>
      <c r="B1043" s="46"/>
      <c r="C1043" s="46"/>
      <c r="D1043" s="46"/>
      <c r="E1043" s="46" t="s">
        <v>1382</v>
      </c>
      <c r="F1043" s="46"/>
      <c r="G1043" s="47">
        <v>2.92491</v>
      </c>
      <c r="H1043" s="48"/>
      <c r="I1043" s="47"/>
      <c r="J1043" s="49"/>
      <c r="K1043" s="50"/>
      <c r="L1043" s="51"/>
      <c r="M1043" s="48"/>
      <c r="N1043" s="51"/>
      <c r="O1043" s="48"/>
      <c r="P1043" s="50"/>
      <c r="Q1043" s="50"/>
      <c r="R1043" s="50"/>
      <c r="S1043" s="46"/>
      <c r="T1043" s="52"/>
      <c r="U1043" s="46"/>
      <c r="V1043" s="46"/>
    </row>
    <row r="1044" spans="1:22" ht="12.75" outlineLevel="2">
      <c r="A1044" s="36">
        <v>452</v>
      </c>
      <c r="B1044" s="37" t="s">
        <v>1766</v>
      </c>
      <c r="C1044" s="37"/>
      <c r="D1044" s="38" t="s">
        <v>1573</v>
      </c>
      <c r="E1044" s="39" t="s">
        <v>1767</v>
      </c>
      <c r="F1044" s="38" t="s">
        <v>1575</v>
      </c>
      <c r="G1044" s="40">
        <v>15.98</v>
      </c>
      <c r="H1044" s="41">
        <v>0</v>
      </c>
      <c r="I1044" s="40">
        <f>G1044*(1+H1044/100)</f>
        <v>15.98</v>
      </c>
      <c r="J1044" s="42"/>
      <c r="K1044" s="43">
        <f>I1044*J1044</f>
        <v>0</v>
      </c>
      <c r="L1044" s="44">
        <v>0.00115</v>
      </c>
      <c r="M1044" s="41">
        <f>I1044*L1044</f>
        <v>0.018377</v>
      </c>
      <c r="N1044" s="44"/>
      <c r="O1044" s="41">
        <f>I1044*N1044</f>
        <v>0</v>
      </c>
      <c r="P1044" s="43">
        <v>21</v>
      </c>
      <c r="Q1044" s="43">
        <f>K1044*(P1044/100)</f>
        <v>0</v>
      </c>
      <c r="R1044" s="43">
        <f>K1044+Q1044</f>
        <v>0</v>
      </c>
      <c r="S1044" s="39"/>
      <c r="T1044" s="15" t="s">
        <v>1383</v>
      </c>
      <c r="U1044" s="37" t="s">
        <v>208</v>
      </c>
      <c r="V1044" s="37" t="s">
        <v>1729</v>
      </c>
    </row>
    <row r="1045" spans="1:22" ht="12.75" outlineLevel="3">
      <c r="A1045" s="45"/>
      <c r="B1045" s="46"/>
      <c r="C1045" s="46"/>
      <c r="D1045" s="46"/>
      <c r="E1045" s="46" t="s">
        <v>212</v>
      </c>
      <c r="F1045" s="46"/>
      <c r="G1045" s="47">
        <v>0</v>
      </c>
      <c r="H1045" s="48"/>
      <c r="I1045" s="47"/>
      <c r="J1045" s="49"/>
      <c r="K1045" s="50"/>
      <c r="L1045" s="51"/>
      <c r="M1045" s="48"/>
      <c r="N1045" s="51"/>
      <c r="O1045" s="48"/>
      <c r="P1045" s="50"/>
      <c r="Q1045" s="50"/>
      <c r="R1045" s="50"/>
      <c r="S1045" s="46"/>
      <c r="T1045" s="52"/>
      <c r="U1045" s="46"/>
      <c r="V1045" s="46"/>
    </row>
    <row r="1046" spans="1:22" ht="12.75" outlineLevel="3">
      <c r="A1046" s="45"/>
      <c r="B1046" s="46"/>
      <c r="C1046" s="46"/>
      <c r="D1046" s="46"/>
      <c r="E1046" s="46" t="s">
        <v>1384</v>
      </c>
      <c r="F1046" s="46"/>
      <c r="G1046" s="47">
        <v>2.44</v>
      </c>
      <c r="H1046" s="48"/>
      <c r="I1046" s="47"/>
      <c r="J1046" s="49"/>
      <c r="K1046" s="50"/>
      <c r="L1046" s="51"/>
      <c r="M1046" s="48"/>
      <c r="N1046" s="51"/>
      <c r="O1046" s="48"/>
      <c r="P1046" s="50"/>
      <c r="Q1046" s="50"/>
      <c r="R1046" s="50"/>
      <c r="S1046" s="46"/>
      <c r="T1046" s="52"/>
      <c r="U1046" s="46"/>
      <c r="V1046" s="46"/>
    </row>
    <row r="1047" spans="1:22" ht="12.75" outlineLevel="3">
      <c r="A1047" s="45"/>
      <c r="B1047" s="46"/>
      <c r="C1047" s="46"/>
      <c r="D1047" s="46"/>
      <c r="E1047" s="46" t="s">
        <v>1379</v>
      </c>
      <c r="F1047" s="46"/>
      <c r="G1047" s="47">
        <v>0</v>
      </c>
      <c r="H1047" s="48"/>
      <c r="I1047" s="47"/>
      <c r="J1047" s="49"/>
      <c r="K1047" s="50"/>
      <c r="L1047" s="51"/>
      <c r="M1047" s="48"/>
      <c r="N1047" s="51"/>
      <c r="O1047" s="48"/>
      <c r="P1047" s="50"/>
      <c r="Q1047" s="50"/>
      <c r="R1047" s="50"/>
      <c r="S1047" s="46"/>
      <c r="T1047" s="52"/>
      <c r="U1047" s="46"/>
      <c r="V1047" s="46"/>
    </row>
    <row r="1048" spans="1:22" ht="12.75" outlineLevel="3">
      <c r="A1048" s="45"/>
      <c r="B1048" s="46"/>
      <c r="C1048" s="46"/>
      <c r="D1048" s="46"/>
      <c r="E1048" s="46" t="s">
        <v>1385</v>
      </c>
      <c r="F1048" s="46"/>
      <c r="G1048" s="47">
        <v>5.352</v>
      </c>
      <c r="H1048" s="48"/>
      <c r="I1048" s="47"/>
      <c r="J1048" s="49"/>
      <c r="K1048" s="50"/>
      <c r="L1048" s="51"/>
      <c r="M1048" s="48"/>
      <c r="N1048" s="51"/>
      <c r="O1048" s="48"/>
      <c r="P1048" s="50"/>
      <c r="Q1048" s="50"/>
      <c r="R1048" s="50"/>
      <c r="S1048" s="46"/>
      <c r="T1048" s="52"/>
      <c r="U1048" s="46"/>
      <c r="V1048" s="46"/>
    </row>
    <row r="1049" spans="1:22" ht="12.75" outlineLevel="3">
      <c r="A1049" s="45"/>
      <c r="B1049" s="46"/>
      <c r="C1049" s="46"/>
      <c r="D1049" s="46"/>
      <c r="E1049" s="46" t="s">
        <v>1370</v>
      </c>
      <c r="F1049" s="46"/>
      <c r="G1049" s="47">
        <v>0</v>
      </c>
      <c r="H1049" s="48"/>
      <c r="I1049" s="47"/>
      <c r="J1049" s="49"/>
      <c r="K1049" s="50"/>
      <c r="L1049" s="51"/>
      <c r="M1049" s="48"/>
      <c r="N1049" s="51"/>
      <c r="O1049" s="48"/>
      <c r="P1049" s="50"/>
      <c r="Q1049" s="50"/>
      <c r="R1049" s="50"/>
      <c r="S1049" s="46"/>
      <c r="T1049" s="52"/>
      <c r="U1049" s="46"/>
      <c r="V1049" s="46"/>
    </row>
    <row r="1050" spans="1:22" ht="12.75" outlineLevel="3">
      <c r="A1050" s="45"/>
      <c r="B1050" s="46"/>
      <c r="C1050" s="46"/>
      <c r="D1050" s="46"/>
      <c r="E1050" s="46" t="s">
        <v>1386</v>
      </c>
      <c r="F1050" s="46"/>
      <c r="G1050" s="47">
        <v>4.848</v>
      </c>
      <c r="H1050" s="48"/>
      <c r="I1050" s="47"/>
      <c r="J1050" s="49"/>
      <c r="K1050" s="50"/>
      <c r="L1050" s="51"/>
      <c r="M1050" s="48"/>
      <c r="N1050" s="51"/>
      <c r="O1050" s="48"/>
      <c r="P1050" s="50"/>
      <c r="Q1050" s="50"/>
      <c r="R1050" s="50"/>
      <c r="S1050" s="46"/>
      <c r="T1050" s="52"/>
      <c r="U1050" s="46"/>
      <c r="V1050" s="46"/>
    </row>
    <row r="1051" spans="1:22" ht="12.75" outlineLevel="3">
      <c r="A1051" s="45"/>
      <c r="B1051" s="46"/>
      <c r="C1051" s="46"/>
      <c r="D1051" s="46"/>
      <c r="E1051" s="46" t="s">
        <v>1387</v>
      </c>
      <c r="F1051" s="46"/>
      <c r="G1051" s="47">
        <v>3.34</v>
      </c>
      <c r="H1051" s="48"/>
      <c r="I1051" s="47"/>
      <c r="J1051" s="49"/>
      <c r="K1051" s="50"/>
      <c r="L1051" s="51"/>
      <c r="M1051" s="48"/>
      <c r="N1051" s="51"/>
      <c r="O1051" s="48"/>
      <c r="P1051" s="50"/>
      <c r="Q1051" s="50"/>
      <c r="R1051" s="50"/>
      <c r="S1051" s="46"/>
      <c r="T1051" s="52"/>
      <c r="U1051" s="46"/>
      <c r="V1051" s="46"/>
    </row>
    <row r="1052" spans="1:22" ht="12.75" outlineLevel="2">
      <c r="A1052" s="36">
        <v>453</v>
      </c>
      <c r="B1052" s="37" t="s">
        <v>1770</v>
      </c>
      <c r="C1052" s="37"/>
      <c r="D1052" s="38" t="s">
        <v>1573</v>
      </c>
      <c r="E1052" s="39" t="s">
        <v>1771</v>
      </c>
      <c r="F1052" s="38" t="s">
        <v>1575</v>
      </c>
      <c r="G1052" s="40">
        <v>15.98</v>
      </c>
      <c r="H1052" s="41">
        <v>0</v>
      </c>
      <c r="I1052" s="40">
        <f>G1052*(1+H1052/100)</f>
        <v>15.98</v>
      </c>
      <c r="J1052" s="42"/>
      <c r="K1052" s="43">
        <f>I1052*J1052</f>
        <v>0</v>
      </c>
      <c r="L1052" s="44"/>
      <c r="M1052" s="41">
        <f>I1052*L1052</f>
        <v>0</v>
      </c>
      <c r="N1052" s="44"/>
      <c r="O1052" s="41">
        <f>I1052*N1052</f>
        <v>0</v>
      </c>
      <c r="P1052" s="43">
        <v>21</v>
      </c>
      <c r="Q1052" s="43">
        <f>K1052*(P1052/100)</f>
        <v>0</v>
      </c>
      <c r="R1052" s="43">
        <f>K1052+Q1052</f>
        <v>0</v>
      </c>
      <c r="S1052" s="39"/>
      <c r="T1052" s="15" t="s">
        <v>1388</v>
      </c>
      <c r="U1052" s="37" t="s">
        <v>208</v>
      </c>
      <c r="V1052" s="37" t="s">
        <v>1729</v>
      </c>
    </row>
    <row r="1053" spans="1:22" ht="12.75" outlineLevel="2">
      <c r="A1053" s="36">
        <v>454</v>
      </c>
      <c r="B1053" s="37" t="s">
        <v>1389</v>
      </c>
      <c r="C1053" s="37"/>
      <c r="D1053" s="38" t="s">
        <v>1573</v>
      </c>
      <c r="E1053" s="39" t="s">
        <v>1390</v>
      </c>
      <c r="F1053" s="38" t="s">
        <v>1619</v>
      </c>
      <c r="G1053" s="40">
        <v>0.1575</v>
      </c>
      <c r="H1053" s="41">
        <v>0</v>
      </c>
      <c r="I1053" s="40">
        <f>G1053*(1+H1053/100)</f>
        <v>0.1575</v>
      </c>
      <c r="J1053" s="42"/>
      <c r="K1053" s="43">
        <f>I1053*J1053</f>
        <v>0</v>
      </c>
      <c r="L1053" s="44">
        <v>2.25634</v>
      </c>
      <c r="M1053" s="41">
        <f>I1053*L1053</f>
        <v>0.35537355</v>
      </c>
      <c r="N1053" s="44"/>
      <c r="O1053" s="41">
        <f>I1053*N1053</f>
        <v>0</v>
      </c>
      <c r="P1053" s="43">
        <v>21</v>
      </c>
      <c r="Q1053" s="43">
        <f>K1053*(P1053/100)</f>
        <v>0</v>
      </c>
      <c r="R1053" s="43">
        <f>K1053+Q1053</f>
        <v>0</v>
      </c>
      <c r="S1053" s="39"/>
      <c r="T1053" s="15" t="s">
        <v>1391</v>
      </c>
      <c r="U1053" s="37" t="s">
        <v>208</v>
      </c>
      <c r="V1053" s="37" t="s">
        <v>1729</v>
      </c>
    </row>
    <row r="1054" spans="1:22" ht="12.75" outlineLevel="3">
      <c r="A1054" s="45"/>
      <c r="B1054" s="46"/>
      <c r="C1054" s="46"/>
      <c r="D1054" s="46"/>
      <c r="E1054" s="46" t="s">
        <v>1392</v>
      </c>
      <c r="F1054" s="46"/>
      <c r="G1054" s="47">
        <v>0.1575</v>
      </c>
      <c r="H1054" s="48"/>
      <c r="I1054" s="47"/>
      <c r="J1054" s="49"/>
      <c r="K1054" s="50"/>
      <c r="L1054" s="51"/>
      <c r="M1054" s="48"/>
      <c r="N1054" s="51"/>
      <c r="O1054" s="48"/>
      <c r="P1054" s="50"/>
      <c r="Q1054" s="50"/>
      <c r="R1054" s="50"/>
      <c r="S1054" s="46"/>
      <c r="T1054" s="52"/>
      <c r="U1054" s="46"/>
      <c r="V1054" s="46"/>
    </row>
    <row r="1055" spans="1:22" ht="20.25" customHeight="1" outlineLevel="1">
      <c r="A1055" s="28"/>
      <c r="B1055" s="29"/>
      <c r="C1055" s="29"/>
      <c r="D1055" s="29"/>
      <c r="E1055" s="29" t="s">
        <v>1778</v>
      </c>
      <c r="F1055" s="29"/>
      <c r="G1055" s="30"/>
      <c r="H1055" s="31"/>
      <c r="I1055" s="30"/>
      <c r="J1055" s="32"/>
      <c r="K1055" s="33">
        <f>SUBTOTAL(9,K1056:K1117)</f>
        <v>0</v>
      </c>
      <c r="L1055" s="34"/>
      <c r="M1055" s="31">
        <f>SUBTOTAL(9,M1056:M1117)</f>
        <v>50.3022146905046</v>
      </c>
      <c r="N1055" s="34"/>
      <c r="O1055" s="31">
        <f>SUBTOTAL(9,O1056:O1117)</f>
        <v>0</v>
      </c>
      <c r="P1055" s="33"/>
      <c r="Q1055" s="33">
        <f>SUBTOTAL(9,Q1056:Q1117)</f>
        <v>0</v>
      </c>
      <c r="R1055" s="33">
        <f>SUBTOTAL(9,R1056:R1117)</f>
        <v>0</v>
      </c>
      <c r="S1055" s="29"/>
      <c r="T1055" s="35"/>
      <c r="U1055" s="29"/>
      <c r="V1055" s="29"/>
    </row>
    <row r="1056" spans="1:22" ht="12.75" outlineLevel="2">
      <c r="A1056" s="36">
        <v>455</v>
      </c>
      <c r="B1056" s="37" t="s">
        <v>1393</v>
      </c>
      <c r="C1056" s="37"/>
      <c r="D1056" s="38" t="s">
        <v>1573</v>
      </c>
      <c r="E1056" s="39" t="s">
        <v>1394</v>
      </c>
      <c r="F1056" s="38" t="s">
        <v>1619</v>
      </c>
      <c r="G1056" s="40">
        <v>3.560375</v>
      </c>
      <c r="H1056" s="41">
        <v>0</v>
      </c>
      <c r="I1056" s="40">
        <f>G1056*(1+H1056/100)</f>
        <v>3.560375</v>
      </c>
      <c r="J1056" s="42"/>
      <c r="K1056" s="43">
        <f>I1056*J1056</f>
        <v>0</v>
      </c>
      <c r="L1056" s="44">
        <v>2.46105</v>
      </c>
      <c r="M1056" s="41">
        <f>I1056*L1056</f>
        <v>8.762260893750002</v>
      </c>
      <c r="N1056" s="44"/>
      <c r="O1056" s="41">
        <f>I1056*N1056</f>
        <v>0</v>
      </c>
      <c r="P1056" s="43">
        <v>21</v>
      </c>
      <c r="Q1056" s="43">
        <f>K1056*(P1056/100)</f>
        <v>0</v>
      </c>
      <c r="R1056" s="43">
        <f>K1056+Q1056</f>
        <v>0</v>
      </c>
      <c r="S1056" s="39"/>
      <c r="T1056" s="15" t="s">
        <v>1395</v>
      </c>
      <c r="U1056" s="37" t="s">
        <v>208</v>
      </c>
      <c r="V1056" s="37" t="s">
        <v>1782</v>
      </c>
    </row>
    <row r="1057" spans="1:22" ht="12.75" outlineLevel="3">
      <c r="A1057" s="45"/>
      <c r="B1057" s="46"/>
      <c r="C1057" s="46"/>
      <c r="D1057" s="46"/>
      <c r="E1057" s="46" t="s">
        <v>212</v>
      </c>
      <c r="F1057" s="46"/>
      <c r="G1057" s="47">
        <v>0</v>
      </c>
      <c r="H1057" s="48"/>
      <c r="I1057" s="47"/>
      <c r="J1057" s="49"/>
      <c r="K1057" s="50"/>
      <c r="L1057" s="51"/>
      <c r="M1057" s="48"/>
      <c r="N1057" s="51"/>
      <c r="O1057" s="48"/>
      <c r="P1057" s="50"/>
      <c r="Q1057" s="50"/>
      <c r="R1057" s="50"/>
      <c r="S1057" s="46"/>
      <c r="T1057" s="52"/>
      <c r="U1057" s="46"/>
      <c r="V1057" s="46"/>
    </row>
    <row r="1058" spans="1:22" ht="12.75" outlineLevel="3">
      <c r="A1058" s="45"/>
      <c r="B1058" s="46"/>
      <c r="C1058" s="46"/>
      <c r="D1058" s="46"/>
      <c r="E1058" s="46" t="s">
        <v>1396</v>
      </c>
      <c r="F1058" s="46"/>
      <c r="G1058" s="47">
        <v>1.99375</v>
      </c>
      <c r="H1058" s="48"/>
      <c r="I1058" s="47"/>
      <c r="J1058" s="49"/>
      <c r="K1058" s="50"/>
      <c r="L1058" s="51"/>
      <c r="M1058" s="48"/>
      <c r="N1058" s="51"/>
      <c r="O1058" s="48"/>
      <c r="P1058" s="50"/>
      <c r="Q1058" s="50"/>
      <c r="R1058" s="50"/>
      <c r="S1058" s="46"/>
      <c r="T1058" s="52"/>
      <c r="U1058" s="46"/>
      <c r="V1058" s="46"/>
    </row>
    <row r="1059" spans="1:22" ht="12.75" outlineLevel="3">
      <c r="A1059" s="45"/>
      <c r="B1059" s="46"/>
      <c r="C1059" s="46"/>
      <c r="D1059" s="46"/>
      <c r="E1059" s="46" t="s">
        <v>1370</v>
      </c>
      <c r="F1059" s="46"/>
      <c r="G1059" s="47">
        <v>0</v>
      </c>
      <c r="H1059" s="48"/>
      <c r="I1059" s="47"/>
      <c r="J1059" s="49"/>
      <c r="K1059" s="50"/>
      <c r="L1059" s="51"/>
      <c r="M1059" s="48"/>
      <c r="N1059" s="51"/>
      <c r="O1059" s="48"/>
      <c r="P1059" s="50"/>
      <c r="Q1059" s="50"/>
      <c r="R1059" s="50"/>
      <c r="S1059" s="46"/>
      <c r="T1059" s="52"/>
      <c r="U1059" s="46"/>
      <c r="V1059" s="46"/>
    </row>
    <row r="1060" spans="1:22" ht="12.75" outlineLevel="3">
      <c r="A1060" s="45"/>
      <c r="B1060" s="46"/>
      <c r="C1060" s="46"/>
      <c r="D1060" s="46"/>
      <c r="E1060" s="46" t="s">
        <v>1397</v>
      </c>
      <c r="F1060" s="46"/>
      <c r="G1060" s="47">
        <v>0.318125</v>
      </c>
      <c r="H1060" s="48"/>
      <c r="I1060" s="47"/>
      <c r="J1060" s="49"/>
      <c r="K1060" s="50"/>
      <c r="L1060" s="51"/>
      <c r="M1060" s="48"/>
      <c r="N1060" s="51"/>
      <c r="O1060" s="48"/>
      <c r="P1060" s="50"/>
      <c r="Q1060" s="50"/>
      <c r="R1060" s="50"/>
      <c r="S1060" s="46"/>
      <c r="T1060" s="52"/>
      <c r="U1060" s="46"/>
      <c r="V1060" s="46"/>
    </row>
    <row r="1061" spans="1:22" ht="12.75" outlineLevel="3">
      <c r="A1061" s="45"/>
      <c r="B1061" s="46"/>
      <c r="C1061" s="46"/>
      <c r="D1061" s="46"/>
      <c r="E1061" s="46" t="s">
        <v>1398</v>
      </c>
      <c r="F1061" s="46"/>
      <c r="G1061" s="47">
        <v>0.063</v>
      </c>
      <c r="H1061" s="48"/>
      <c r="I1061" s="47"/>
      <c r="J1061" s="49"/>
      <c r="K1061" s="50"/>
      <c r="L1061" s="51"/>
      <c r="M1061" s="48"/>
      <c r="N1061" s="51"/>
      <c r="O1061" s="48"/>
      <c r="P1061" s="50"/>
      <c r="Q1061" s="50"/>
      <c r="R1061" s="50"/>
      <c r="S1061" s="46"/>
      <c r="T1061" s="52"/>
      <c r="U1061" s="46"/>
      <c r="V1061" s="46"/>
    </row>
    <row r="1062" spans="1:22" ht="12.75" outlineLevel="3">
      <c r="A1062" s="45"/>
      <c r="B1062" s="46"/>
      <c r="C1062" s="46"/>
      <c r="D1062" s="46"/>
      <c r="E1062" s="46" t="s">
        <v>1399</v>
      </c>
      <c r="F1062" s="46"/>
      <c r="G1062" s="47">
        <v>0.7205</v>
      </c>
      <c r="H1062" s="48"/>
      <c r="I1062" s="47"/>
      <c r="J1062" s="49"/>
      <c r="K1062" s="50"/>
      <c r="L1062" s="51"/>
      <c r="M1062" s="48"/>
      <c r="N1062" s="51"/>
      <c r="O1062" s="48"/>
      <c r="P1062" s="50"/>
      <c r="Q1062" s="50"/>
      <c r="R1062" s="50"/>
      <c r="S1062" s="46"/>
      <c r="T1062" s="52"/>
      <c r="U1062" s="46"/>
      <c r="V1062" s="46"/>
    </row>
    <row r="1063" spans="1:22" ht="12.75" outlineLevel="3">
      <c r="A1063" s="45"/>
      <c r="B1063" s="46"/>
      <c r="C1063" s="46"/>
      <c r="D1063" s="46"/>
      <c r="E1063" s="46" t="s">
        <v>1400</v>
      </c>
      <c r="F1063" s="46"/>
      <c r="G1063" s="47">
        <v>0.465</v>
      </c>
      <c r="H1063" s="48"/>
      <c r="I1063" s="47"/>
      <c r="J1063" s="49"/>
      <c r="K1063" s="50"/>
      <c r="L1063" s="51"/>
      <c r="M1063" s="48"/>
      <c r="N1063" s="51"/>
      <c r="O1063" s="48"/>
      <c r="P1063" s="50"/>
      <c r="Q1063" s="50"/>
      <c r="R1063" s="50"/>
      <c r="S1063" s="46"/>
      <c r="T1063" s="52"/>
      <c r="U1063" s="46"/>
      <c r="V1063" s="46"/>
    </row>
    <row r="1064" spans="1:22" ht="12.75" outlineLevel="2">
      <c r="A1064" s="36">
        <v>456</v>
      </c>
      <c r="B1064" s="37" t="s">
        <v>1401</v>
      </c>
      <c r="C1064" s="37"/>
      <c r="D1064" s="38" t="s">
        <v>1573</v>
      </c>
      <c r="E1064" s="39" t="s">
        <v>1402</v>
      </c>
      <c r="F1064" s="38" t="s">
        <v>1575</v>
      </c>
      <c r="G1064" s="40">
        <v>12.24375</v>
      </c>
      <c r="H1064" s="41">
        <v>0</v>
      </c>
      <c r="I1064" s="40">
        <f>G1064*(1+H1064/100)</f>
        <v>12.24375</v>
      </c>
      <c r="J1064" s="42"/>
      <c r="K1064" s="43">
        <f>I1064*J1064</f>
        <v>0</v>
      </c>
      <c r="L1064" s="44">
        <v>0.00282</v>
      </c>
      <c r="M1064" s="41">
        <f>I1064*L1064</f>
        <v>0.034527375</v>
      </c>
      <c r="N1064" s="44"/>
      <c r="O1064" s="41">
        <f>I1064*N1064</f>
        <v>0</v>
      </c>
      <c r="P1064" s="43">
        <v>21</v>
      </c>
      <c r="Q1064" s="43">
        <f>K1064*(P1064/100)</f>
        <v>0</v>
      </c>
      <c r="R1064" s="43">
        <f>K1064+Q1064</f>
        <v>0</v>
      </c>
      <c r="S1064" s="39"/>
      <c r="T1064" s="15" t="s">
        <v>1403</v>
      </c>
      <c r="U1064" s="37" t="s">
        <v>208</v>
      </c>
      <c r="V1064" s="37" t="s">
        <v>1782</v>
      </c>
    </row>
    <row r="1065" spans="1:22" ht="12.75" outlineLevel="3">
      <c r="A1065" s="45"/>
      <c r="B1065" s="46"/>
      <c r="C1065" s="46"/>
      <c r="D1065" s="46"/>
      <c r="E1065" s="46" t="s">
        <v>212</v>
      </c>
      <c r="F1065" s="46"/>
      <c r="G1065" s="47">
        <v>0</v>
      </c>
      <c r="H1065" s="48"/>
      <c r="I1065" s="47"/>
      <c r="J1065" s="49"/>
      <c r="K1065" s="50"/>
      <c r="L1065" s="51"/>
      <c r="M1065" s="48"/>
      <c r="N1065" s="51"/>
      <c r="O1065" s="48"/>
      <c r="P1065" s="50"/>
      <c r="Q1065" s="50"/>
      <c r="R1065" s="50"/>
      <c r="S1065" s="46"/>
      <c r="T1065" s="52"/>
      <c r="U1065" s="46"/>
      <c r="V1065" s="46"/>
    </row>
    <row r="1066" spans="1:22" ht="12.75" outlineLevel="3">
      <c r="A1066" s="45"/>
      <c r="B1066" s="46"/>
      <c r="C1066" s="46"/>
      <c r="D1066" s="46"/>
      <c r="E1066" s="46" t="s">
        <v>1404</v>
      </c>
      <c r="F1066" s="46"/>
      <c r="G1066" s="47">
        <v>8.7</v>
      </c>
      <c r="H1066" s="48"/>
      <c r="I1066" s="47"/>
      <c r="J1066" s="49"/>
      <c r="K1066" s="50"/>
      <c r="L1066" s="51"/>
      <c r="M1066" s="48"/>
      <c r="N1066" s="51"/>
      <c r="O1066" s="48"/>
      <c r="P1066" s="50"/>
      <c r="Q1066" s="50"/>
      <c r="R1066" s="50"/>
      <c r="S1066" s="46"/>
      <c r="T1066" s="52"/>
      <c r="U1066" s="46"/>
      <c r="V1066" s="46"/>
    </row>
    <row r="1067" spans="1:22" ht="12.75" outlineLevel="3">
      <c r="A1067" s="45"/>
      <c r="B1067" s="46"/>
      <c r="C1067" s="46"/>
      <c r="D1067" s="46"/>
      <c r="E1067" s="46" t="s">
        <v>1370</v>
      </c>
      <c r="F1067" s="46"/>
      <c r="G1067" s="47">
        <v>0</v>
      </c>
      <c r="H1067" s="48"/>
      <c r="I1067" s="47"/>
      <c r="J1067" s="49"/>
      <c r="K1067" s="50"/>
      <c r="L1067" s="51"/>
      <c r="M1067" s="48"/>
      <c r="N1067" s="51"/>
      <c r="O1067" s="48"/>
      <c r="P1067" s="50"/>
      <c r="Q1067" s="50"/>
      <c r="R1067" s="50"/>
      <c r="S1067" s="46"/>
      <c r="T1067" s="52"/>
      <c r="U1067" s="46"/>
      <c r="V1067" s="46"/>
    </row>
    <row r="1068" spans="1:22" ht="12.75" outlineLevel="3">
      <c r="A1068" s="45"/>
      <c r="B1068" s="46"/>
      <c r="C1068" s="46"/>
      <c r="D1068" s="46"/>
      <c r="E1068" s="46" t="s">
        <v>1405</v>
      </c>
      <c r="F1068" s="46"/>
      <c r="G1068" s="47">
        <v>1.51875</v>
      </c>
      <c r="H1068" s="48"/>
      <c r="I1068" s="47"/>
      <c r="J1068" s="49"/>
      <c r="K1068" s="50"/>
      <c r="L1068" s="51"/>
      <c r="M1068" s="48"/>
      <c r="N1068" s="51"/>
      <c r="O1068" s="48"/>
      <c r="P1068" s="50"/>
      <c r="Q1068" s="50"/>
      <c r="R1068" s="50"/>
      <c r="S1068" s="46"/>
      <c r="T1068" s="52"/>
      <c r="U1068" s="46"/>
      <c r="V1068" s="46"/>
    </row>
    <row r="1069" spans="1:22" ht="12.75" outlineLevel="3">
      <c r="A1069" s="45"/>
      <c r="B1069" s="46"/>
      <c r="C1069" s="46"/>
      <c r="D1069" s="46"/>
      <c r="E1069" s="46" t="s">
        <v>1406</v>
      </c>
      <c r="F1069" s="46"/>
      <c r="G1069" s="47">
        <v>2.025</v>
      </c>
      <c r="H1069" s="48"/>
      <c r="I1069" s="47"/>
      <c r="J1069" s="49"/>
      <c r="K1069" s="50"/>
      <c r="L1069" s="51"/>
      <c r="M1069" s="48"/>
      <c r="N1069" s="51"/>
      <c r="O1069" s="48"/>
      <c r="P1069" s="50"/>
      <c r="Q1069" s="50"/>
      <c r="R1069" s="50"/>
      <c r="S1069" s="46"/>
      <c r="T1069" s="52"/>
      <c r="U1069" s="46"/>
      <c r="V1069" s="46"/>
    </row>
    <row r="1070" spans="1:22" ht="12.75" outlineLevel="2">
      <c r="A1070" s="36">
        <v>457</v>
      </c>
      <c r="B1070" s="37" t="s">
        <v>1407</v>
      </c>
      <c r="C1070" s="37"/>
      <c r="D1070" s="38" t="s">
        <v>1573</v>
      </c>
      <c r="E1070" s="39" t="s">
        <v>1408</v>
      </c>
      <c r="F1070" s="38" t="s">
        <v>1575</v>
      </c>
      <c r="G1070" s="40">
        <v>12.244</v>
      </c>
      <c r="H1070" s="41">
        <v>0</v>
      </c>
      <c r="I1070" s="40">
        <f>G1070*(1+H1070/100)</f>
        <v>12.244</v>
      </c>
      <c r="J1070" s="42"/>
      <c r="K1070" s="43">
        <f>I1070*J1070</f>
        <v>0</v>
      </c>
      <c r="L1070" s="44"/>
      <c r="M1070" s="41">
        <f>I1070*L1070</f>
        <v>0</v>
      </c>
      <c r="N1070" s="44"/>
      <c r="O1070" s="41">
        <f>I1070*N1070</f>
        <v>0</v>
      </c>
      <c r="P1070" s="43">
        <v>21</v>
      </c>
      <c r="Q1070" s="43">
        <f>K1070*(P1070/100)</f>
        <v>0</v>
      </c>
      <c r="R1070" s="43">
        <f>K1070+Q1070</f>
        <v>0</v>
      </c>
      <c r="S1070" s="39"/>
      <c r="T1070" s="15" t="s">
        <v>1409</v>
      </c>
      <c r="U1070" s="37" t="s">
        <v>208</v>
      </c>
      <c r="V1070" s="37" t="s">
        <v>1782</v>
      </c>
    </row>
    <row r="1071" spans="1:22" ht="12.75" outlineLevel="2">
      <c r="A1071" s="36">
        <v>458</v>
      </c>
      <c r="B1071" s="37" t="s">
        <v>1804</v>
      </c>
      <c r="C1071" s="37"/>
      <c r="D1071" s="38" t="s">
        <v>1573</v>
      </c>
      <c r="E1071" s="39" t="s">
        <v>1805</v>
      </c>
      <c r="F1071" s="38" t="s">
        <v>1575</v>
      </c>
      <c r="G1071" s="40">
        <v>12.39</v>
      </c>
      <c r="H1071" s="41">
        <v>0</v>
      </c>
      <c r="I1071" s="40">
        <f>G1071*(1+H1071/100)</f>
        <v>12.39</v>
      </c>
      <c r="J1071" s="42"/>
      <c r="K1071" s="43">
        <f>I1071*J1071</f>
        <v>0</v>
      </c>
      <c r="L1071" s="44">
        <v>0.00297</v>
      </c>
      <c r="M1071" s="41">
        <f>I1071*L1071</f>
        <v>0.0367983</v>
      </c>
      <c r="N1071" s="44"/>
      <c r="O1071" s="41">
        <f>I1071*N1071</f>
        <v>0</v>
      </c>
      <c r="P1071" s="43">
        <v>21</v>
      </c>
      <c r="Q1071" s="43">
        <f>K1071*(P1071/100)</f>
        <v>0</v>
      </c>
      <c r="R1071" s="43">
        <f>K1071+Q1071</f>
        <v>0</v>
      </c>
      <c r="S1071" s="39"/>
      <c r="T1071" s="15" t="s">
        <v>1410</v>
      </c>
      <c r="U1071" s="37" t="s">
        <v>208</v>
      </c>
      <c r="V1071" s="37" t="s">
        <v>1782</v>
      </c>
    </row>
    <row r="1072" spans="1:22" ht="12.75" outlineLevel="3">
      <c r="A1072" s="45"/>
      <c r="B1072" s="46"/>
      <c r="C1072" s="46"/>
      <c r="D1072" s="46"/>
      <c r="E1072" s="46" t="s">
        <v>1370</v>
      </c>
      <c r="F1072" s="46"/>
      <c r="G1072" s="47">
        <v>0</v>
      </c>
      <c r="H1072" s="48"/>
      <c r="I1072" s="47"/>
      <c r="J1072" s="49"/>
      <c r="K1072" s="50"/>
      <c r="L1072" s="51"/>
      <c r="M1072" s="48"/>
      <c r="N1072" s="51"/>
      <c r="O1072" s="48"/>
      <c r="P1072" s="50"/>
      <c r="Q1072" s="50"/>
      <c r="R1072" s="50"/>
      <c r="S1072" s="46"/>
      <c r="T1072" s="52"/>
      <c r="U1072" s="46"/>
      <c r="V1072" s="46"/>
    </row>
    <row r="1073" spans="1:22" ht="12.75" outlineLevel="3">
      <c r="A1073" s="45"/>
      <c r="B1073" s="46"/>
      <c r="C1073" s="46"/>
      <c r="D1073" s="46"/>
      <c r="E1073" s="46" t="s">
        <v>1411</v>
      </c>
      <c r="F1073" s="46"/>
      <c r="G1073" s="47">
        <v>4.585</v>
      </c>
      <c r="H1073" s="48"/>
      <c r="I1073" s="47"/>
      <c r="J1073" s="49"/>
      <c r="K1073" s="50"/>
      <c r="L1073" s="51"/>
      <c r="M1073" s="48"/>
      <c r="N1073" s="51"/>
      <c r="O1073" s="48"/>
      <c r="P1073" s="50"/>
      <c r="Q1073" s="50"/>
      <c r="R1073" s="50"/>
      <c r="S1073" s="46"/>
      <c r="T1073" s="52"/>
      <c r="U1073" s="46"/>
      <c r="V1073" s="46"/>
    </row>
    <row r="1074" spans="1:22" ht="12.75" outlineLevel="3">
      <c r="A1074" s="45"/>
      <c r="B1074" s="46"/>
      <c r="C1074" s="46"/>
      <c r="D1074" s="46"/>
      <c r="E1074" s="46" t="s">
        <v>1412</v>
      </c>
      <c r="F1074" s="46"/>
      <c r="G1074" s="47">
        <v>7.805</v>
      </c>
      <c r="H1074" s="48"/>
      <c r="I1074" s="47"/>
      <c r="J1074" s="49"/>
      <c r="K1074" s="50"/>
      <c r="L1074" s="51"/>
      <c r="M1074" s="48"/>
      <c r="N1074" s="51"/>
      <c r="O1074" s="48"/>
      <c r="P1074" s="50"/>
      <c r="Q1074" s="50"/>
      <c r="R1074" s="50"/>
      <c r="S1074" s="46"/>
      <c r="T1074" s="52"/>
      <c r="U1074" s="46"/>
      <c r="V1074" s="46"/>
    </row>
    <row r="1075" spans="1:22" ht="12.75" outlineLevel="2">
      <c r="A1075" s="36">
        <v>459</v>
      </c>
      <c r="B1075" s="37" t="s">
        <v>1808</v>
      </c>
      <c r="C1075" s="37"/>
      <c r="D1075" s="38" t="s">
        <v>1573</v>
      </c>
      <c r="E1075" s="39" t="s">
        <v>1809</v>
      </c>
      <c r="F1075" s="38" t="s">
        <v>1575</v>
      </c>
      <c r="G1075" s="40">
        <v>12.39</v>
      </c>
      <c r="H1075" s="41">
        <v>0</v>
      </c>
      <c r="I1075" s="40">
        <f>G1075*(1+H1075/100)</f>
        <v>12.39</v>
      </c>
      <c r="J1075" s="42"/>
      <c r="K1075" s="43">
        <f>I1075*J1075</f>
        <v>0</v>
      </c>
      <c r="L1075" s="44"/>
      <c r="M1075" s="41">
        <f>I1075*L1075</f>
        <v>0</v>
      </c>
      <c r="N1075" s="44"/>
      <c r="O1075" s="41">
        <f>I1075*N1075</f>
        <v>0</v>
      </c>
      <c r="P1075" s="43">
        <v>21</v>
      </c>
      <c r="Q1075" s="43">
        <f>K1075*(P1075/100)</f>
        <v>0</v>
      </c>
      <c r="R1075" s="43">
        <f>K1075+Q1075</f>
        <v>0</v>
      </c>
      <c r="S1075" s="39"/>
      <c r="T1075" s="15" t="s">
        <v>1413</v>
      </c>
      <c r="U1075" s="37" t="s">
        <v>208</v>
      </c>
      <c r="V1075" s="37" t="s">
        <v>1782</v>
      </c>
    </row>
    <row r="1076" spans="1:22" ht="12.75" outlineLevel="2">
      <c r="A1076" s="36">
        <v>460</v>
      </c>
      <c r="B1076" s="37" t="s">
        <v>1811</v>
      </c>
      <c r="C1076" s="37"/>
      <c r="D1076" s="38" t="s">
        <v>1573</v>
      </c>
      <c r="E1076" s="39" t="s">
        <v>1812</v>
      </c>
      <c r="F1076" s="38" t="s">
        <v>1698</v>
      </c>
      <c r="G1076" s="40">
        <v>0.20934936</v>
      </c>
      <c r="H1076" s="41">
        <v>0</v>
      </c>
      <c r="I1076" s="40">
        <f>G1076*(1+H1076/100)</f>
        <v>0.20934936</v>
      </c>
      <c r="J1076" s="42"/>
      <c r="K1076" s="43">
        <f>I1076*J1076</f>
        <v>0</v>
      </c>
      <c r="L1076" s="44">
        <v>1.04881</v>
      </c>
      <c r="M1076" s="41">
        <f>I1076*L1076</f>
        <v>0.21956770226160002</v>
      </c>
      <c r="N1076" s="44"/>
      <c r="O1076" s="41">
        <f>I1076*N1076</f>
        <v>0</v>
      </c>
      <c r="P1076" s="43">
        <v>21</v>
      </c>
      <c r="Q1076" s="43">
        <f>K1076*(P1076/100)</f>
        <v>0</v>
      </c>
      <c r="R1076" s="43">
        <f>K1076+Q1076</f>
        <v>0</v>
      </c>
      <c r="S1076" s="39"/>
      <c r="T1076" s="15" t="s">
        <v>1414</v>
      </c>
      <c r="U1076" s="37" t="s">
        <v>208</v>
      </c>
      <c r="V1076" s="37" t="s">
        <v>1782</v>
      </c>
    </row>
    <row r="1077" spans="1:22" ht="12.75" outlineLevel="3">
      <c r="A1077" s="45"/>
      <c r="B1077" s="46"/>
      <c r="C1077" s="46"/>
      <c r="D1077" s="46"/>
      <c r="E1077" s="46" t="s">
        <v>1415</v>
      </c>
      <c r="F1077" s="46"/>
      <c r="G1077" s="47">
        <v>0</v>
      </c>
      <c r="H1077" s="48"/>
      <c r="I1077" s="47"/>
      <c r="J1077" s="49"/>
      <c r="K1077" s="50"/>
      <c r="L1077" s="51"/>
      <c r="M1077" s="48"/>
      <c r="N1077" s="51"/>
      <c r="O1077" s="48"/>
      <c r="P1077" s="50"/>
      <c r="Q1077" s="50"/>
      <c r="R1077" s="50"/>
      <c r="S1077" s="46"/>
      <c r="T1077" s="52"/>
      <c r="U1077" s="46"/>
      <c r="V1077" s="46"/>
    </row>
    <row r="1078" spans="1:22" ht="12.75" outlineLevel="3">
      <c r="A1078" s="45"/>
      <c r="B1078" s="46"/>
      <c r="C1078" s="46"/>
      <c r="D1078" s="46"/>
      <c r="E1078" s="46" t="s">
        <v>1416</v>
      </c>
      <c r="F1078" s="46"/>
      <c r="G1078" s="47">
        <v>0.20934936</v>
      </c>
      <c r="H1078" s="48"/>
      <c r="I1078" s="47"/>
      <c r="J1078" s="49"/>
      <c r="K1078" s="50"/>
      <c r="L1078" s="51"/>
      <c r="M1078" s="48"/>
      <c r="N1078" s="51"/>
      <c r="O1078" s="48"/>
      <c r="P1078" s="50"/>
      <c r="Q1078" s="50"/>
      <c r="R1078" s="50"/>
      <c r="S1078" s="46"/>
      <c r="T1078" s="52"/>
      <c r="U1078" s="46"/>
      <c r="V1078" s="46"/>
    </row>
    <row r="1079" spans="1:22" ht="12.75" outlineLevel="2">
      <c r="A1079" s="36">
        <v>461</v>
      </c>
      <c r="B1079" s="37" t="s">
        <v>1417</v>
      </c>
      <c r="C1079" s="37"/>
      <c r="D1079" s="38" t="s">
        <v>1573</v>
      </c>
      <c r="E1079" s="39" t="s">
        <v>1418</v>
      </c>
      <c r="F1079" s="38" t="s">
        <v>1698</v>
      </c>
      <c r="G1079" s="40">
        <v>0.30080435</v>
      </c>
      <c r="H1079" s="41">
        <v>0</v>
      </c>
      <c r="I1079" s="40">
        <f>G1079*(1+H1079/100)</f>
        <v>0.30080435</v>
      </c>
      <c r="J1079" s="42"/>
      <c r="K1079" s="43">
        <f>I1079*J1079</f>
        <v>0</v>
      </c>
      <c r="L1079" s="44">
        <v>1.05878</v>
      </c>
      <c r="M1079" s="41">
        <f>I1079*L1079</f>
        <v>0.31848562969300004</v>
      </c>
      <c r="N1079" s="44"/>
      <c r="O1079" s="41">
        <f>I1079*N1079</f>
        <v>0</v>
      </c>
      <c r="P1079" s="43">
        <v>21</v>
      </c>
      <c r="Q1079" s="43">
        <f>K1079*(P1079/100)</f>
        <v>0</v>
      </c>
      <c r="R1079" s="43">
        <f>K1079+Q1079</f>
        <v>0</v>
      </c>
      <c r="S1079" s="39"/>
      <c r="T1079" s="15" t="s">
        <v>1419</v>
      </c>
      <c r="U1079" s="37" t="s">
        <v>208</v>
      </c>
      <c r="V1079" s="37" t="s">
        <v>1782</v>
      </c>
    </row>
    <row r="1080" spans="1:22" ht="12.75" outlineLevel="3">
      <c r="A1080" s="45"/>
      <c r="B1080" s="46"/>
      <c r="C1080" s="46"/>
      <c r="D1080" s="46"/>
      <c r="E1080" s="46" t="s">
        <v>214</v>
      </c>
      <c r="F1080" s="46"/>
      <c r="G1080" s="47">
        <v>0</v>
      </c>
      <c r="H1080" s="48"/>
      <c r="I1080" s="47"/>
      <c r="J1080" s="49"/>
      <c r="K1080" s="50"/>
      <c r="L1080" s="51"/>
      <c r="M1080" s="48"/>
      <c r="N1080" s="51"/>
      <c r="O1080" s="48"/>
      <c r="P1080" s="50"/>
      <c r="Q1080" s="50"/>
      <c r="R1080" s="50"/>
      <c r="S1080" s="46"/>
      <c r="T1080" s="52"/>
      <c r="U1080" s="46"/>
      <c r="V1080" s="46"/>
    </row>
    <row r="1081" spans="1:22" ht="12.75" outlineLevel="3">
      <c r="A1081" s="45"/>
      <c r="B1081" s="46"/>
      <c r="C1081" s="46"/>
      <c r="D1081" s="46"/>
      <c r="E1081" s="46" t="s">
        <v>1420</v>
      </c>
      <c r="F1081" s="46"/>
      <c r="G1081" s="47">
        <v>0.174432</v>
      </c>
      <c r="H1081" s="48"/>
      <c r="I1081" s="47"/>
      <c r="J1081" s="49"/>
      <c r="K1081" s="50"/>
      <c r="L1081" s="51"/>
      <c r="M1081" s="48"/>
      <c r="N1081" s="51"/>
      <c r="O1081" s="48"/>
      <c r="P1081" s="50"/>
      <c r="Q1081" s="50"/>
      <c r="R1081" s="50"/>
      <c r="S1081" s="46"/>
      <c r="T1081" s="52"/>
      <c r="U1081" s="46"/>
      <c r="V1081" s="46"/>
    </row>
    <row r="1082" spans="1:22" ht="12.75" outlineLevel="3">
      <c r="A1082" s="45"/>
      <c r="B1082" s="46"/>
      <c r="C1082" s="46"/>
      <c r="D1082" s="46"/>
      <c r="E1082" s="46" t="s">
        <v>1421</v>
      </c>
      <c r="F1082" s="46"/>
      <c r="G1082" s="47">
        <v>0.12637235</v>
      </c>
      <c r="H1082" s="48"/>
      <c r="I1082" s="47"/>
      <c r="J1082" s="49"/>
      <c r="K1082" s="50"/>
      <c r="L1082" s="51"/>
      <c r="M1082" s="48"/>
      <c r="N1082" s="51"/>
      <c r="O1082" s="48"/>
      <c r="P1082" s="50"/>
      <c r="Q1082" s="50"/>
      <c r="R1082" s="50"/>
      <c r="S1082" s="46"/>
      <c r="T1082" s="52"/>
      <c r="U1082" s="46"/>
      <c r="V1082" s="46"/>
    </row>
    <row r="1083" spans="1:22" ht="12.75" outlineLevel="2">
      <c r="A1083" s="36">
        <v>462</v>
      </c>
      <c r="B1083" s="37" t="s">
        <v>794</v>
      </c>
      <c r="C1083" s="37"/>
      <c r="D1083" s="38" t="s">
        <v>1573</v>
      </c>
      <c r="E1083" s="39" t="s">
        <v>795</v>
      </c>
      <c r="F1083" s="38" t="s">
        <v>1575</v>
      </c>
      <c r="G1083" s="40">
        <v>6.965</v>
      </c>
      <c r="H1083" s="41">
        <v>0</v>
      </c>
      <c r="I1083" s="40">
        <f>G1083*(1+H1083/100)</f>
        <v>6.965</v>
      </c>
      <c r="J1083" s="42"/>
      <c r="K1083" s="43">
        <f>I1083*J1083</f>
        <v>0</v>
      </c>
      <c r="L1083" s="44">
        <v>0.03279</v>
      </c>
      <c r="M1083" s="41">
        <f>I1083*L1083</f>
        <v>0.22838234999999998</v>
      </c>
      <c r="N1083" s="44"/>
      <c r="O1083" s="41">
        <f>I1083*N1083</f>
        <v>0</v>
      </c>
      <c r="P1083" s="43">
        <v>21</v>
      </c>
      <c r="Q1083" s="43">
        <f>K1083*(P1083/100)</f>
        <v>0</v>
      </c>
      <c r="R1083" s="43">
        <f>K1083+Q1083</f>
        <v>0</v>
      </c>
      <c r="S1083" s="39"/>
      <c r="T1083" s="15" t="s">
        <v>1422</v>
      </c>
      <c r="U1083" s="37" t="s">
        <v>208</v>
      </c>
      <c r="V1083" s="37" t="s">
        <v>1782</v>
      </c>
    </row>
    <row r="1084" spans="1:22" ht="12.75" outlineLevel="3">
      <c r="A1084" s="45"/>
      <c r="B1084" s="46"/>
      <c r="C1084" s="46"/>
      <c r="D1084" s="46"/>
      <c r="E1084" s="46" t="s">
        <v>1370</v>
      </c>
      <c r="F1084" s="46"/>
      <c r="G1084" s="47">
        <v>0</v>
      </c>
      <c r="H1084" s="48"/>
      <c r="I1084" s="47"/>
      <c r="J1084" s="49"/>
      <c r="K1084" s="50"/>
      <c r="L1084" s="51"/>
      <c r="M1084" s="48"/>
      <c r="N1084" s="51"/>
      <c r="O1084" s="48"/>
      <c r="P1084" s="50"/>
      <c r="Q1084" s="50"/>
      <c r="R1084" s="50"/>
      <c r="S1084" s="46"/>
      <c r="T1084" s="52"/>
      <c r="U1084" s="46"/>
      <c r="V1084" s="46"/>
    </row>
    <row r="1085" spans="1:22" ht="12.75" outlineLevel="3">
      <c r="A1085" s="45"/>
      <c r="B1085" s="46"/>
      <c r="C1085" s="46"/>
      <c r="D1085" s="46"/>
      <c r="E1085" s="46" t="s">
        <v>1423</v>
      </c>
      <c r="F1085" s="46"/>
      <c r="G1085" s="47">
        <v>6.965</v>
      </c>
      <c r="H1085" s="48"/>
      <c r="I1085" s="47"/>
      <c r="J1085" s="49"/>
      <c r="K1085" s="50"/>
      <c r="L1085" s="51"/>
      <c r="M1085" s="48"/>
      <c r="N1085" s="51"/>
      <c r="O1085" s="48"/>
      <c r="P1085" s="50"/>
      <c r="Q1085" s="50"/>
      <c r="R1085" s="50"/>
      <c r="S1085" s="46"/>
      <c r="T1085" s="52"/>
      <c r="U1085" s="46"/>
      <c r="V1085" s="46"/>
    </row>
    <row r="1086" spans="1:22" ht="26.25" outlineLevel="2">
      <c r="A1086" s="36">
        <v>463</v>
      </c>
      <c r="B1086" s="37" t="s">
        <v>1424</v>
      </c>
      <c r="C1086" s="37"/>
      <c r="D1086" s="38" t="s">
        <v>1573</v>
      </c>
      <c r="E1086" s="39" t="s">
        <v>1425</v>
      </c>
      <c r="F1086" s="38" t="s">
        <v>1619</v>
      </c>
      <c r="G1086" s="40">
        <v>8.72718</v>
      </c>
      <c r="H1086" s="41">
        <v>0</v>
      </c>
      <c r="I1086" s="40">
        <f>G1086*(1+H1086/100)</f>
        <v>8.72718</v>
      </c>
      <c r="J1086" s="42"/>
      <c r="K1086" s="43">
        <f>I1086*J1086</f>
        <v>0</v>
      </c>
      <c r="L1086" s="44">
        <v>3.17761</v>
      </c>
      <c r="M1086" s="41">
        <f>I1086*L1086</f>
        <v>27.731574439800003</v>
      </c>
      <c r="N1086" s="44"/>
      <c r="O1086" s="41">
        <f>I1086*N1086</f>
        <v>0</v>
      </c>
      <c r="P1086" s="43">
        <v>21</v>
      </c>
      <c r="Q1086" s="43">
        <f>K1086*(P1086/100)</f>
        <v>0</v>
      </c>
      <c r="R1086" s="43">
        <f>K1086+Q1086</f>
        <v>0</v>
      </c>
      <c r="S1086" s="39"/>
      <c r="T1086" s="15" t="s">
        <v>1426</v>
      </c>
      <c r="U1086" s="37" t="s">
        <v>208</v>
      </c>
      <c r="V1086" s="37" t="s">
        <v>1782</v>
      </c>
    </row>
    <row r="1087" spans="1:22" ht="12.75" outlineLevel="3">
      <c r="A1087" s="45"/>
      <c r="B1087" s="46"/>
      <c r="C1087" s="46"/>
      <c r="D1087" s="46"/>
      <c r="E1087" s="46" t="s">
        <v>1427</v>
      </c>
      <c r="F1087" s="46"/>
      <c r="G1087" s="47">
        <v>0</v>
      </c>
      <c r="H1087" s="48"/>
      <c r="I1087" s="47"/>
      <c r="J1087" s="49"/>
      <c r="K1087" s="50"/>
      <c r="L1087" s="51"/>
      <c r="M1087" s="48"/>
      <c r="N1087" s="51"/>
      <c r="O1087" s="48"/>
      <c r="P1087" s="50"/>
      <c r="Q1087" s="50"/>
      <c r="R1087" s="50"/>
      <c r="S1087" s="46"/>
      <c r="T1087" s="52"/>
      <c r="U1087" s="46"/>
      <c r="V1087" s="46"/>
    </row>
    <row r="1088" spans="1:22" ht="12.75" outlineLevel="3">
      <c r="A1088" s="45"/>
      <c r="B1088" s="46"/>
      <c r="C1088" s="46"/>
      <c r="D1088" s="46"/>
      <c r="E1088" s="46" t="s">
        <v>1428</v>
      </c>
      <c r="F1088" s="46"/>
      <c r="G1088" s="47">
        <v>3.77348</v>
      </c>
      <c r="H1088" s="48"/>
      <c r="I1088" s="47"/>
      <c r="J1088" s="49"/>
      <c r="K1088" s="50"/>
      <c r="L1088" s="51"/>
      <c r="M1088" s="48"/>
      <c r="N1088" s="51"/>
      <c r="O1088" s="48"/>
      <c r="P1088" s="50"/>
      <c r="Q1088" s="50"/>
      <c r="R1088" s="50"/>
      <c r="S1088" s="46"/>
      <c r="T1088" s="52"/>
      <c r="U1088" s="46"/>
      <c r="V1088" s="46"/>
    </row>
    <row r="1089" spans="1:22" ht="12.75" outlineLevel="3">
      <c r="A1089" s="45"/>
      <c r="B1089" s="46"/>
      <c r="C1089" s="46"/>
      <c r="D1089" s="46"/>
      <c r="E1089" s="46" t="s">
        <v>1429</v>
      </c>
      <c r="F1089" s="46"/>
      <c r="G1089" s="47">
        <v>2.27108</v>
      </c>
      <c r="H1089" s="48"/>
      <c r="I1089" s="47"/>
      <c r="J1089" s="49"/>
      <c r="K1089" s="50"/>
      <c r="L1089" s="51"/>
      <c r="M1089" s="48"/>
      <c r="N1089" s="51"/>
      <c r="O1089" s="48"/>
      <c r="P1089" s="50"/>
      <c r="Q1089" s="50"/>
      <c r="R1089" s="50"/>
      <c r="S1089" s="46"/>
      <c r="T1089" s="52"/>
      <c r="U1089" s="46"/>
      <c r="V1089" s="46"/>
    </row>
    <row r="1090" spans="1:22" ht="12.75" outlineLevel="3">
      <c r="A1090" s="45"/>
      <c r="B1090" s="46"/>
      <c r="C1090" s="46"/>
      <c r="D1090" s="46"/>
      <c r="E1090" s="46" t="s">
        <v>1430</v>
      </c>
      <c r="F1090" s="46"/>
      <c r="G1090" s="47">
        <v>1.81782</v>
      </c>
      <c r="H1090" s="48"/>
      <c r="I1090" s="47"/>
      <c r="J1090" s="49"/>
      <c r="K1090" s="50"/>
      <c r="L1090" s="51"/>
      <c r="M1090" s="48"/>
      <c r="N1090" s="51"/>
      <c r="O1090" s="48"/>
      <c r="P1090" s="50"/>
      <c r="Q1090" s="50"/>
      <c r="R1090" s="50"/>
      <c r="S1090" s="46"/>
      <c r="T1090" s="52"/>
      <c r="U1090" s="46"/>
      <c r="V1090" s="46"/>
    </row>
    <row r="1091" spans="1:22" ht="12.75" outlineLevel="3">
      <c r="A1091" s="45"/>
      <c r="B1091" s="46"/>
      <c r="C1091" s="46"/>
      <c r="D1091" s="46"/>
      <c r="E1091" s="46" t="s">
        <v>1431</v>
      </c>
      <c r="F1091" s="46"/>
      <c r="G1091" s="47">
        <v>0</v>
      </c>
      <c r="H1091" s="48"/>
      <c r="I1091" s="47"/>
      <c r="J1091" s="49"/>
      <c r="K1091" s="50"/>
      <c r="L1091" s="51"/>
      <c r="M1091" s="48"/>
      <c r="N1091" s="51"/>
      <c r="O1091" s="48"/>
      <c r="P1091" s="50"/>
      <c r="Q1091" s="50"/>
      <c r="R1091" s="50"/>
      <c r="S1091" s="46"/>
      <c r="T1091" s="52"/>
      <c r="U1091" s="46"/>
      <c r="V1091" s="46"/>
    </row>
    <row r="1092" spans="1:22" ht="12.75" outlineLevel="3">
      <c r="A1092" s="45"/>
      <c r="B1092" s="46"/>
      <c r="C1092" s="46"/>
      <c r="D1092" s="46"/>
      <c r="E1092" s="46" t="s">
        <v>1432</v>
      </c>
      <c r="F1092" s="46"/>
      <c r="G1092" s="47">
        <v>0.8648</v>
      </c>
      <c r="H1092" s="48"/>
      <c r="I1092" s="47"/>
      <c r="J1092" s="49"/>
      <c r="K1092" s="50"/>
      <c r="L1092" s="51"/>
      <c r="M1092" s="48"/>
      <c r="N1092" s="51"/>
      <c r="O1092" s="48"/>
      <c r="P1092" s="50"/>
      <c r="Q1092" s="50"/>
      <c r="R1092" s="50"/>
      <c r="S1092" s="46"/>
      <c r="T1092" s="52"/>
      <c r="U1092" s="46"/>
      <c r="V1092" s="46"/>
    </row>
    <row r="1093" spans="1:22" ht="12.75" outlineLevel="2">
      <c r="A1093" s="36">
        <v>464</v>
      </c>
      <c r="B1093" s="37" t="s">
        <v>1433</v>
      </c>
      <c r="C1093" s="37"/>
      <c r="D1093" s="38" t="s">
        <v>1573</v>
      </c>
      <c r="E1093" s="39" t="s">
        <v>1434</v>
      </c>
      <c r="F1093" s="38" t="s">
        <v>1619</v>
      </c>
      <c r="G1093" s="40">
        <v>8.727</v>
      </c>
      <c r="H1093" s="41"/>
      <c r="I1093" s="40">
        <f>G1093*(1+H1093/100)</f>
        <v>8.727</v>
      </c>
      <c r="J1093" s="42"/>
      <c r="K1093" s="43">
        <f>I1093*J1093</f>
        <v>0</v>
      </c>
      <c r="L1093" s="44"/>
      <c r="M1093" s="41">
        <f>I1093*L1093</f>
        <v>0</v>
      </c>
      <c r="N1093" s="44"/>
      <c r="O1093" s="41">
        <f>I1093*N1093</f>
        <v>0</v>
      </c>
      <c r="P1093" s="43">
        <v>21</v>
      </c>
      <c r="Q1093" s="43">
        <f>K1093*(P1093/100)</f>
        <v>0</v>
      </c>
      <c r="R1093" s="43">
        <f>K1093+Q1093</f>
        <v>0</v>
      </c>
      <c r="S1093" s="39"/>
      <c r="T1093" s="15" t="s">
        <v>1435</v>
      </c>
      <c r="U1093" s="37" t="s">
        <v>208</v>
      </c>
      <c r="V1093" s="37" t="s">
        <v>1782</v>
      </c>
    </row>
    <row r="1094" spans="1:22" ht="12.75" outlineLevel="2">
      <c r="A1094" s="36">
        <v>465</v>
      </c>
      <c r="B1094" s="37" t="s">
        <v>1436</v>
      </c>
      <c r="C1094" s="37"/>
      <c r="D1094" s="38" t="s">
        <v>1573</v>
      </c>
      <c r="E1094" s="39" t="s">
        <v>1437</v>
      </c>
      <c r="F1094" s="38" t="s">
        <v>1619</v>
      </c>
      <c r="G1094" s="40">
        <v>2.224</v>
      </c>
      <c r="H1094" s="41">
        <v>0</v>
      </c>
      <c r="I1094" s="40">
        <f>G1094*(1+H1094/100)</f>
        <v>2.224</v>
      </c>
      <c r="J1094" s="42"/>
      <c r="K1094" s="43">
        <f>I1094*J1094</f>
        <v>0</v>
      </c>
      <c r="L1094" s="44">
        <v>2.8475</v>
      </c>
      <c r="M1094" s="41">
        <f>I1094*L1094</f>
        <v>6.332840000000001</v>
      </c>
      <c r="N1094" s="44"/>
      <c r="O1094" s="41">
        <f>I1094*N1094</f>
        <v>0</v>
      </c>
      <c r="P1094" s="43">
        <v>21</v>
      </c>
      <c r="Q1094" s="43">
        <f>K1094*(P1094/100)</f>
        <v>0</v>
      </c>
      <c r="R1094" s="43">
        <f>K1094+Q1094</f>
        <v>0</v>
      </c>
      <c r="S1094" s="39"/>
      <c r="T1094" s="15" t="s">
        <v>1438</v>
      </c>
      <c r="U1094" s="37" t="s">
        <v>208</v>
      </c>
      <c r="V1094" s="37" t="s">
        <v>1782</v>
      </c>
    </row>
    <row r="1095" spans="1:22" ht="12.75" outlineLevel="3">
      <c r="A1095" s="45"/>
      <c r="B1095" s="46"/>
      <c r="C1095" s="46"/>
      <c r="D1095" s="46"/>
      <c r="E1095" s="46" t="s">
        <v>1439</v>
      </c>
      <c r="F1095" s="46"/>
      <c r="G1095" s="47">
        <v>2.224</v>
      </c>
      <c r="H1095" s="48"/>
      <c r="I1095" s="47"/>
      <c r="J1095" s="49"/>
      <c r="K1095" s="50"/>
      <c r="L1095" s="51"/>
      <c r="M1095" s="48"/>
      <c r="N1095" s="51"/>
      <c r="O1095" s="48"/>
      <c r="P1095" s="50"/>
      <c r="Q1095" s="50"/>
      <c r="R1095" s="50"/>
      <c r="S1095" s="46"/>
      <c r="T1095" s="52"/>
      <c r="U1095" s="46"/>
      <c r="V1095" s="46"/>
    </row>
    <row r="1096" spans="1:22" ht="12.75" outlineLevel="2">
      <c r="A1096" s="36">
        <v>466</v>
      </c>
      <c r="B1096" s="37" t="s">
        <v>1837</v>
      </c>
      <c r="C1096" s="37"/>
      <c r="D1096" s="38" t="s">
        <v>1573</v>
      </c>
      <c r="E1096" s="39" t="s">
        <v>1838</v>
      </c>
      <c r="F1096" s="38" t="s">
        <v>1603</v>
      </c>
      <c r="G1096" s="40">
        <v>2.25</v>
      </c>
      <c r="H1096" s="41">
        <v>0</v>
      </c>
      <c r="I1096" s="40">
        <f>G1096*(1+H1096/100)</f>
        <v>2.25</v>
      </c>
      <c r="J1096" s="42"/>
      <c r="K1096" s="43">
        <f>I1096*J1096</f>
        <v>0</v>
      </c>
      <c r="L1096" s="44">
        <v>0.00086</v>
      </c>
      <c r="M1096" s="41">
        <f>I1096*L1096</f>
        <v>0.0019349999999999999</v>
      </c>
      <c r="N1096" s="44"/>
      <c r="O1096" s="41">
        <f>I1096*N1096</f>
        <v>0</v>
      </c>
      <c r="P1096" s="43">
        <v>21</v>
      </c>
      <c r="Q1096" s="43">
        <f>K1096*(P1096/100)</f>
        <v>0</v>
      </c>
      <c r="R1096" s="43">
        <f>K1096+Q1096</f>
        <v>0</v>
      </c>
      <c r="S1096" s="39"/>
      <c r="T1096" s="15" t="s">
        <v>1440</v>
      </c>
      <c r="U1096" s="37" t="s">
        <v>208</v>
      </c>
      <c r="V1096" s="37" t="s">
        <v>1782</v>
      </c>
    </row>
    <row r="1097" spans="1:22" ht="12.75" outlineLevel="3">
      <c r="A1097" s="45"/>
      <c r="B1097" s="46"/>
      <c r="C1097" s="46"/>
      <c r="D1097" s="46"/>
      <c r="E1097" s="46" t="s">
        <v>1441</v>
      </c>
      <c r="F1097" s="46"/>
      <c r="G1097" s="47">
        <v>0</v>
      </c>
      <c r="H1097" s="48"/>
      <c r="I1097" s="47"/>
      <c r="J1097" s="49"/>
      <c r="K1097" s="50"/>
      <c r="L1097" s="51"/>
      <c r="M1097" s="48"/>
      <c r="N1097" s="51"/>
      <c r="O1097" s="48"/>
      <c r="P1097" s="50"/>
      <c r="Q1097" s="50"/>
      <c r="R1097" s="50"/>
      <c r="S1097" s="46"/>
      <c r="T1097" s="52"/>
      <c r="U1097" s="46"/>
      <c r="V1097" s="46"/>
    </row>
    <row r="1098" spans="1:22" ht="12.75" outlineLevel="3">
      <c r="A1098" s="45"/>
      <c r="B1098" s="46"/>
      <c r="C1098" s="46"/>
      <c r="D1098" s="46"/>
      <c r="E1098" s="46" t="s">
        <v>1442</v>
      </c>
      <c r="F1098" s="46"/>
      <c r="G1098" s="47">
        <v>2.25</v>
      </c>
      <c r="H1098" s="48"/>
      <c r="I1098" s="47"/>
      <c r="J1098" s="49"/>
      <c r="K1098" s="50"/>
      <c r="L1098" s="51"/>
      <c r="M1098" s="48"/>
      <c r="N1098" s="51"/>
      <c r="O1098" s="48"/>
      <c r="P1098" s="50"/>
      <c r="Q1098" s="50"/>
      <c r="R1098" s="50"/>
      <c r="S1098" s="46"/>
      <c r="T1098" s="52"/>
      <c r="U1098" s="46"/>
      <c r="V1098" s="46"/>
    </row>
    <row r="1099" spans="1:22" ht="12.75" outlineLevel="2">
      <c r="A1099" s="36">
        <v>467</v>
      </c>
      <c r="B1099" s="37" t="s">
        <v>1443</v>
      </c>
      <c r="C1099" s="37"/>
      <c r="D1099" s="38" t="s">
        <v>1573</v>
      </c>
      <c r="E1099" s="39" t="s">
        <v>1444</v>
      </c>
      <c r="F1099" s="38" t="s">
        <v>1603</v>
      </c>
      <c r="G1099" s="40">
        <v>0.5</v>
      </c>
      <c r="H1099" s="41">
        <v>0</v>
      </c>
      <c r="I1099" s="40">
        <f>G1099*(1+H1099/100)</f>
        <v>0.5</v>
      </c>
      <c r="J1099" s="42"/>
      <c r="K1099" s="43">
        <f>I1099*J1099</f>
        <v>0</v>
      </c>
      <c r="L1099" s="44">
        <v>0.00443</v>
      </c>
      <c r="M1099" s="41">
        <f>I1099*L1099</f>
        <v>0.002215</v>
      </c>
      <c r="N1099" s="44"/>
      <c r="O1099" s="41">
        <f>I1099*N1099</f>
        <v>0</v>
      </c>
      <c r="P1099" s="43">
        <v>21</v>
      </c>
      <c r="Q1099" s="43">
        <f>K1099*(P1099/100)</f>
        <v>0</v>
      </c>
      <c r="R1099" s="43">
        <f>K1099+Q1099</f>
        <v>0</v>
      </c>
      <c r="S1099" s="39"/>
      <c r="T1099" s="15" t="s">
        <v>1445</v>
      </c>
      <c r="U1099" s="37" t="s">
        <v>208</v>
      </c>
      <c r="V1099" s="37" t="s">
        <v>1782</v>
      </c>
    </row>
    <row r="1100" spans="1:22" ht="26.25" outlineLevel="2">
      <c r="A1100" s="36">
        <v>468</v>
      </c>
      <c r="B1100" s="37" t="s">
        <v>1446</v>
      </c>
      <c r="C1100" s="37"/>
      <c r="D1100" s="38" t="s">
        <v>1573</v>
      </c>
      <c r="E1100" s="39" t="s">
        <v>1447</v>
      </c>
      <c r="F1100" s="38" t="s">
        <v>1603</v>
      </c>
      <c r="G1100" s="40">
        <v>39.78</v>
      </c>
      <c r="H1100" s="41">
        <v>0</v>
      </c>
      <c r="I1100" s="40">
        <f>G1100*(1+H1100/100)</f>
        <v>39.78</v>
      </c>
      <c r="J1100" s="42"/>
      <c r="K1100" s="43">
        <f>I1100*J1100</f>
        <v>0</v>
      </c>
      <c r="L1100" s="44"/>
      <c r="M1100" s="41">
        <f>I1100*L1100</f>
        <v>0</v>
      </c>
      <c r="N1100" s="44"/>
      <c r="O1100" s="41">
        <f>I1100*N1100</f>
        <v>0</v>
      </c>
      <c r="P1100" s="43">
        <v>21</v>
      </c>
      <c r="Q1100" s="43">
        <f>K1100*(P1100/100)</f>
        <v>0</v>
      </c>
      <c r="R1100" s="43">
        <f>K1100+Q1100</f>
        <v>0</v>
      </c>
      <c r="S1100" s="39"/>
      <c r="T1100" s="15" t="s">
        <v>1448</v>
      </c>
      <c r="U1100" s="37" t="s">
        <v>208</v>
      </c>
      <c r="V1100" s="37" t="s">
        <v>1782</v>
      </c>
    </row>
    <row r="1101" spans="1:22" ht="12.75" outlineLevel="3">
      <c r="A1101" s="45"/>
      <c r="B1101" s="46"/>
      <c r="C1101" s="46"/>
      <c r="D1101" s="46"/>
      <c r="E1101" s="46" t="s">
        <v>212</v>
      </c>
      <c r="F1101" s="46"/>
      <c r="G1101" s="47">
        <v>0</v>
      </c>
      <c r="H1101" s="48"/>
      <c r="I1101" s="47"/>
      <c r="J1101" s="49"/>
      <c r="K1101" s="50"/>
      <c r="L1101" s="51"/>
      <c r="M1101" s="48"/>
      <c r="N1101" s="51"/>
      <c r="O1101" s="48"/>
      <c r="P1101" s="50"/>
      <c r="Q1101" s="50"/>
      <c r="R1101" s="50"/>
      <c r="S1101" s="46"/>
      <c r="T1101" s="52"/>
      <c r="U1101" s="46"/>
      <c r="V1101" s="46"/>
    </row>
    <row r="1102" spans="1:22" ht="12.75" outlineLevel="3">
      <c r="A1102" s="45"/>
      <c r="B1102" s="46"/>
      <c r="C1102" s="46"/>
      <c r="D1102" s="46"/>
      <c r="E1102" s="46" t="s">
        <v>1449</v>
      </c>
      <c r="F1102" s="46"/>
      <c r="G1102" s="47">
        <v>6.2</v>
      </c>
      <c r="H1102" s="48"/>
      <c r="I1102" s="47"/>
      <c r="J1102" s="49"/>
      <c r="K1102" s="50"/>
      <c r="L1102" s="51"/>
      <c r="M1102" s="48"/>
      <c r="N1102" s="51"/>
      <c r="O1102" s="48"/>
      <c r="P1102" s="50"/>
      <c r="Q1102" s="50"/>
      <c r="R1102" s="50"/>
      <c r="S1102" s="46"/>
      <c r="T1102" s="52"/>
      <c r="U1102" s="46"/>
      <c r="V1102" s="46"/>
    </row>
    <row r="1103" spans="1:22" ht="12.75" outlineLevel="3">
      <c r="A1103" s="45"/>
      <c r="B1103" s="46"/>
      <c r="C1103" s="46"/>
      <c r="D1103" s="46"/>
      <c r="E1103" s="46" t="s">
        <v>1450</v>
      </c>
      <c r="F1103" s="46"/>
      <c r="G1103" s="47">
        <v>0</v>
      </c>
      <c r="H1103" s="48"/>
      <c r="I1103" s="47"/>
      <c r="J1103" s="49"/>
      <c r="K1103" s="50"/>
      <c r="L1103" s="51"/>
      <c r="M1103" s="48"/>
      <c r="N1103" s="51"/>
      <c r="O1103" s="48"/>
      <c r="P1103" s="50"/>
      <c r="Q1103" s="50"/>
      <c r="R1103" s="50"/>
      <c r="S1103" s="46"/>
      <c r="T1103" s="52"/>
      <c r="U1103" s="46"/>
      <c r="V1103" s="46"/>
    </row>
    <row r="1104" spans="1:22" ht="12.75" outlineLevel="3">
      <c r="A1104" s="45"/>
      <c r="B1104" s="46"/>
      <c r="C1104" s="46"/>
      <c r="D1104" s="46"/>
      <c r="E1104" s="46" t="s">
        <v>1451</v>
      </c>
      <c r="F1104" s="46"/>
      <c r="G1104" s="47">
        <v>31.28</v>
      </c>
      <c r="H1104" s="48"/>
      <c r="I1104" s="47"/>
      <c r="J1104" s="49"/>
      <c r="K1104" s="50"/>
      <c r="L1104" s="51"/>
      <c r="M1104" s="48"/>
      <c r="N1104" s="51"/>
      <c r="O1104" s="48"/>
      <c r="P1104" s="50"/>
      <c r="Q1104" s="50"/>
      <c r="R1104" s="50"/>
      <c r="S1104" s="46"/>
      <c r="T1104" s="52"/>
      <c r="U1104" s="46"/>
      <c r="V1104" s="46"/>
    </row>
    <row r="1105" spans="1:22" ht="12.75" outlineLevel="3">
      <c r="A1105" s="45"/>
      <c r="B1105" s="46"/>
      <c r="C1105" s="46"/>
      <c r="D1105" s="46"/>
      <c r="E1105" s="46" t="s">
        <v>1431</v>
      </c>
      <c r="F1105" s="46"/>
      <c r="G1105" s="47">
        <v>0</v>
      </c>
      <c r="H1105" s="48"/>
      <c r="I1105" s="47"/>
      <c r="J1105" s="49"/>
      <c r="K1105" s="50"/>
      <c r="L1105" s="51"/>
      <c r="M1105" s="48"/>
      <c r="N1105" s="51"/>
      <c r="O1105" s="48"/>
      <c r="P1105" s="50"/>
      <c r="Q1105" s="50"/>
      <c r="R1105" s="50"/>
      <c r="S1105" s="46"/>
      <c r="T1105" s="52"/>
      <c r="U1105" s="46"/>
      <c r="V1105" s="46"/>
    </row>
    <row r="1106" spans="1:22" ht="12.75" outlineLevel="3">
      <c r="A1106" s="45"/>
      <c r="B1106" s="46"/>
      <c r="C1106" s="46"/>
      <c r="D1106" s="46"/>
      <c r="E1106" s="46" t="s">
        <v>1452</v>
      </c>
      <c r="F1106" s="46"/>
      <c r="G1106" s="47">
        <v>2.3</v>
      </c>
      <c r="H1106" s="48"/>
      <c r="I1106" s="47"/>
      <c r="J1106" s="49"/>
      <c r="K1106" s="50"/>
      <c r="L1106" s="51"/>
      <c r="M1106" s="48"/>
      <c r="N1106" s="51"/>
      <c r="O1106" s="48"/>
      <c r="P1106" s="50"/>
      <c r="Q1106" s="50"/>
      <c r="R1106" s="50"/>
      <c r="S1106" s="46"/>
      <c r="T1106" s="52"/>
      <c r="U1106" s="46"/>
      <c r="V1106" s="46"/>
    </row>
    <row r="1107" spans="1:22" ht="26.25" outlineLevel="2">
      <c r="A1107" s="36">
        <v>469</v>
      </c>
      <c r="B1107" s="37" t="s">
        <v>1453</v>
      </c>
      <c r="C1107" s="37"/>
      <c r="D1107" s="38" t="s">
        <v>1573</v>
      </c>
      <c r="E1107" s="39" t="s">
        <v>1454</v>
      </c>
      <c r="F1107" s="38" t="s">
        <v>1582</v>
      </c>
      <c r="G1107" s="40">
        <v>6</v>
      </c>
      <c r="H1107" s="41">
        <v>0</v>
      </c>
      <c r="I1107" s="40">
        <f>G1107*(1+H1107/100)</f>
        <v>6</v>
      </c>
      <c r="J1107" s="42"/>
      <c r="K1107" s="43">
        <f>I1107*J1107</f>
        <v>0</v>
      </c>
      <c r="L1107" s="44"/>
      <c r="M1107" s="41">
        <f>I1107*L1107</f>
        <v>0</v>
      </c>
      <c r="N1107" s="44"/>
      <c r="O1107" s="41">
        <f>I1107*N1107</f>
        <v>0</v>
      </c>
      <c r="P1107" s="43">
        <v>21</v>
      </c>
      <c r="Q1107" s="43">
        <f>K1107*(P1107/100)</f>
        <v>0</v>
      </c>
      <c r="R1107" s="43">
        <f>K1107+Q1107</f>
        <v>0</v>
      </c>
      <c r="S1107" s="39"/>
      <c r="T1107" s="15" t="s">
        <v>1455</v>
      </c>
      <c r="U1107" s="37" t="s">
        <v>208</v>
      </c>
      <c r="V1107" s="37" t="s">
        <v>1782</v>
      </c>
    </row>
    <row r="1108" spans="1:22" ht="26.25" outlineLevel="2">
      <c r="A1108" s="36">
        <v>470</v>
      </c>
      <c r="B1108" s="37" t="s">
        <v>1456</v>
      </c>
      <c r="C1108" s="37"/>
      <c r="D1108" s="38" t="s">
        <v>1573</v>
      </c>
      <c r="E1108" s="39" t="s">
        <v>1457</v>
      </c>
      <c r="F1108" s="38" t="s">
        <v>1582</v>
      </c>
      <c r="G1108" s="40">
        <v>2</v>
      </c>
      <c r="H1108" s="41">
        <v>0</v>
      </c>
      <c r="I1108" s="40">
        <f>G1108*(1+H1108/100)</f>
        <v>2</v>
      </c>
      <c r="J1108" s="42"/>
      <c r="K1108" s="43">
        <f>I1108*J1108</f>
        <v>0</v>
      </c>
      <c r="L1108" s="44"/>
      <c r="M1108" s="41">
        <f>I1108*L1108</f>
        <v>0</v>
      </c>
      <c r="N1108" s="44"/>
      <c r="O1108" s="41">
        <f>I1108*N1108</f>
        <v>0</v>
      </c>
      <c r="P1108" s="43">
        <v>21</v>
      </c>
      <c r="Q1108" s="43">
        <f>K1108*(P1108/100)</f>
        <v>0</v>
      </c>
      <c r="R1108" s="43">
        <f>K1108+Q1108</f>
        <v>0</v>
      </c>
      <c r="S1108" s="39"/>
      <c r="T1108" s="15" t="s">
        <v>1458</v>
      </c>
      <c r="U1108" s="37" t="s">
        <v>208</v>
      </c>
      <c r="V1108" s="37" t="s">
        <v>1782</v>
      </c>
    </row>
    <row r="1109" spans="1:22" ht="12.75" outlineLevel="2">
      <c r="A1109" s="36">
        <v>471</v>
      </c>
      <c r="B1109" s="37" t="s">
        <v>1459</v>
      </c>
      <c r="C1109" s="37"/>
      <c r="D1109" s="38" t="s">
        <v>1573</v>
      </c>
      <c r="E1109" s="39" t="s">
        <v>1460</v>
      </c>
      <c r="F1109" s="38" t="s">
        <v>1582</v>
      </c>
      <c r="G1109" s="40">
        <v>14</v>
      </c>
      <c r="H1109" s="41">
        <v>0</v>
      </c>
      <c r="I1109" s="40">
        <f>G1109*(1+H1109/100)</f>
        <v>14</v>
      </c>
      <c r="J1109" s="42"/>
      <c r="K1109" s="43">
        <f>I1109*J1109</f>
        <v>0</v>
      </c>
      <c r="L1109" s="44">
        <v>0.09716</v>
      </c>
      <c r="M1109" s="41">
        <f>I1109*L1109</f>
        <v>1.36024</v>
      </c>
      <c r="N1109" s="44"/>
      <c r="O1109" s="41">
        <f>I1109*N1109</f>
        <v>0</v>
      </c>
      <c r="P1109" s="43">
        <v>21</v>
      </c>
      <c r="Q1109" s="43">
        <f>K1109*(P1109/100)</f>
        <v>0</v>
      </c>
      <c r="R1109" s="43">
        <f>K1109+Q1109</f>
        <v>0</v>
      </c>
      <c r="S1109" s="39"/>
      <c r="T1109" s="15" t="s">
        <v>1461</v>
      </c>
      <c r="U1109" s="37" t="s">
        <v>208</v>
      </c>
      <c r="V1109" s="37" t="s">
        <v>1782</v>
      </c>
    </row>
    <row r="1110" spans="1:22" ht="12.75" outlineLevel="3">
      <c r="A1110" s="45"/>
      <c r="B1110" s="46"/>
      <c r="C1110" s="46"/>
      <c r="D1110" s="46"/>
      <c r="E1110" s="46" t="s">
        <v>1462</v>
      </c>
      <c r="F1110" s="46"/>
      <c r="G1110" s="47">
        <v>14</v>
      </c>
      <c r="H1110" s="48"/>
      <c r="I1110" s="47"/>
      <c r="J1110" s="49"/>
      <c r="K1110" s="50"/>
      <c r="L1110" s="51"/>
      <c r="M1110" s="48"/>
      <c r="N1110" s="51"/>
      <c r="O1110" s="48"/>
      <c r="P1110" s="50"/>
      <c r="Q1110" s="50"/>
      <c r="R1110" s="50"/>
      <c r="S1110" s="46"/>
      <c r="T1110" s="52"/>
      <c r="U1110" s="46"/>
      <c r="V1110" s="46"/>
    </row>
    <row r="1111" spans="1:22" ht="12.75" outlineLevel="2">
      <c r="A1111" s="36">
        <v>472</v>
      </c>
      <c r="B1111" s="37" t="s">
        <v>1463</v>
      </c>
      <c r="C1111" s="37"/>
      <c r="D1111" s="38" t="s">
        <v>1573</v>
      </c>
      <c r="E1111" s="39" t="s">
        <v>1464</v>
      </c>
      <c r="F1111" s="38" t="s">
        <v>1575</v>
      </c>
      <c r="G1111" s="40">
        <v>8.415</v>
      </c>
      <c r="H1111" s="41">
        <v>0</v>
      </c>
      <c r="I1111" s="40">
        <f>G1111*(1+H1111/100)</f>
        <v>8.415</v>
      </c>
      <c r="J1111" s="42"/>
      <c r="K1111" s="43">
        <f>I1111*J1111</f>
        <v>0</v>
      </c>
      <c r="L1111" s="44">
        <v>0.0585</v>
      </c>
      <c r="M1111" s="41">
        <f>I1111*L1111</f>
        <v>0.4922775</v>
      </c>
      <c r="N1111" s="44"/>
      <c r="O1111" s="41">
        <f>I1111*N1111</f>
        <v>0</v>
      </c>
      <c r="P1111" s="43">
        <v>21</v>
      </c>
      <c r="Q1111" s="43">
        <f>K1111*(P1111/100)</f>
        <v>0</v>
      </c>
      <c r="R1111" s="43">
        <f>K1111+Q1111</f>
        <v>0</v>
      </c>
      <c r="S1111" s="39"/>
      <c r="T1111" s="15" t="s">
        <v>1465</v>
      </c>
      <c r="U1111" s="37" t="s">
        <v>208</v>
      </c>
      <c r="V1111" s="37" t="s">
        <v>1782</v>
      </c>
    </row>
    <row r="1112" spans="1:22" ht="12.75" outlineLevel="2">
      <c r="A1112" s="36">
        <v>473</v>
      </c>
      <c r="B1112" s="37" t="s">
        <v>1466</v>
      </c>
      <c r="C1112" s="37"/>
      <c r="D1112" s="38" t="s">
        <v>1573</v>
      </c>
      <c r="E1112" s="39" t="s">
        <v>1467</v>
      </c>
      <c r="F1112" s="38" t="s">
        <v>1575</v>
      </c>
      <c r="G1112" s="40">
        <v>8.415</v>
      </c>
      <c r="H1112" s="41">
        <v>0</v>
      </c>
      <c r="I1112" s="40">
        <f>G1112*(1+H1112/100)</f>
        <v>8.415</v>
      </c>
      <c r="J1112" s="42"/>
      <c r="K1112" s="43">
        <f>I1112*J1112</f>
        <v>0</v>
      </c>
      <c r="L1112" s="44">
        <v>0.36672</v>
      </c>
      <c r="M1112" s="41">
        <f>I1112*L1112</f>
        <v>3.0859487999999997</v>
      </c>
      <c r="N1112" s="44"/>
      <c r="O1112" s="41">
        <f>I1112*N1112</f>
        <v>0</v>
      </c>
      <c r="P1112" s="43">
        <v>21</v>
      </c>
      <c r="Q1112" s="43">
        <f>K1112*(P1112/100)</f>
        <v>0</v>
      </c>
      <c r="R1112" s="43">
        <f>K1112+Q1112</f>
        <v>0</v>
      </c>
      <c r="S1112" s="39"/>
      <c r="T1112" s="15" t="s">
        <v>1468</v>
      </c>
      <c r="U1112" s="37" t="s">
        <v>208</v>
      </c>
      <c r="V1112" s="37" t="s">
        <v>1782</v>
      </c>
    </row>
    <row r="1113" spans="1:22" ht="12.75" outlineLevel="3">
      <c r="A1113" s="45"/>
      <c r="B1113" s="46"/>
      <c r="C1113" s="46"/>
      <c r="D1113" s="46"/>
      <c r="E1113" s="46" t="s">
        <v>212</v>
      </c>
      <c r="F1113" s="46"/>
      <c r="G1113" s="47">
        <v>0</v>
      </c>
      <c r="H1113" s="48"/>
      <c r="I1113" s="47"/>
      <c r="J1113" s="49"/>
      <c r="K1113" s="50"/>
      <c r="L1113" s="51"/>
      <c r="M1113" s="48"/>
      <c r="N1113" s="51"/>
      <c r="O1113" s="48"/>
      <c r="P1113" s="50"/>
      <c r="Q1113" s="50"/>
      <c r="R1113" s="50"/>
      <c r="S1113" s="46"/>
      <c r="T1113" s="52"/>
      <c r="U1113" s="46"/>
      <c r="V1113" s="46"/>
    </row>
    <row r="1114" spans="1:22" ht="12.75" outlineLevel="3">
      <c r="A1114" s="45"/>
      <c r="B1114" s="46"/>
      <c r="C1114" s="46"/>
      <c r="D1114" s="46"/>
      <c r="E1114" s="46" t="s">
        <v>1469</v>
      </c>
      <c r="F1114" s="46"/>
      <c r="G1114" s="47">
        <v>8.415</v>
      </c>
      <c r="H1114" s="48"/>
      <c r="I1114" s="47"/>
      <c r="J1114" s="49"/>
      <c r="K1114" s="50"/>
      <c r="L1114" s="51"/>
      <c r="M1114" s="48"/>
      <c r="N1114" s="51"/>
      <c r="O1114" s="48"/>
      <c r="P1114" s="50"/>
      <c r="Q1114" s="50"/>
      <c r="R1114" s="50"/>
      <c r="S1114" s="46"/>
      <c r="T1114" s="52"/>
      <c r="U1114" s="46"/>
      <c r="V1114" s="46"/>
    </row>
    <row r="1115" spans="1:22" ht="12.75" outlineLevel="2">
      <c r="A1115" s="36">
        <v>474</v>
      </c>
      <c r="B1115" s="37" t="s">
        <v>1470</v>
      </c>
      <c r="C1115" s="37"/>
      <c r="D1115" s="38" t="s">
        <v>1573</v>
      </c>
      <c r="E1115" s="39" t="s">
        <v>1471</v>
      </c>
      <c r="F1115" s="38" t="s">
        <v>1575</v>
      </c>
      <c r="G1115" s="40">
        <v>8.415</v>
      </c>
      <c r="H1115" s="41">
        <v>0</v>
      </c>
      <c r="I1115" s="40">
        <f>G1115*(1+H1115/100)</f>
        <v>8.415</v>
      </c>
      <c r="J1115" s="42"/>
      <c r="K1115" s="43">
        <f>I1115*J1115</f>
        <v>0</v>
      </c>
      <c r="L1115" s="44">
        <v>0.0589</v>
      </c>
      <c r="M1115" s="41">
        <f>I1115*L1115</f>
        <v>0.49564349999999996</v>
      </c>
      <c r="N1115" s="44"/>
      <c r="O1115" s="41">
        <f>I1115*N1115</f>
        <v>0</v>
      </c>
      <c r="P1115" s="43">
        <v>21</v>
      </c>
      <c r="Q1115" s="43">
        <f>K1115*(P1115/100)</f>
        <v>0</v>
      </c>
      <c r="R1115" s="43">
        <f>K1115+Q1115</f>
        <v>0</v>
      </c>
      <c r="S1115" s="39"/>
      <c r="T1115" s="15" t="s">
        <v>1472</v>
      </c>
      <c r="U1115" s="37" t="s">
        <v>208</v>
      </c>
      <c r="V1115" s="37" t="s">
        <v>1782</v>
      </c>
    </row>
    <row r="1116" spans="1:22" ht="12.75" outlineLevel="2">
      <c r="A1116" s="36">
        <v>475</v>
      </c>
      <c r="B1116" s="37" t="s">
        <v>1473</v>
      </c>
      <c r="C1116" s="37"/>
      <c r="D1116" s="38" t="s">
        <v>1573</v>
      </c>
      <c r="E1116" s="39" t="s">
        <v>1474</v>
      </c>
      <c r="F1116" s="38" t="s">
        <v>1603</v>
      </c>
      <c r="G1116" s="40">
        <v>34.89</v>
      </c>
      <c r="H1116" s="41">
        <v>0</v>
      </c>
      <c r="I1116" s="40">
        <f>G1116*(1+H1116/100)</f>
        <v>34.89</v>
      </c>
      <c r="J1116" s="42"/>
      <c r="K1116" s="43">
        <f>I1116*J1116</f>
        <v>0</v>
      </c>
      <c r="L1116" s="44">
        <v>0.03438</v>
      </c>
      <c r="M1116" s="41">
        <f>I1116*L1116</f>
        <v>1.1995182</v>
      </c>
      <c r="N1116" s="44"/>
      <c r="O1116" s="41">
        <f>I1116*N1116</f>
        <v>0</v>
      </c>
      <c r="P1116" s="43">
        <v>21</v>
      </c>
      <c r="Q1116" s="43">
        <f>K1116*(P1116/100)</f>
        <v>0</v>
      </c>
      <c r="R1116" s="43">
        <f>K1116+Q1116</f>
        <v>0</v>
      </c>
      <c r="S1116" s="39"/>
      <c r="T1116" s="15" t="s">
        <v>1475</v>
      </c>
      <c r="U1116" s="37" t="s">
        <v>208</v>
      </c>
      <c r="V1116" s="37" t="s">
        <v>1782</v>
      </c>
    </row>
    <row r="1117" spans="1:22" ht="12.75" outlineLevel="3">
      <c r="A1117" s="45"/>
      <c r="B1117" s="46"/>
      <c r="C1117" s="46"/>
      <c r="D1117" s="46"/>
      <c r="E1117" s="46" t="s">
        <v>1476</v>
      </c>
      <c r="F1117" s="46"/>
      <c r="G1117" s="47">
        <v>34.89</v>
      </c>
      <c r="H1117" s="48"/>
      <c r="I1117" s="47"/>
      <c r="J1117" s="49"/>
      <c r="K1117" s="50"/>
      <c r="L1117" s="51"/>
      <c r="M1117" s="48"/>
      <c r="N1117" s="51"/>
      <c r="O1117" s="48"/>
      <c r="P1117" s="50"/>
      <c r="Q1117" s="50"/>
      <c r="R1117" s="50"/>
      <c r="S1117" s="46"/>
      <c r="T1117" s="52"/>
      <c r="U1117" s="46"/>
      <c r="V1117" s="46"/>
    </row>
    <row r="1118" spans="1:22" ht="20.25" customHeight="1" outlineLevel="1">
      <c r="A1118" s="28"/>
      <c r="B1118" s="29"/>
      <c r="C1118" s="29"/>
      <c r="D1118" s="29"/>
      <c r="E1118" s="29" t="s">
        <v>1845</v>
      </c>
      <c r="F1118" s="29"/>
      <c r="G1118" s="30"/>
      <c r="H1118" s="31"/>
      <c r="I1118" s="30"/>
      <c r="J1118" s="32"/>
      <c r="K1118" s="33">
        <f>SUBTOTAL(9,K1119:K1142)</f>
        <v>0</v>
      </c>
      <c r="L1118" s="34"/>
      <c r="M1118" s="31">
        <f>SUBTOTAL(9,M1119:M1142)</f>
        <v>6.3707460773072</v>
      </c>
      <c r="N1118" s="34"/>
      <c r="O1118" s="31">
        <f>SUBTOTAL(9,O1119:O1142)</f>
        <v>0</v>
      </c>
      <c r="P1118" s="33"/>
      <c r="Q1118" s="33">
        <f>SUBTOTAL(9,Q1119:Q1142)</f>
        <v>0</v>
      </c>
      <c r="R1118" s="33">
        <f>SUBTOTAL(9,R1119:R1142)</f>
        <v>0</v>
      </c>
      <c r="S1118" s="29"/>
      <c r="T1118" s="35"/>
      <c r="U1118" s="29"/>
      <c r="V1118" s="29"/>
    </row>
    <row r="1119" spans="1:22" ht="12.75" outlineLevel="2">
      <c r="A1119" s="36">
        <v>476</v>
      </c>
      <c r="B1119" s="37" t="s">
        <v>823</v>
      </c>
      <c r="C1119" s="37"/>
      <c r="D1119" s="38" t="s">
        <v>1573</v>
      </c>
      <c r="E1119" s="39" t="s">
        <v>824</v>
      </c>
      <c r="F1119" s="38" t="s">
        <v>1619</v>
      </c>
      <c r="G1119" s="40">
        <v>0.952</v>
      </c>
      <c r="H1119" s="41">
        <v>0</v>
      </c>
      <c r="I1119" s="40">
        <f>G1119*(1+H1119/100)</f>
        <v>0.952</v>
      </c>
      <c r="J1119" s="42"/>
      <c r="K1119" s="43">
        <f>I1119*J1119</f>
        <v>0</v>
      </c>
      <c r="L1119" s="44">
        <v>2.45337</v>
      </c>
      <c r="M1119" s="41">
        <f>I1119*L1119</f>
        <v>2.33560824</v>
      </c>
      <c r="N1119" s="44"/>
      <c r="O1119" s="41">
        <f>I1119*N1119</f>
        <v>0</v>
      </c>
      <c r="P1119" s="43">
        <v>21</v>
      </c>
      <c r="Q1119" s="43">
        <f>K1119*(P1119/100)</f>
        <v>0</v>
      </c>
      <c r="R1119" s="43">
        <f>K1119+Q1119</f>
        <v>0</v>
      </c>
      <c r="S1119" s="39"/>
      <c r="T1119" s="15" t="s">
        <v>1477</v>
      </c>
      <c r="U1119" s="37" t="s">
        <v>208</v>
      </c>
      <c r="V1119" s="37" t="s">
        <v>1849</v>
      </c>
    </row>
    <row r="1120" spans="1:22" ht="12.75" outlineLevel="3">
      <c r="A1120" s="45"/>
      <c r="B1120" s="46"/>
      <c r="C1120" s="46"/>
      <c r="D1120" s="46"/>
      <c r="E1120" s="46" t="s">
        <v>1478</v>
      </c>
      <c r="F1120" s="46"/>
      <c r="G1120" s="47">
        <v>0</v>
      </c>
      <c r="H1120" s="48"/>
      <c r="I1120" s="47"/>
      <c r="J1120" s="49"/>
      <c r="K1120" s="50"/>
      <c r="L1120" s="51"/>
      <c r="M1120" s="48"/>
      <c r="N1120" s="51"/>
      <c r="O1120" s="48"/>
      <c r="P1120" s="50"/>
      <c r="Q1120" s="50"/>
      <c r="R1120" s="50"/>
      <c r="S1120" s="46"/>
      <c r="T1120" s="52"/>
      <c r="U1120" s="46"/>
      <c r="V1120" s="46"/>
    </row>
    <row r="1121" spans="1:22" ht="12.75" outlineLevel="3">
      <c r="A1121" s="45"/>
      <c r="B1121" s="46"/>
      <c r="C1121" s="46"/>
      <c r="D1121" s="46"/>
      <c r="E1121" s="46" t="s">
        <v>1479</v>
      </c>
      <c r="F1121" s="46"/>
      <c r="G1121" s="47">
        <v>0.952</v>
      </c>
      <c r="H1121" s="48"/>
      <c r="I1121" s="47"/>
      <c r="J1121" s="49"/>
      <c r="K1121" s="50"/>
      <c r="L1121" s="51"/>
      <c r="M1121" s="48"/>
      <c r="N1121" s="51"/>
      <c r="O1121" s="48"/>
      <c r="P1121" s="50"/>
      <c r="Q1121" s="50"/>
      <c r="R1121" s="50"/>
      <c r="S1121" s="46"/>
      <c r="T1121" s="52"/>
      <c r="U1121" s="46"/>
      <c r="V1121" s="46"/>
    </row>
    <row r="1122" spans="1:22" ht="12.75" outlineLevel="2">
      <c r="A1122" s="36">
        <v>477</v>
      </c>
      <c r="B1122" s="37" t="s">
        <v>1480</v>
      </c>
      <c r="C1122" s="37"/>
      <c r="D1122" s="38" t="s">
        <v>1573</v>
      </c>
      <c r="E1122" s="39" t="s">
        <v>1481</v>
      </c>
      <c r="F1122" s="38" t="s">
        <v>1698</v>
      </c>
      <c r="G1122" s="40">
        <v>0.02164024</v>
      </c>
      <c r="H1122" s="41">
        <v>0</v>
      </c>
      <c r="I1122" s="40">
        <f>G1122*(1+H1122/100)</f>
        <v>0.02164024</v>
      </c>
      <c r="J1122" s="42"/>
      <c r="K1122" s="43">
        <f>I1122*J1122</f>
        <v>0</v>
      </c>
      <c r="L1122" s="44">
        <v>1.05878</v>
      </c>
      <c r="M1122" s="41">
        <f>I1122*L1122</f>
        <v>0.022912253307200002</v>
      </c>
      <c r="N1122" s="44"/>
      <c r="O1122" s="41">
        <f>I1122*N1122</f>
        <v>0</v>
      </c>
      <c r="P1122" s="43">
        <v>21</v>
      </c>
      <c r="Q1122" s="43">
        <f>K1122*(P1122/100)</f>
        <v>0</v>
      </c>
      <c r="R1122" s="43">
        <f>K1122+Q1122</f>
        <v>0</v>
      </c>
      <c r="S1122" s="39"/>
      <c r="T1122" s="15" t="s">
        <v>1482</v>
      </c>
      <c r="U1122" s="37" t="s">
        <v>208</v>
      </c>
      <c r="V1122" s="37" t="s">
        <v>1849</v>
      </c>
    </row>
    <row r="1123" spans="1:22" ht="12.75" outlineLevel="3">
      <c r="A1123" s="45"/>
      <c r="B1123" s="46"/>
      <c r="C1123" s="46"/>
      <c r="D1123" s="46"/>
      <c r="E1123" s="46" t="s">
        <v>901</v>
      </c>
      <c r="F1123" s="46"/>
      <c r="G1123" s="47">
        <v>0</v>
      </c>
      <c r="H1123" s="48"/>
      <c r="I1123" s="47"/>
      <c r="J1123" s="49"/>
      <c r="K1123" s="50"/>
      <c r="L1123" s="51"/>
      <c r="M1123" s="48"/>
      <c r="N1123" s="51"/>
      <c r="O1123" s="48"/>
      <c r="P1123" s="50"/>
      <c r="Q1123" s="50"/>
      <c r="R1123" s="50"/>
      <c r="S1123" s="46"/>
      <c r="T1123" s="52"/>
      <c r="U1123" s="46"/>
      <c r="V1123" s="46"/>
    </row>
    <row r="1124" spans="1:22" ht="12.75" outlineLevel="3">
      <c r="A1124" s="45"/>
      <c r="B1124" s="46"/>
      <c r="C1124" s="46"/>
      <c r="D1124" s="46"/>
      <c r="E1124" s="46" t="s">
        <v>1483</v>
      </c>
      <c r="F1124" s="46"/>
      <c r="G1124" s="47">
        <v>0.02164024</v>
      </c>
      <c r="H1124" s="48"/>
      <c r="I1124" s="47"/>
      <c r="J1124" s="49"/>
      <c r="K1124" s="50"/>
      <c r="L1124" s="51"/>
      <c r="M1124" s="48"/>
      <c r="N1124" s="51"/>
      <c r="O1124" s="48"/>
      <c r="P1124" s="50"/>
      <c r="Q1124" s="50"/>
      <c r="R1124" s="50"/>
      <c r="S1124" s="46"/>
      <c r="T1124" s="52"/>
      <c r="U1124" s="46"/>
      <c r="V1124" s="46"/>
    </row>
    <row r="1125" spans="1:22" ht="12.75" outlineLevel="2">
      <c r="A1125" s="36">
        <v>478</v>
      </c>
      <c r="B1125" s="37" t="s">
        <v>1484</v>
      </c>
      <c r="C1125" s="37"/>
      <c r="D1125" s="38" t="s">
        <v>1573</v>
      </c>
      <c r="E1125" s="39" t="s">
        <v>1485</v>
      </c>
      <c r="F1125" s="38" t="s">
        <v>1603</v>
      </c>
      <c r="G1125" s="40">
        <v>8</v>
      </c>
      <c r="H1125" s="41">
        <v>0</v>
      </c>
      <c r="I1125" s="40">
        <f>G1125*(1+H1125/100)</f>
        <v>8</v>
      </c>
      <c r="J1125" s="42"/>
      <c r="K1125" s="43">
        <f>I1125*J1125</f>
        <v>0</v>
      </c>
      <c r="L1125" s="44">
        <v>0.11353</v>
      </c>
      <c r="M1125" s="41">
        <f>I1125*L1125</f>
        <v>0.90824</v>
      </c>
      <c r="N1125" s="44"/>
      <c r="O1125" s="41">
        <f>I1125*N1125</f>
        <v>0</v>
      </c>
      <c r="P1125" s="43">
        <v>21</v>
      </c>
      <c r="Q1125" s="43">
        <f>K1125*(P1125/100)</f>
        <v>0</v>
      </c>
      <c r="R1125" s="43">
        <f>K1125+Q1125</f>
        <v>0</v>
      </c>
      <c r="S1125" s="39"/>
      <c r="T1125" s="15" t="s">
        <v>1486</v>
      </c>
      <c r="U1125" s="37" t="s">
        <v>208</v>
      </c>
      <c r="V1125" s="37" t="s">
        <v>1849</v>
      </c>
    </row>
    <row r="1126" spans="1:22" ht="12.75" outlineLevel="3">
      <c r="A1126" s="45"/>
      <c r="B1126" s="46"/>
      <c r="C1126" s="46"/>
      <c r="D1126" s="46"/>
      <c r="E1126" s="46" t="s">
        <v>1487</v>
      </c>
      <c r="F1126" s="46"/>
      <c r="G1126" s="47">
        <v>8</v>
      </c>
      <c r="H1126" s="48"/>
      <c r="I1126" s="47"/>
      <c r="J1126" s="49"/>
      <c r="K1126" s="50"/>
      <c r="L1126" s="51"/>
      <c r="M1126" s="48"/>
      <c r="N1126" s="51"/>
      <c r="O1126" s="48"/>
      <c r="P1126" s="50"/>
      <c r="Q1126" s="50"/>
      <c r="R1126" s="50"/>
      <c r="S1126" s="46"/>
      <c r="T1126" s="52"/>
      <c r="U1126" s="46"/>
      <c r="V1126" s="46"/>
    </row>
    <row r="1127" spans="1:22" ht="12.75" outlineLevel="2">
      <c r="A1127" s="36">
        <v>479</v>
      </c>
      <c r="B1127" s="37" t="s">
        <v>1488</v>
      </c>
      <c r="C1127" s="37"/>
      <c r="D1127" s="38" t="s">
        <v>1573</v>
      </c>
      <c r="E1127" s="39" t="s">
        <v>1489</v>
      </c>
      <c r="F1127" s="38" t="s">
        <v>1575</v>
      </c>
      <c r="G1127" s="40">
        <v>1.2544</v>
      </c>
      <c r="H1127" s="41">
        <v>0</v>
      </c>
      <c r="I1127" s="40">
        <f>G1127*(1+H1127/100)</f>
        <v>1.2544</v>
      </c>
      <c r="J1127" s="42"/>
      <c r="K1127" s="43">
        <f>I1127*J1127</f>
        <v>0</v>
      </c>
      <c r="L1127" s="44">
        <v>0.00811</v>
      </c>
      <c r="M1127" s="41">
        <f>I1127*L1127</f>
        <v>0.010173183999999998</v>
      </c>
      <c r="N1127" s="44"/>
      <c r="O1127" s="41">
        <f>I1127*N1127</f>
        <v>0</v>
      </c>
      <c r="P1127" s="43">
        <v>21</v>
      </c>
      <c r="Q1127" s="43">
        <f>K1127*(P1127/100)</f>
        <v>0</v>
      </c>
      <c r="R1127" s="43">
        <f>K1127+Q1127</f>
        <v>0</v>
      </c>
      <c r="S1127" s="39"/>
      <c r="T1127" s="15" t="s">
        <v>1490</v>
      </c>
      <c r="U1127" s="37" t="s">
        <v>208</v>
      </c>
      <c r="V1127" s="37" t="s">
        <v>1849</v>
      </c>
    </row>
    <row r="1128" spans="1:22" ht="12.75" outlineLevel="3">
      <c r="A1128" s="45"/>
      <c r="B1128" s="46"/>
      <c r="C1128" s="46"/>
      <c r="D1128" s="46"/>
      <c r="E1128" s="46" t="s">
        <v>1491</v>
      </c>
      <c r="F1128" s="46"/>
      <c r="G1128" s="47">
        <v>1.2544</v>
      </c>
      <c r="H1128" s="48"/>
      <c r="I1128" s="47"/>
      <c r="J1128" s="49"/>
      <c r="K1128" s="50"/>
      <c r="L1128" s="51"/>
      <c r="M1128" s="48"/>
      <c r="N1128" s="51"/>
      <c r="O1128" s="48"/>
      <c r="P1128" s="50"/>
      <c r="Q1128" s="50"/>
      <c r="R1128" s="50"/>
      <c r="S1128" s="46"/>
      <c r="T1128" s="52"/>
      <c r="U1128" s="46"/>
      <c r="V1128" s="46"/>
    </row>
    <row r="1129" spans="1:22" ht="12.75" outlineLevel="2">
      <c r="A1129" s="36">
        <v>480</v>
      </c>
      <c r="B1129" s="37" t="s">
        <v>1492</v>
      </c>
      <c r="C1129" s="37"/>
      <c r="D1129" s="38" t="s">
        <v>1573</v>
      </c>
      <c r="E1129" s="39" t="s">
        <v>1493</v>
      </c>
      <c r="F1129" s="38" t="s">
        <v>1575</v>
      </c>
      <c r="G1129" s="40">
        <v>1.254</v>
      </c>
      <c r="H1129" s="41">
        <v>0</v>
      </c>
      <c r="I1129" s="40">
        <f>G1129*(1+H1129/100)</f>
        <v>1.254</v>
      </c>
      <c r="J1129" s="42"/>
      <c r="K1129" s="43">
        <f>I1129*J1129</f>
        <v>0</v>
      </c>
      <c r="L1129" s="44"/>
      <c r="M1129" s="41">
        <f>I1129*L1129</f>
        <v>0</v>
      </c>
      <c r="N1129" s="44"/>
      <c r="O1129" s="41">
        <f>I1129*N1129</f>
        <v>0</v>
      </c>
      <c r="P1129" s="43">
        <v>21</v>
      </c>
      <c r="Q1129" s="43">
        <f>K1129*(P1129/100)</f>
        <v>0</v>
      </c>
      <c r="R1129" s="43">
        <f>K1129+Q1129</f>
        <v>0</v>
      </c>
      <c r="S1129" s="39"/>
      <c r="T1129" s="15" t="s">
        <v>1494</v>
      </c>
      <c r="U1129" s="37" t="s">
        <v>208</v>
      </c>
      <c r="V1129" s="37" t="s">
        <v>1849</v>
      </c>
    </row>
    <row r="1130" spans="1:22" ht="12.75" outlineLevel="2">
      <c r="A1130" s="36">
        <v>481</v>
      </c>
      <c r="B1130" s="37" t="s">
        <v>1495</v>
      </c>
      <c r="C1130" s="37"/>
      <c r="D1130" s="38" t="s">
        <v>1573</v>
      </c>
      <c r="E1130" s="39" t="s">
        <v>1496</v>
      </c>
      <c r="F1130" s="38" t="s">
        <v>1603</v>
      </c>
      <c r="G1130" s="40">
        <v>8</v>
      </c>
      <c r="H1130" s="41">
        <v>0</v>
      </c>
      <c r="I1130" s="40">
        <f>G1130*(1+H1130/100)</f>
        <v>8</v>
      </c>
      <c r="J1130" s="42"/>
      <c r="K1130" s="43">
        <f>I1130*J1130</f>
        <v>0</v>
      </c>
      <c r="L1130" s="44"/>
      <c r="M1130" s="41">
        <f>I1130*L1130</f>
        <v>0</v>
      </c>
      <c r="N1130" s="44"/>
      <c r="O1130" s="41">
        <f>I1130*N1130</f>
        <v>0</v>
      </c>
      <c r="P1130" s="43">
        <v>21</v>
      </c>
      <c r="Q1130" s="43">
        <f>K1130*(P1130/100)</f>
        <v>0</v>
      </c>
      <c r="R1130" s="43">
        <f>K1130+Q1130</f>
        <v>0</v>
      </c>
      <c r="S1130" s="39"/>
      <c r="T1130" s="15" t="s">
        <v>1497</v>
      </c>
      <c r="U1130" s="37" t="s">
        <v>208</v>
      </c>
      <c r="V1130" s="37" t="s">
        <v>1849</v>
      </c>
    </row>
    <row r="1131" spans="1:22" ht="12.75" outlineLevel="3">
      <c r="A1131" s="45"/>
      <c r="B1131" s="46"/>
      <c r="C1131" s="46"/>
      <c r="D1131" s="46"/>
      <c r="E1131" s="46" t="s">
        <v>1487</v>
      </c>
      <c r="F1131" s="46"/>
      <c r="G1131" s="47">
        <v>8</v>
      </c>
      <c r="H1131" s="48"/>
      <c r="I1131" s="47"/>
      <c r="J1131" s="49"/>
      <c r="K1131" s="50"/>
      <c r="L1131" s="51"/>
      <c r="M1131" s="48"/>
      <c r="N1131" s="51"/>
      <c r="O1131" s="48"/>
      <c r="P1131" s="50"/>
      <c r="Q1131" s="50"/>
      <c r="R1131" s="50"/>
      <c r="S1131" s="46"/>
      <c r="T1131" s="52"/>
      <c r="U1131" s="46"/>
      <c r="V1131" s="46"/>
    </row>
    <row r="1132" spans="1:22" ht="12.75" outlineLevel="2">
      <c r="A1132" s="36">
        <v>482</v>
      </c>
      <c r="B1132" s="37" t="s">
        <v>841</v>
      </c>
      <c r="C1132" s="37"/>
      <c r="D1132" s="38" t="s">
        <v>1573</v>
      </c>
      <c r="E1132" s="39" t="s">
        <v>842</v>
      </c>
      <c r="F1132" s="38" t="s">
        <v>1619</v>
      </c>
      <c r="G1132" s="40">
        <v>0.12</v>
      </c>
      <c r="H1132" s="41">
        <v>0</v>
      </c>
      <c r="I1132" s="40">
        <f>G1132*(1+H1132/100)</f>
        <v>0.12</v>
      </c>
      <c r="J1132" s="42"/>
      <c r="K1132" s="43">
        <f>I1132*J1132</f>
        <v>0</v>
      </c>
      <c r="L1132" s="44">
        <v>1.89077</v>
      </c>
      <c r="M1132" s="41">
        <f>I1132*L1132</f>
        <v>0.2268924</v>
      </c>
      <c r="N1132" s="44"/>
      <c r="O1132" s="41">
        <f>I1132*N1132</f>
        <v>0</v>
      </c>
      <c r="P1132" s="43">
        <v>21</v>
      </c>
      <c r="Q1132" s="43">
        <f>K1132*(P1132/100)</f>
        <v>0</v>
      </c>
      <c r="R1132" s="43">
        <f>K1132+Q1132</f>
        <v>0</v>
      </c>
      <c r="S1132" s="39"/>
      <c r="T1132" s="15" t="s">
        <v>1498</v>
      </c>
      <c r="U1132" s="37" t="s">
        <v>208</v>
      </c>
      <c r="V1132" s="37" t="s">
        <v>1849</v>
      </c>
    </row>
    <row r="1133" spans="1:22" ht="12.75" outlineLevel="3">
      <c r="A1133" s="45"/>
      <c r="B1133" s="46"/>
      <c r="C1133" s="46"/>
      <c r="D1133" s="46"/>
      <c r="E1133" s="46" t="s">
        <v>212</v>
      </c>
      <c r="F1133" s="46"/>
      <c r="G1133" s="47">
        <v>0</v>
      </c>
      <c r="H1133" s="48"/>
      <c r="I1133" s="47"/>
      <c r="J1133" s="49"/>
      <c r="K1133" s="50"/>
      <c r="L1133" s="51"/>
      <c r="M1133" s="48"/>
      <c r="N1133" s="51"/>
      <c r="O1133" s="48"/>
      <c r="P1133" s="50"/>
      <c r="Q1133" s="50"/>
      <c r="R1133" s="50"/>
      <c r="S1133" s="46"/>
      <c r="T1133" s="52"/>
      <c r="U1133" s="46"/>
      <c r="V1133" s="46"/>
    </row>
    <row r="1134" spans="1:22" ht="12.75" outlineLevel="3">
      <c r="A1134" s="45"/>
      <c r="B1134" s="46"/>
      <c r="C1134" s="46"/>
      <c r="D1134" s="46"/>
      <c r="E1134" s="46" t="s">
        <v>1499</v>
      </c>
      <c r="F1134" s="46"/>
      <c r="G1134" s="47">
        <v>0.12</v>
      </c>
      <c r="H1134" s="48"/>
      <c r="I1134" s="47"/>
      <c r="J1134" s="49"/>
      <c r="K1134" s="50"/>
      <c r="L1134" s="51"/>
      <c r="M1134" s="48"/>
      <c r="N1134" s="51"/>
      <c r="O1134" s="48"/>
      <c r="P1134" s="50"/>
      <c r="Q1134" s="50"/>
      <c r="R1134" s="50"/>
      <c r="S1134" s="46"/>
      <c r="T1134" s="52"/>
      <c r="U1134" s="46"/>
      <c r="V1134" s="46"/>
    </row>
    <row r="1135" spans="1:22" ht="12.75" outlineLevel="2">
      <c r="A1135" s="36">
        <v>483</v>
      </c>
      <c r="B1135" s="37" t="s">
        <v>1500</v>
      </c>
      <c r="C1135" s="37"/>
      <c r="D1135" s="38" t="s">
        <v>1573</v>
      </c>
      <c r="E1135" s="39" t="s">
        <v>1501</v>
      </c>
      <c r="F1135" s="38" t="s">
        <v>1575</v>
      </c>
      <c r="G1135" s="40">
        <v>12</v>
      </c>
      <c r="H1135" s="41">
        <v>0</v>
      </c>
      <c r="I1135" s="40">
        <f>G1135*(1+H1135/100)</f>
        <v>12</v>
      </c>
      <c r="J1135" s="42"/>
      <c r="K1135" s="43">
        <f>I1135*J1135</f>
        <v>0</v>
      </c>
      <c r="L1135" s="44">
        <v>0.0023</v>
      </c>
      <c r="M1135" s="41">
        <f>I1135*L1135</f>
        <v>0.0276</v>
      </c>
      <c r="N1135" s="44"/>
      <c r="O1135" s="41">
        <f>I1135*N1135</f>
        <v>0</v>
      </c>
      <c r="P1135" s="43">
        <v>21</v>
      </c>
      <c r="Q1135" s="43">
        <f>K1135*(P1135/100)</f>
        <v>0</v>
      </c>
      <c r="R1135" s="43">
        <f>K1135+Q1135</f>
        <v>0</v>
      </c>
      <c r="S1135" s="39"/>
      <c r="T1135" s="15" t="s">
        <v>1502</v>
      </c>
      <c r="U1135" s="37" t="s">
        <v>208</v>
      </c>
      <c r="V1135" s="37" t="s">
        <v>1849</v>
      </c>
    </row>
    <row r="1136" spans="1:22" ht="12.75" outlineLevel="3">
      <c r="A1136" s="45"/>
      <c r="B1136" s="46"/>
      <c r="C1136" s="46"/>
      <c r="D1136" s="46"/>
      <c r="E1136" s="46" t="s">
        <v>212</v>
      </c>
      <c r="F1136" s="46"/>
      <c r="G1136" s="47">
        <v>0</v>
      </c>
      <c r="H1136" s="48"/>
      <c r="I1136" s="47"/>
      <c r="J1136" s="49"/>
      <c r="K1136" s="50"/>
      <c r="L1136" s="51"/>
      <c r="M1136" s="48"/>
      <c r="N1136" s="51"/>
      <c r="O1136" s="48"/>
      <c r="P1136" s="50"/>
      <c r="Q1136" s="50"/>
      <c r="R1136" s="50"/>
      <c r="S1136" s="46"/>
      <c r="T1136" s="52"/>
      <c r="U1136" s="46"/>
      <c r="V1136" s="46"/>
    </row>
    <row r="1137" spans="1:22" ht="12.75" outlineLevel="3">
      <c r="A1137" s="45"/>
      <c r="B1137" s="46"/>
      <c r="C1137" s="46"/>
      <c r="D1137" s="46"/>
      <c r="E1137" s="46" t="s">
        <v>1503</v>
      </c>
      <c r="F1137" s="46"/>
      <c r="G1137" s="47">
        <v>12</v>
      </c>
      <c r="H1137" s="48"/>
      <c r="I1137" s="47"/>
      <c r="J1137" s="49"/>
      <c r="K1137" s="50"/>
      <c r="L1137" s="51"/>
      <c r="M1137" s="48"/>
      <c r="N1137" s="51"/>
      <c r="O1137" s="48"/>
      <c r="P1137" s="50"/>
      <c r="Q1137" s="50"/>
      <c r="R1137" s="50"/>
      <c r="S1137" s="46"/>
      <c r="T1137" s="52"/>
      <c r="U1137" s="46"/>
      <c r="V1137" s="46"/>
    </row>
    <row r="1138" spans="1:22" ht="12.75" outlineLevel="2">
      <c r="A1138" s="36">
        <v>484</v>
      </c>
      <c r="B1138" s="37" t="s">
        <v>1504</v>
      </c>
      <c r="C1138" s="37"/>
      <c r="D1138" s="38" t="s">
        <v>1573</v>
      </c>
      <c r="E1138" s="39" t="s">
        <v>1505</v>
      </c>
      <c r="F1138" s="38" t="s">
        <v>1619</v>
      </c>
      <c r="G1138" s="40">
        <v>1.5</v>
      </c>
      <c r="H1138" s="41">
        <v>0</v>
      </c>
      <c r="I1138" s="40">
        <f>G1138*(1+H1138/100)</f>
        <v>1.5</v>
      </c>
      <c r="J1138" s="42"/>
      <c r="K1138" s="43">
        <f>I1138*J1138</f>
        <v>0</v>
      </c>
      <c r="L1138" s="44">
        <v>1.89</v>
      </c>
      <c r="M1138" s="41">
        <f>I1138*L1138</f>
        <v>2.835</v>
      </c>
      <c r="N1138" s="44"/>
      <c r="O1138" s="41">
        <f>I1138*N1138</f>
        <v>0</v>
      </c>
      <c r="P1138" s="43">
        <v>21</v>
      </c>
      <c r="Q1138" s="43">
        <f>K1138*(P1138/100)</f>
        <v>0</v>
      </c>
      <c r="R1138" s="43">
        <f>K1138+Q1138</f>
        <v>0</v>
      </c>
      <c r="S1138" s="39"/>
      <c r="T1138" s="15" t="s">
        <v>1506</v>
      </c>
      <c r="U1138" s="37" t="s">
        <v>208</v>
      </c>
      <c r="V1138" s="37" t="s">
        <v>1849</v>
      </c>
    </row>
    <row r="1139" spans="1:22" ht="12.75" outlineLevel="3">
      <c r="A1139" s="45"/>
      <c r="B1139" s="46"/>
      <c r="C1139" s="46"/>
      <c r="D1139" s="46"/>
      <c r="E1139" s="46" t="s">
        <v>1507</v>
      </c>
      <c r="F1139" s="46"/>
      <c r="G1139" s="47">
        <v>0</v>
      </c>
      <c r="H1139" s="48"/>
      <c r="I1139" s="47"/>
      <c r="J1139" s="49"/>
      <c r="K1139" s="50"/>
      <c r="L1139" s="51"/>
      <c r="M1139" s="48"/>
      <c r="N1139" s="51"/>
      <c r="O1139" s="48"/>
      <c r="P1139" s="50"/>
      <c r="Q1139" s="50"/>
      <c r="R1139" s="50"/>
      <c r="S1139" s="46"/>
      <c r="T1139" s="52"/>
      <c r="U1139" s="46"/>
      <c r="V1139" s="46"/>
    </row>
    <row r="1140" spans="1:22" ht="12.75" outlineLevel="3">
      <c r="A1140" s="45"/>
      <c r="B1140" s="46"/>
      <c r="C1140" s="46"/>
      <c r="D1140" s="46"/>
      <c r="E1140" s="46" t="s">
        <v>1508</v>
      </c>
      <c r="F1140" s="46"/>
      <c r="G1140" s="47">
        <v>1.5</v>
      </c>
      <c r="H1140" s="48"/>
      <c r="I1140" s="47"/>
      <c r="J1140" s="49"/>
      <c r="K1140" s="50"/>
      <c r="L1140" s="51"/>
      <c r="M1140" s="48"/>
      <c r="N1140" s="51"/>
      <c r="O1140" s="48"/>
      <c r="P1140" s="50"/>
      <c r="Q1140" s="50"/>
      <c r="R1140" s="50"/>
      <c r="S1140" s="46"/>
      <c r="T1140" s="52"/>
      <c r="U1140" s="46"/>
      <c r="V1140" s="46"/>
    </row>
    <row r="1141" spans="1:22" ht="12.75" outlineLevel="2">
      <c r="A1141" s="36">
        <v>485</v>
      </c>
      <c r="B1141" s="37" t="s">
        <v>1773</v>
      </c>
      <c r="C1141" s="37"/>
      <c r="D1141" s="38" t="s">
        <v>1774</v>
      </c>
      <c r="E1141" s="39" t="s">
        <v>1775</v>
      </c>
      <c r="F1141" s="38" t="s">
        <v>1603</v>
      </c>
      <c r="G1141" s="40">
        <v>7.2</v>
      </c>
      <c r="H1141" s="41">
        <v>0</v>
      </c>
      <c r="I1141" s="40">
        <f>G1141*(1+H1141/100)</f>
        <v>7.2</v>
      </c>
      <c r="J1141" s="42"/>
      <c r="K1141" s="43">
        <f>I1141*J1141</f>
        <v>0</v>
      </c>
      <c r="L1141" s="44">
        <v>0.0006</v>
      </c>
      <c r="M1141" s="41">
        <f>I1141*L1141</f>
        <v>0.00432</v>
      </c>
      <c r="N1141" s="44"/>
      <c r="O1141" s="41">
        <f>I1141*N1141</f>
        <v>0</v>
      </c>
      <c r="P1141" s="43">
        <v>21</v>
      </c>
      <c r="Q1141" s="43">
        <f>K1141*(P1141/100)</f>
        <v>0</v>
      </c>
      <c r="R1141" s="43">
        <f>K1141+Q1141</f>
        <v>0</v>
      </c>
      <c r="S1141" s="39"/>
      <c r="T1141" s="15" t="s">
        <v>1509</v>
      </c>
      <c r="U1141" s="37" t="s">
        <v>208</v>
      </c>
      <c r="V1141" s="37" t="s">
        <v>1849</v>
      </c>
    </row>
    <row r="1142" spans="1:22" ht="12.75" outlineLevel="3">
      <c r="A1142" s="45"/>
      <c r="B1142" s="46"/>
      <c r="C1142" s="46"/>
      <c r="D1142" s="46"/>
      <c r="E1142" s="46" t="s">
        <v>1510</v>
      </c>
      <c r="F1142" s="46"/>
      <c r="G1142" s="47">
        <v>7.2</v>
      </c>
      <c r="H1142" s="48"/>
      <c r="I1142" s="47"/>
      <c r="J1142" s="49"/>
      <c r="K1142" s="50"/>
      <c r="L1142" s="51"/>
      <c r="M1142" s="48"/>
      <c r="N1142" s="51"/>
      <c r="O1142" s="48"/>
      <c r="P1142" s="50"/>
      <c r="Q1142" s="50"/>
      <c r="R1142" s="50"/>
      <c r="S1142" s="46"/>
      <c r="T1142" s="52"/>
      <c r="U1142" s="46"/>
      <c r="V1142" s="46"/>
    </row>
    <row r="1143" spans="1:22" ht="20.25" customHeight="1" outlineLevel="1">
      <c r="A1143" s="28"/>
      <c r="B1143" s="29"/>
      <c r="C1143" s="29"/>
      <c r="D1143" s="29"/>
      <c r="E1143" s="29" t="s">
        <v>1867</v>
      </c>
      <c r="F1143" s="29"/>
      <c r="G1143" s="30"/>
      <c r="H1143" s="31"/>
      <c r="I1143" s="30"/>
      <c r="J1143" s="32"/>
      <c r="K1143" s="33">
        <f>SUBTOTAL(9,K1144:K1154)</f>
        <v>0</v>
      </c>
      <c r="L1143" s="34"/>
      <c r="M1143" s="31">
        <f>SUBTOTAL(9,M1144:M1154)</f>
        <v>3.14192012</v>
      </c>
      <c r="N1143" s="34"/>
      <c r="O1143" s="31">
        <f>SUBTOTAL(9,O1144:O1154)</f>
        <v>0</v>
      </c>
      <c r="P1143" s="33"/>
      <c r="Q1143" s="33">
        <f>SUBTOTAL(9,Q1144:Q1154)</f>
        <v>0</v>
      </c>
      <c r="R1143" s="33">
        <f>SUBTOTAL(9,R1144:R1154)</f>
        <v>0</v>
      </c>
      <c r="S1143" s="29"/>
      <c r="T1143" s="35"/>
      <c r="U1143" s="29"/>
      <c r="V1143" s="29"/>
    </row>
    <row r="1144" spans="1:22" ht="12.75" outlineLevel="2">
      <c r="A1144" s="36">
        <v>486</v>
      </c>
      <c r="B1144" s="37" t="s">
        <v>1868</v>
      </c>
      <c r="C1144" s="37"/>
      <c r="D1144" s="38" t="s">
        <v>1573</v>
      </c>
      <c r="E1144" s="39" t="s">
        <v>1869</v>
      </c>
      <c r="F1144" s="38" t="s">
        <v>1575</v>
      </c>
      <c r="G1144" s="40">
        <v>14.9212</v>
      </c>
      <c r="H1144" s="41">
        <v>0</v>
      </c>
      <c r="I1144" s="40">
        <f>G1144*(1+H1144/100)</f>
        <v>14.9212</v>
      </c>
      <c r="J1144" s="42"/>
      <c r="K1144" s="43">
        <f>I1144*J1144</f>
        <v>0</v>
      </c>
      <c r="L1144" s="44"/>
      <c r="M1144" s="41">
        <f>I1144*L1144</f>
        <v>0</v>
      </c>
      <c r="N1144" s="44"/>
      <c r="O1144" s="41">
        <f>I1144*N1144</f>
        <v>0</v>
      </c>
      <c r="P1144" s="43">
        <v>21</v>
      </c>
      <c r="Q1144" s="43">
        <f>K1144*(P1144/100)</f>
        <v>0</v>
      </c>
      <c r="R1144" s="43">
        <f>K1144+Q1144</f>
        <v>0</v>
      </c>
      <c r="S1144" s="39"/>
      <c r="T1144" s="15" t="s">
        <v>1511</v>
      </c>
      <c r="U1144" s="37" t="s">
        <v>208</v>
      </c>
      <c r="V1144" s="37" t="s">
        <v>1871</v>
      </c>
    </row>
    <row r="1145" spans="1:22" ht="12.75" outlineLevel="3">
      <c r="A1145" s="45"/>
      <c r="B1145" s="46"/>
      <c r="C1145" s="46"/>
      <c r="D1145" s="46"/>
      <c r="E1145" s="46" t="s">
        <v>214</v>
      </c>
      <c r="F1145" s="46"/>
      <c r="G1145" s="47">
        <v>0</v>
      </c>
      <c r="H1145" s="48"/>
      <c r="I1145" s="47"/>
      <c r="J1145" s="49"/>
      <c r="K1145" s="50"/>
      <c r="L1145" s="51"/>
      <c r="M1145" s="48"/>
      <c r="N1145" s="51"/>
      <c r="O1145" s="48"/>
      <c r="P1145" s="50"/>
      <c r="Q1145" s="50"/>
      <c r="R1145" s="50"/>
      <c r="S1145" s="46"/>
      <c r="T1145" s="52"/>
      <c r="U1145" s="46"/>
      <c r="V1145" s="46"/>
    </row>
    <row r="1146" spans="1:22" ht="12.75" outlineLevel="3">
      <c r="A1146" s="45"/>
      <c r="B1146" s="46"/>
      <c r="C1146" s="46"/>
      <c r="D1146" s="46"/>
      <c r="E1146" s="46" t="s">
        <v>1512</v>
      </c>
      <c r="F1146" s="46"/>
      <c r="G1146" s="47">
        <v>8.454</v>
      </c>
      <c r="H1146" s="48"/>
      <c r="I1146" s="47"/>
      <c r="J1146" s="49"/>
      <c r="K1146" s="50"/>
      <c r="L1146" s="51"/>
      <c r="M1146" s="48"/>
      <c r="N1146" s="51"/>
      <c r="O1146" s="48"/>
      <c r="P1146" s="50"/>
      <c r="Q1146" s="50"/>
      <c r="R1146" s="50"/>
      <c r="S1146" s="46"/>
      <c r="T1146" s="52"/>
      <c r="U1146" s="46"/>
      <c r="V1146" s="46"/>
    </row>
    <row r="1147" spans="1:22" ht="12.75" outlineLevel="3">
      <c r="A1147" s="45"/>
      <c r="B1147" s="46"/>
      <c r="C1147" s="46"/>
      <c r="D1147" s="46"/>
      <c r="E1147" s="46" t="s">
        <v>1513</v>
      </c>
      <c r="F1147" s="46"/>
      <c r="G1147" s="47">
        <v>6.4672</v>
      </c>
      <c r="H1147" s="48"/>
      <c r="I1147" s="47"/>
      <c r="J1147" s="49"/>
      <c r="K1147" s="50"/>
      <c r="L1147" s="51"/>
      <c r="M1147" s="48"/>
      <c r="N1147" s="51"/>
      <c r="O1147" s="48"/>
      <c r="P1147" s="50"/>
      <c r="Q1147" s="50"/>
      <c r="R1147" s="50"/>
      <c r="S1147" s="46"/>
      <c r="T1147" s="52"/>
      <c r="U1147" s="46"/>
      <c r="V1147" s="46"/>
    </row>
    <row r="1148" spans="1:22" ht="12.75" outlineLevel="2">
      <c r="A1148" s="36">
        <v>487</v>
      </c>
      <c r="B1148" s="37" t="s">
        <v>1514</v>
      </c>
      <c r="C1148" s="37"/>
      <c r="D1148" s="38" t="s">
        <v>1573</v>
      </c>
      <c r="E1148" s="39" t="s">
        <v>1515</v>
      </c>
      <c r="F1148" s="38" t="s">
        <v>1575</v>
      </c>
      <c r="G1148" s="40">
        <v>14.921</v>
      </c>
      <c r="H1148" s="41">
        <v>0</v>
      </c>
      <c r="I1148" s="40">
        <f>G1148*(1+H1148/100)</f>
        <v>14.921</v>
      </c>
      <c r="J1148" s="42"/>
      <c r="K1148" s="43">
        <f>I1148*J1148</f>
        <v>0</v>
      </c>
      <c r="L1148" s="44"/>
      <c r="M1148" s="41">
        <f>I1148*L1148</f>
        <v>0</v>
      </c>
      <c r="N1148" s="44"/>
      <c r="O1148" s="41">
        <f>I1148*N1148</f>
        <v>0</v>
      </c>
      <c r="P1148" s="43">
        <v>21</v>
      </c>
      <c r="Q1148" s="43">
        <f>K1148*(P1148/100)</f>
        <v>0</v>
      </c>
      <c r="R1148" s="43">
        <f>K1148+Q1148</f>
        <v>0</v>
      </c>
      <c r="S1148" s="39"/>
      <c r="T1148" s="15" t="s">
        <v>1516</v>
      </c>
      <c r="U1148" s="37" t="s">
        <v>208</v>
      </c>
      <c r="V1148" s="37" t="s">
        <v>1871</v>
      </c>
    </row>
    <row r="1149" spans="1:22" ht="12.75" outlineLevel="2">
      <c r="A1149" s="36">
        <v>488</v>
      </c>
      <c r="B1149" s="37" t="s">
        <v>848</v>
      </c>
      <c r="C1149" s="37"/>
      <c r="D1149" s="38" t="s">
        <v>1774</v>
      </c>
      <c r="E1149" s="39" t="s">
        <v>849</v>
      </c>
      <c r="F1149" s="38" t="s">
        <v>1575</v>
      </c>
      <c r="G1149" s="40">
        <v>14.70942</v>
      </c>
      <c r="H1149" s="41">
        <v>0</v>
      </c>
      <c r="I1149" s="40">
        <f>G1149*(1+H1149/100)</f>
        <v>14.70942</v>
      </c>
      <c r="J1149" s="42"/>
      <c r="K1149" s="43">
        <f>I1149*J1149</f>
        <v>0</v>
      </c>
      <c r="L1149" s="44">
        <v>0.131</v>
      </c>
      <c r="M1149" s="41">
        <f>I1149*L1149</f>
        <v>1.92693402</v>
      </c>
      <c r="N1149" s="44"/>
      <c r="O1149" s="41">
        <f>I1149*N1149</f>
        <v>0</v>
      </c>
      <c r="P1149" s="43">
        <v>21</v>
      </c>
      <c r="Q1149" s="43">
        <f>K1149*(P1149/100)</f>
        <v>0</v>
      </c>
      <c r="R1149" s="43">
        <f>K1149+Q1149</f>
        <v>0</v>
      </c>
      <c r="S1149" s="39"/>
      <c r="T1149" s="15" t="s">
        <v>1517</v>
      </c>
      <c r="U1149" s="37" t="s">
        <v>208</v>
      </c>
      <c r="V1149" s="37" t="s">
        <v>1871</v>
      </c>
    </row>
    <row r="1150" spans="1:22" ht="12.75" outlineLevel="3">
      <c r="A1150" s="45"/>
      <c r="B1150" s="46"/>
      <c r="C1150" s="46"/>
      <c r="D1150" s="46"/>
      <c r="E1150" s="46" t="s">
        <v>1518</v>
      </c>
      <c r="F1150" s="46"/>
      <c r="G1150" s="47">
        <v>14.70942</v>
      </c>
      <c r="H1150" s="48"/>
      <c r="I1150" s="47"/>
      <c r="J1150" s="49"/>
      <c r="K1150" s="50"/>
      <c r="L1150" s="51"/>
      <c r="M1150" s="48"/>
      <c r="N1150" s="51"/>
      <c r="O1150" s="48"/>
      <c r="P1150" s="50"/>
      <c r="Q1150" s="50"/>
      <c r="R1150" s="50"/>
      <c r="S1150" s="46"/>
      <c r="T1150" s="52"/>
      <c r="U1150" s="46"/>
      <c r="V1150" s="46"/>
    </row>
    <row r="1151" spans="1:22" ht="12.75" outlineLevel="2">
      <c r="A1151" s="36">
        <v>489</v>
      </c>
      <c r="B1151" s="37" t="s">
        <v>1875</v>
      </c>
      <c r="C1151" s="37"/>
      <c r="D1151" s="38" t="s">
        <v>1573</v>
      </c>
      <c r="E1151" s="39" t="s">
        <v>1876</v>
      </c>
      <c r="F1151" s="38" t="s">
        <v>1575</v>
      </c>
      <c r="G1151" s="40">
        <v>14.4212</v>
      </c>
      <c r="H1151" s="41">
        <v>0</v>
      </c>
      <c r="I1151" s="40">
        <f>G1151*(1+H1151/100)</f>
        <v>14.4212</v>
      </c>
      <c r="J1151" s="42"/>
      <c r="K1151" s="43">
        <f>I1151*J1151</f>
        <v>0</v>
      </c>
      <c r="L1151" s="44">
        <v>0.08425</v>
      </c>
      <c r="M1151" s="41">
        <f>I1151*L1151</f>
        <v>1.2149861000000002</v>
      </c>
      <c r="N1151" s="44"/>
      <c r="O1151" s="41">
        <f>I1151*N1151</f>
        <v>0</v>
      </c>
      <c r="P1151" s="43">
        <v>21</v>
      </c>
      <c r="Q1151" s="43">
        <f>K1151*(P1151/100)</f>
        <v>0</v>
      </c>
      <c r="R1151" s="43">
        <f>K1151+Q1151</f>
        <v>0</v>
      </c>
      <c r="S1151" s="39"/>
      <c r="T1151" s="15" t="s">
        <v>1519</v>
      </c>
      <c r="U1151" s="37" t="s">
        <v>208</v>
      </c>
      <c r="V1151" s="37" t="s">
        <v>1871</v>
      </c>
    </row>
    <row r="1152" spans="1:22" ht="12.75" outlineLevel="3">
      <c r="A1152" s="45"/>
      <c r="B1152" s="46"/>
      <c r="C1152" s="46"/>
      <c r="D1152" s="46"/>
      <c r="E1152" s="46" t="s">
        <v>214</v>
      </c>
      <c r="F1152" s="46"/>
      <c r="G1152" s="47">
        <v>0</v>
      </c>
      <c r="H1152" s="48"/>
      <c r="I1152" s="47"/>
      <c r="J1152" s="49"/>
      <c r="K1152" s="50"/>
      <c r="L1152" s="51"/>
      <c r="M1152" s="48"/>
      <c r="N1152" s="51"/>
      <c r="O1152" s="48"/>
      <c r="P1152" s="50"/>
      <c r="Q1152" s="50"/>
      <c r="R1152" s="50"/>
      <c r="S1152" s="46"/>
      <c r="T1152" s="52"/>
      <c r="U1152" s="46"/>
      <c r="V1152" s="46"/>
    </row>
    <row r="1153" spans="1:22" ht="12.75" outlineLevel="3">
      <c r="A1153" s="45"/>
      <c r="B1153" s="46"/>
      <c r="C1153" s="46"/>
      <c r="D1153" s="46"/>
      <c r="E1153" s="46" t="s">
        <v>1512</v>
      </c>
      <c r="F1153" s="46"/>
      <c r="G1153" s="47">
        <v>8.454</v>
      </c>
      <c r="H1153" s="48"/>
      <c r="I1153" s="47"/>
      <c r="J1153" s="49"/>
      <c r="K1153" s="50"/>
      <c r="L1153" s="51"/>
      <c r="M1153" s="48"/>
      <c r="N1153" s="51"/>
      <c r="O1153" s="48"/>
      <c r="P1153" s="50"/>
      <c r="Q1153" s="50"/>
      <c r="R1153" s="50"/>
      <c r="S1153" s="46"/>
      <c r="T1153" s="52"/>
      <c r="U1153" s="46"/>
      <c r="V1153" s="46"/>
    </row>
    <row r="1154" spans="1:22" ht="12.75" outlineLevel="3">
      <c r="A1154" s="45"/>
      <c r="B1154" s="46"/>
      <c r="C1154" s="46"/>
      <c r="D1154" s="46"/>
      <c r="E1154" s="46" t="s">
        <v>1520</v>
      </c>
      <c r="F1154" s="46"/>
      <c r="G1154" s="47">
        <v>5.9672</v>
      </c>
      <c r="H1154" s="48"/>
      <c r="I1154" s="47"/>
      <c r="J1154" s="49"/>
      <c r="K1154" s="50"/>
      <c r="L1154" s="51"/>
      <c r="M1154" s="48"/>
      <c r="N1154" s="51"/>
      <c r="O1154" s="48"/>
      <c r="P1154" s="50"/>
      <c r="Q1154" s="50"/>
      <c r="R1154" s="50"/>
      <c r="S1154" s="46"/>
      <c r="T1154" s="52"/>
      <c r="U1154" s="46"/>
      <c r="V1154" s="46"/>
    </row>
    <row r="1155" spans="1:22" ht="20.25" customHeight="1" outlineLevel="1">
      <c r="A1155" s="28"/>
      <c r="B1155" s="29"/>
      <c r="C1155" s="29"/>
      <c r="D1155" s="29"/>
      <c r="E1155" s="29" t="s">
        <v>1881</v>
      </c>
      <c r="F1155" s="29"/>
      <c r="G1155" s="30"/>
      <c r="H1155" s="31"/>
      <c r="I1155" s="30"/>
      <c r="J1155" s="32"/>
      <c r="K1155" s="33">
        <f>SUBTOTAL(9,K1156:K1201)</f>
        <v>0</v>
      </c>
      <c r="L1155" s="34"/>
      <c r="M1155" s="31">
        <f>SUBTOTAL(9,M1156:M1201)</f>
        <v>8.973302342145999</v>
      </c>
      <c r="N1155" s="34"/>
      <c r="O1155" s="31">
        <f>SUBTOTAL(9,O1156:O1201)</f>
        <v>0</v>
      </c>
      <c r="P1155" s="33"/>
      <c r="Q1155" s="33">
        <f>SUBTOTAL(9,Q1156:Q1201)</f>
        <v>0</v>
      </c>
      <c r="R1155" s="33">
        <f>SUBTOTAL(9,R1156:R1201)</f>
        <v>0</v>
      </c>
      <c r="S1155" s="29"/>
      <c r="T1155" s="35"/>
      <c r="U1155" s="29"/>
      <c r="V1155" s="29"/>
    </row>
    <row r="1156" spans="1:22" ht="12.75" outlineLevel="2">
      <c r="A1156" s="36">
        <v>490</v>
      </c>
      <c r="B1156" s="37" t="s">
        <v>1895</v>
      </c>
      <c r="C1156" s="37"/>
      <c r="D1156" s="38" t="s">
        <v>1573</v>
      </c>
      <c r="E1156" s="39" t="s">
        <v>1896</v>
      </c>
      <c r="F1156" s="38" t="s">
        <v>1575</v>
      </c>
      <c r="G1156" s="40">
        <v>17.3125</v>
      </c>
      <c r="H1156" s="41">
        <v>0</v>
      </c>
      <c r="I1156" s="40">
        <f>G1156*(1+H1156/100)</f>
        <v>17.3125</v>
      </c>
      <c r="J1156" s="42"/>
      <c r="K1156" s="43">
        <f>I1156*J1156</f>
        <v>0</v>
      </c>
      <c r="L1156" s="44">
        <v>0.05265</v>
      </c>
      <c r="M1156" s="41">
        <f>I1156*L1156</f>
        <v>0.9115031250000001</v>
      </c>
      <c r="N1156" s="44"/>
      <c r="O1156" s="41">
        <f>I1156*N1156</f>
        <v>0</v>
      </c>
      <c r="P1156" s="43">
        <v>21</v>
      </c>
      <c r="Q1156" s="43">
        <f>K1156*(P1156/100)</f>
        <v>0</v>
      </c>
      <c r="R1156" s="43">
        <f>K1156+Q1156</f>
        <v>0</v>
      </c>
      <c r="S1156" s="39"/>
      <c r="T1156" s="15" t="s">
        <v>1521</v>
      </c>
      <c r="U1156" s="37" t="s">
        <v>208</v>
      </c>
      <c r="V1156" s="37" t="s">
        <v>1885</v>
      </c>
    </row>
    <row r="1157" spans="1:22" ht="12.75" outlineLevel="3">
      <c r="A1157" s="45"/>
      <c r="B1157" s="46"/>
      <c r="C1157" s="46"/>
      <c r="D1157" s="46"/>
      <c r="E1157" s="46" t="s">
        <v>212</v>
      </c>
      <c r="F1157" s="46"/>
      <c r="G1157" s="47">
        <v>0</v>
      </c>
      <c r="H1157" s="48"/>
      <c r="I1157" s="47"/>
      <c r="J1157" s="49"/>
      <c r="K1157" s="50"/>
      <c r="L1157" s="51"/>
      <c r="M1157" s="48"/>
      <c r="N1157" s="51"/>
      <c r="O1157" s="48"/>
      <c r="P1157" s="50"/>
      <c r="Q1157" s="50"/>
      <c r="R1157" s="50"/>
      <c r="S1157" s="46"/>
      <c r="T1157" s="52"/>
      <c r="U1157" s="46"/>
      <c r="V1157" s="46"/>
    </row>
    <row r="1158" spans="1:22" ht="12.75" outlineLevel="3">
      <c r="A1158" s="45"/>
      <c r="B1158" s="46"/>
      <c r="C1158" s="46"/>
      <c r="D1158" s="46"/>
      <c r="E1158" s="46" t="s">
        <v>1522</v>
      </c>
      <c r="F1158" s="46"/>
      <c r="G1158" s="47">
        <v>9.0675</v>
      </c>
      <c r="H1158" s="48"/>
      <c r="I1158" s="47"/>
      <c r="J1158" s="49"/>
      <c r="K1158" s="50"/>
      <c r="L1158" s="51"/>
      <c r="M1158" s="48"/>
      <c r="N1158" s="51"/>
      <c r="O1158" s="48"/>
      <c r="P1158" s="50"/>
      <c r="Q1158" s="50"/>
      <c r="R1158" s="50"/>
      <c r="S1158" s="46"/>
      <c r="T1158" s="52"/>
      <c r="U1158" s="46"/>
      <c r="V1158" s="46"/>
    </row>
    <row r="1159" spans="1:22" ht="12.75" outlineLevel="3">
      <c r="A1159" s="45"/>
      <c r="B1159" s="46"/>
      <c r="C1159" s="46"/>
      <c r="D1159" s="46"/>
      <c r="E1159" s="46" t="s">
        <v>901</v>
      </c>
      <c r="F1159" s="46"/>
      <c r="G1159" s="47">
        <v>0</v>
      </c>
      <c r="H1159" s="48"/>
      <c r="I1159" s="47"/>
      <c r="J1159" s="49"/>
      <c r="K1159" s="50"/>
      <c r="L1159" s="51"/>
      <c r="M1159" s="48"/>
      <c r="N1159" s="51"/>
      <c r="O1159" s="48"/>
      <c r="P1159" s="50"/>
      <c r="Q1159" s="50"/>
      <c r="R1159" s="50"/>
      <c r="S1159" s="46"/>
      <c r="T1159" s="52"/>
      <c r="U1159" s="46"/>
      <c r="V1159" s="46"/>
    </row>
    <row r="1160" spans="1:22" ht="12.75" outlineLevel="3">
      <c r="A1160" s="45"/>
      <c r="B1160" s="46"/>
      <c r="C1160" s="46"/>
      <c r="D1160" s="46"/>
      <c r="E1160" s="46" t="s">
        <v>1523</v>
      </c>
      <c r="F1160" s="46"/>
      <c r="G1160" s="47">
        <v>1.28</v>
      </c>
      <c r="H1160" s="48"/>
      <c r="I1160" s="47"/>
      <c r="J1160" s="49"/>
      <c r="K1160" s="50"/>
      <c r="L1160" s="51"/>
      <c r="M1160" s="48"/>
      <c r="N1160" s="51"/>
      <c r="O1160" s="48"/>
      <c r="P1160" s="50"/>
      <c r="Q1160" s="50"/>
      <c r="R1160" s="50"/>
      <c r="S1160" s="46"/>
      <c r="T1160" s="52"/>
      <c r="U1160" s="46"/>
      <c r="V1160" s="46"/>
    </row>
    <row r="1161" spans="1:22" ht="12.75" outlineLevel="3">
      <c r="A1161" s="45"/>
      <c r="B1161" s="46"/>
      <c r="C1161" s="46"/>
      <c r="D1161" s="46"/>
      <c r="E1161" s="46" t="s">
        <v>1524</v>
      </c>
      <c r="F1161" s="46"/>
      <c r="G1161" s="47">
        <v>0</v>
      </c>
      <c r="H1161" s="48"/>
      <c r="I1161" s="47"/>
      <c r="J1161" s="49"/>
      <c r="K1161" s="50"/>
      <c r="L1161" s="51"/>
      <c r="M1161" s="48"/>
      <c r="N1161" s="51"/>
      <c r="O1161" s="48"/>
      <c r="P1161" s="50"/>
      <c r="Q1161" s="50"/>
      <c r="R1161" s="50"/>
      <c r="S1161" s="46"/>
      <c r="T1161" s="52"/>
      <c r="U1161" s="46"/>
      <c r="V1161" s="46"/>
    </row>
    <row r="1162" spans="1:22" ht="12.75" outlineLevel="3">
      <c r="A1162" s="45"/>
      <c r="B1162" s="46"/>
      <c r="C1162" s="46"/>
      <c r="D1162" s="46"/>
      <c r="E1162" s="46" t="s">
        <v>1423</v>
      </c>
      <c r="F1162" s="46"/>
      <c r="G1162" s="47">
        <v>6.965</v>
      </c>
      <c r="H1162" s="48"/>
      <c r="I1162" s="47"/>
      <c r="J1162" s="49"/>
      <c r="K1162" s="50"/>
      <c r="L1162" s="51"/>
      <c r="M1162" s="48"/>
      <c r="N1162" s="51"/>
      <c r="O1162" s="48"/>
      <c r="P1162" s="50"/>
      <c r="Q1162" s="50"/>
      <c r="R1162" s="50"/>
      <c r="S1162" s="46"/>
      <c r="T1162" s="52"/>
      <c r="U1162" s="46"/>
      <c r="V1162" s="46"/>
    </row>
    <row r="1163" spans="1:22" ht="12.75" outlineLevel="2">
      <c r="A1163" s="36">
        <v>491</v>
      </c>
      <c r="B1163" s="37" t="s">
        <v>1900</v>
      </c>
      <c r="C1163" s="37"/>
      <c r="D1163" s="38" t="s">
        <v>1573</v>
      </c>
      <c r="E1163" s="39" t="s">
        <v>1901</v>
      </c>
      <c r="F1163" s="38" t="s">
        <v>1575</v>
      </c>
      <c r="G1163" s="40">
        <v>63.3419</v>
      </c>
      <c r="H1163" s="41">
        <v>0</v>
      </c>
      <c r="I1163" s="40">
        <f>G1163*(1+H1163/100)</f>
        <v>63.3419</v>
      </c>
      <c r="J1163" s="42"/>
      <c r="K1163" s="43">
        <f>I1163*J1163</f>
        <v>0</v>
      </c>
      <c r="L1163" s="44">
        <v>0.02214</v>
      </c>
      <c r="M1163" s="41">
        <f>I1163*L1163</f>
        <v>1.4023896660000001</v>
      </c>
      <c r="N1163" s="44"/>
      <c r="O1163" s="41">
        <f>I1163*N1163</f>
        <v>0</v>
      </c>
      <c r="P1163" s="43">
        <v>21</v>
      </c>
      <c r="Q1163" s="43">
        <f>K1163*(P1163/100)</f>
        <v>0</v>
      </c>
      <c r="R1163" s="43">
        <f>K1163+Q1163</f>
        <v>0</v>
      </c>
      <c r="S1163" s="39"/>
      <c r="T1163" s="15" t="s">
        <v>1525</v>
      </c>
      <c r="U1163" s="37" t="s">
        <v>208</v>
      </c>
      <c r="V1163" s="37" t="s">
        <v>1885</v>
      </c>
    </row>
    <row r="1164" spans="1:22" ht="12.75" outlineLevel="3">
      <c r="A1164" s="45"/>
      <c r="B1164" s="46"/>
      <c r="C1164" s="46"/>
      <c r="D1164" s="46"/>
      <c r="E1164" s="46" t="s">
        <v>1427</v>
      </c>
      <c r="F1164" s="46"/>
      <c r="G1164" s="47">
        <v>0</v>
      </c>
      <c r="H1164" s="48"/>
      <c r="I1164" s="47"/>
      <c r="J1164" s="49"/>
      <c r="K1164" s="50"/>
      <c r="L1164" s="51"/>
      <c r="M1164" s="48"/>
      <c r="N1164" s="51"/>
      <c r="O1164" s="48"/>
      <c r="P1164" s="50"/>
      <c r="Q1164" s="50"/>
      <c r="R1164" s="50"/>
      <c r="S1164" s="46"/>
      <c r="T1164" s="52"/>
      <c r="U1164" s="46"/>
      <c r="V1164" s="46"/>
    </row>
    <row r="1165" spans="1:22" ht="12.75" outlineLevel="3">
      <c r="A1165" s="45"/>
      <c r="B1165" s="46"/>
      <c r="C1165" s="46"/>
      <c r="D1165" s="46"/>
      <c r="E1165" s="46" t="s">
        <v>1526</v>
      </c>
      <c r="F1165" s="46"/>
      <c r="G1165" s="47">
        <v>18.8674</v>
      </c>
      <c r="H1165" s="48"/>
      <c r="I1165" s="47"/>
      <c r="J1165" s="49"/>
      <c r="K1165" s="50"/>
      <c r="L1165" s="51"/>
      <c r="M1165" s="48"/>
      <c r="N1165" s="51"/>
      <c r="O1165" s="48"/>
      <c r="P1165" s="50"/>
      <c r="Q1165" s="50"/>
      <c r="R1165" s="50"/>
      <c r="S1165" s="46"/>
      <c r="T1165" s="52"/>
      <c r="U1165" s="46"/>
      <c r="V1165" s="46"/>
    </row>
    <row r="1166" spans="1:22" ht="12.75" outlineLevel="3">
      <c r="A1166" s="45"/>
      <c r="B1166" s="46"/>
      <c r="C1166" s="46"/>
      <c r="D1166" s="46"/>
      <c r="E1166" s="46" t="s">
        <v>1527</v>
      </c>
      <c r="F1166" s="46"/>
      <c r="G1166" s="47">
        <v>11.3554</v>
      </c>
      <c r="H1166" s="48"/>
      <c r="I1166" s="47"/>
      <c r="J1166" s="49"/>
      <c r="K1166" s="50"/>
      <c r="L1166" s="51"/>
      <c r="M1166" s="48"/>
      <c r="N1166" s="51"/>
      <c r="O1166" s="48"/>
      <c r="P1166" s="50"/>
      <c r="Q1166" s="50"/>
      <c r="R1166" s="50"/>
      <c r="S1166" s="46"/>
      <c r="T1166" s="52"/>
      <c r="U1166" s="46"/>
      <c r="V1166" s="46"/>
    </row>
    <row r="1167" spans="1:22" ht="12.75" outlineLevel="3">
      <c r="A1167" s="45"/>
      <c r="B1167" s="46"/>
      <c r="C1167" s="46"/>
      <c r="D1167" s="46"/>
      <c r="E1167" s="46" t="s">
        <v>1528</v>
      </c>
      <c r="F1167" s="46"/>
      <c r="G1167" s="47">
        <v>9.0891</v>
      </c>
      <c r="H1167" s="48"/>
      <c r="I1167" s="47"/>
      <c r="J1167" s="49"/>
      <c r="K1167" s="50"/>
      <c r="L1167" s="51"/>
      <c r="M1167" s="48"/>
      <c r="N1167" s="51"/>
      <c r="O1167" s="48"/>
      <c r="P1167" s="50"/>
      <c r="Q1167" s="50"/>
      <c r="R1167" s="50"/>
      <c r="S1167" s="46"/>
      <c r="T1167" s="52"/>
      <c r="U1167" s="46"/>
      <c r="V1167" s="46"/>
    </row>
    <row r="1168" spans="1:22" ht="12.75" outlineLevel="3">
      <c r="A1168" s="45"/>
      <c r="B1168" s="46"/>
      <c r="C1168" s="46"/>
      <c r="D1168" s="46"/>
      <c r="E1168" s="46" t="s">
        <v>1529</v>
      </c>
      <c r="F1168" s="46"/>
      <c r="G1168" s="47">
        <v>0</v>
      </c>
      <c r="H1168" s="48"/>
      <c r="I1168" s="47"/>
      <c r="J1168" s="49"/>
      <c r="K1168" s="50"/>
      <c r="L1168" s="51"/>
      <c r="M1168" s="48"/>
      <c r="N1168" s="51"/>
      <c r="O1168" s="48"/>
      <c r="P1168" s="50"/>
      <c r="Q1168" s="50"/>
      <c r="R1168" s="50"/>
      <c r="S1168" s="46"/>
      <c r="T1168" s="52"/>
      <c r="U1168" s="46"/>
      <c r="V1168" s="46"/>
    </row>
    <row r="1169" spans="1:22" ht="12.75" outlineLevel="3">
      <c r="A1169" s="45"/>
      <c r="B1169" s="46"/>
      <c r="C1169" s="46"/>
      <c r="D1169" s="46"/>
      <c r="E1169" s="46" t="s">
        <v>1530</v>
      </c>
      <c r="F1169" s="46"/>
      <c r="G1169" s="47">
        <v>21.04</v>
      </c>
      <c r="H1169" s="48"/>
      <c r="I1169" s="47"/>
      <c r="J1169" s="49"/>
      <c r="K1169" s="50"/>
      <c r="L1169" s="51"/>
      <c r="M1169" s="48"/>
      <c r="N1169" s="51"/>
      <c r="O1169" s="48"/>
      <c r="P1169" s="50"/>
      <c r="Q1169" s="50"/>
      <c r="R1169" s="50"/>
      <c r="S1169" s="46"/>
      <c r="T1169" s="52"/>
      <c r="U1169" s="46"/>
      <c r="V1169" s="46"/>
    </row>
    <row r="1170" spans="1:22" ht="12.75" outlineLevel="3">
      <c r="A1170" s="45"/>
      <c r="B1170" s="46"/>
      <c r="C1170" s="46"/>
      <c r="D1170" s="46"/>
      <c r="E1170" s="46" t="s">
        <v>1431</v>
      </c>
      <c r="F1170" s="46"/>
      <c r="G1170" s="47">
        <v>0</v>
      </c>
      <c r="H1170" s="48"/>
      <c r="I1170" s="47"/>
      <c r="J1170" s="49"/>
      <c r="K1170" s="50"/>
      <c r="L1170" s="51"/>
      <c r="M1170" s="48"/>
      <c r="N1170" s="51"/>
      <c r="O1170" s="48"/>
      <c r="P1170" s="50"/>
      <c r="Q1170" s="50"/>
      <c r="R1170" s="50"/>
      <c r="S1170" s="46"/>
      <c r="T1170" s="52"/>
      <c r="U1170" s="46"/>
      <c r="V1170" s="46"/>
    </row>
    <row r="1171" spans="1:22" ht="12.75" outlineLevel="3">
      <c r="A1171" s="45"/>
      <c r="B1171" s="46"/>
      <c r="C1171" s="46"/>
      <c r="D1171" s="46"/>
      <c r="E1171" s="46" t="s">
        <v>1531</v>
      </c>
      <c r="F1171" s="46"/>
      <c r="G1171" s="47">
        <v>2.99</v>
      </c>
      <c r="H1171" s="48"/>
      <c r="I1171" s="47"/>
      <c r="J1171" s="49"/>
      <c r="K1171" s="50"/>
      <c r="L1171" s="51"/>
      <c r="M1171" s="48"/>
      <c r="N1171" s="51"/>
      <c r="O1171" s="48"/>
      <c r="P1171" s="50"/>
      <c r="Q1171" s="50"/>
      <c r="R1171" s="50"/>
      <c r="S1171" s="46"/>
      <c r="T1171" s="52"/>
      <c r="U1171" s="46"/>
      <c r="V1171" s="46"/>
    </row>
    <row r="1172" spans="1:22" ht="12.75" outlineLevel="2">
      <c r="A1172" s="36">
        <v>492</v>
      </c>
      <c r="B1172" s="37" t="s">
        <v>1916</v>
      </c>
      <c r="C1172" s="37"/>
      <c r="D1172" s="38" t="s">
        <v>1573</v>
      </c>
      <c r="E1172" s="39" t="s">
        <v>1917</v>
      </c>
      <c r="F1172" s="38" t="s">
        <v>1619</v>
      </c>
      <c r="G1172" s="40">
        <v>0.205</v>
      </c>
      <c r="H1172" s="41">
        <v>0</v>
      </c>
      <c r="I1172" s="40">
        <f>G1172*(1+H1172/100)</f>
        <v>0.205</v>
      </c>
      <c r="J1172" s="42"/>
      <c r="K1172" s="43">
        <f>I1172*J1172</f>
        <v>0</v>
      </c>
      <c r="L1172" s="44">
        <v>2.25634</v>
      </c>
      <c r="M1172" s="41">
        <f>I1172*L1172</f>
        <v>0.46254969999999995</v>
      </c>
      <c r="N1172" s="44"/>
      <c r="O1172" s="41">
        <f>I1172*N1172</f>
        <v>0</v>
      </c>
      <c r="P1172" s="43">
        <v>21</v>
      </c>
      <c r="Q1172" s="43">
        <f>K1172*(P1172/100)</f>
        <v>0</v>
      </c>
      <c r="R1172" s="43">
        <f>K1172+Q1172</f>
        <v>0</v>
      </c>
      <c r="S1172" s="39"/>
      <c r="T1172" s="15" t="s">
        <v>1532</v>
      </c>
      <c r="U1172" s="37" t="s">
        <v>208</v>
      </c>
      <c r="V1172" s="37" t="s">
        <v>1885</v>
      </c>
    </row>
    <row r="1173" spans="1:22" ht="12.75" outlineLevel="3">
      <c r="A1173" s="45"/>
      <c r="B1173" s="46"/>
      <c r="C1173" s="46"/>
      <c r="D1173" s="46"/>
      <c r="E1173" s="46" t="s">
        <v>212</v>
      </c>
      <c r="F1173" s="46"/>
      <c r="G1173" s="47">
        <v>0</v>
      </c>
      <c r="H1173" s="48"/>
      <c r="I1173" s="47"/>
      <c r="J1173" s="49"/>
      <c r="K1173" s="50"/>
      <c r="L1173" s="51"/>
      <c r="M1173" s="48"/>
      <c r="N1173" s="51"/>
      <c r="O1173" s="48"/>
      <c r="P1173" s="50"/>
      <c r="Q1173" s="50"/>
      <c r="R1173" s="50"/>
      <c r="S1173" s="46"/>
      <c r="T1173" s="52"/>
      <c r="U1173" s="46"/>
      <c r="V1173" s="46"/>
    </row>
    <row r="1174" spans="1:22" ht="12.75" outlineLevel="3">
      <c r="A1174" s="45"/>
      <c r="B1174" s="46"/>
      <c r="C1174" s="46"/>
      <c r="D1174" s="46"/>
      <c r="E1174" s="46" t="s">
        <v>1533</v>
      </c>
      <c r="F1174" s="46"/>
      <c r="G1174" s="47">
        <v>0.205</v>
      </c>
      <c r="H1174" s="48"/>
      <c r="I1174" s="47"/>
      <c r="J1174" s="49"/>
      <c r="K1174" s="50"/>
      <c r="L1174" s="51"/>
      <c r="M1174" s="48"/>
      <c r="N1174" s="51"/>
      <c r="O1174" s="48"/>
      <c r="P1174" s="50"/>
      <c r="Q1174" s="50"/>
      <c r="R1174" s="50"/>
      <c r="S1174" s="46"/>
      <c r="T1174" s="52"/>
      <c r="U1174" s="46"/>
      <c r="V1174" s="46"/>
    </row>
    <row r="1175" spans="1:22" ht="12.75" outlineLevel="2">
      <c r="A1175" s="36">
        <v>493</v>
      </c>
      <c r="B1175" s="37" t="s">
        <v>1534</v>
      </c>
      <c r="C1175" s="37"/>
      <c r="D1175" s="38" t="s">
        <v>1573</v>
      </c>
      <c r="E1175" s="39" t="s">
        <v>1535</v>
      </c>
      <c r="F1175" s="38" t="s">
        <v>1619</v>
      </c>
      <c r="G1175" s="40">
        <v>0.369</v>
      </c>
      <c r="H1175" s="41">
        <v>0</v>
      </c>
      <c r="I1175" s="40">
        <f>G1175*(1+H1175/100)</f>
        <v>0.369</v>
      </c>
      <c r="J1175" s="42"/>
      <c r="K1175" s="43">
        <f>I1175*J1175</f>
        <v>0</v>
      </c>
      <c r="L1175" s="44">
        <v>2.45329</v>
      </c>
      <c r="M1175" s="41">
        <f>I1175*L1175</f>
        <v>0.90526401</v>
      </c>
      <c r="N1175" s="44"/>
      <c r="O1175" s="41">
        <f>I1175*N1175</f>
        <v>0</v>
      </c>
      <c r="P1175" s="43">
        <v>21</v>
      </c>
      <c r="Q1175" s="43">
        <f>K1175*(P1175/100)</f>
        <v>0</v>
      </c>
      <c r="R1175" s="43">
        <f>K1175+Q1175</f>
        <v>0</v>
      </c>
      <c r="S1175" s="39"/>
      <c r="T1175" s="15" t="s">
        <v>1536</v>
      </c>
      <c r="U1175" s="37" t="s">
        <v>208</v>
      </c>
      <c r="V1175" s="37" t="s">
        <v>1885</v>
      </c>
    </row>
    <row r="1176" spans="1:22" ht="12.75" outlineLevel="3">
      <c r="A1176" s="45"/>
      <c r="B1176" s="46"/>
      <c r="C1176" s="46"/>
      <c r="D1176" s="46"/>
      <c r="E1176" s="46" t="s">
        <v>212</v>
      </c>
      <c r="F1176" s="46"/>
      <c r="G1176" s="47">
        <v>0</v>
      </c>
      <c r="H1176" s="48"/>
      <c r="I1176" s="47"/>
      <c r="J1176" s="49"/>
      <c r="K1176" s="50"/>
      <c r="L1176" s="51"/>
      <c r="M1176" s="48"/>
      <c r="N1176" s="51"/>
      <c r="O1176" s="48"/>
      <c r="P1176" s="50"/>
      <c r="Q1176" s="50"/>
      <c r="R1176" s="50"/>
      <c r="S1176" s="46"/>
      <c r="T1176" s="52"/>
      <c r="U1176" s="46"/>
      <c r="V1176" s="46"/>
    </row>
    <row r="1177" spans="1:22" ht="12.75" outlineLevel="3">
      <c r="A1177" s="45"/>
      <c r="B1177" s="46"/>
      <c r="C1177" s="46"/>
      <c r="D1177" s="46"/>
      <c r="E1177" s="46" t="s">
        <v>1537</v>
      </c>
      <c r="F1177" s="46"/>
      <c r="G1177" s="47">
        <v>0.369</v>
      </c>
      <c r="H1177" s="48"/>
      <c r="I1177" s="47"/>
      <c r="J1177" s="49"/>
      <c r="K1177" s="50"/>
      <c r="L1177" s="51"/>
      <c r="M1177" s="48"/>
      <c r="N1177" s="51"/>
      <c r="O1177" s="48"/>
      <c r="P1177" s="50"/>
      <c r="Q1177" s="50"/>
      <c r="R1177" s="50"/>
      <c r="S1177" s="46"/>
      <c r="T1177" s="52"/>
      <c r="U1177" s="46"/>
      <c r="V1177" s="46"/>
    </row>
    <row r="1178" spans="1:22" ht="12.75" outlineLevel="2">
      <c r="A1178" s="36">
        <v>494</v>
      </c>
      <c r="B1178" s="37" t="s">
        <v>1538</v>
      </c>
      <c r="C1178" s="37"/>
      <c r="D1178" s="38" t="s">
        <v>1573</v>
      </c>
      <c r="E1178" s="39" t="s">
        <v>1539</v>
      </c>
      <c r="F1178" s="38" t="s">
        <v>1619</v>
      </c>
      <c r="G1178" s="40">
        <v>0.1035</v>
      </c>
      <c r="H1178" s="41">
        <v>0</v>
      </c>
      <c r="I1178" s="40">
        <f>G1178*(1+H1178/100)</f>
        <v>0.1035</v>
      </c>
      <c r="J1178" s="42"/>
      <c r="K1178" s="43">
        <f>I1178*J1178</f>
        <v>0</v>
      </c>
      <c r="L1178" s="44">
        <v>2.234</v>
      </c>
      <c r="M1178" s="41">
        <f>I1178*L1178</f>
        <v>0.23121899999999998</v>
      </c>
      <c r="N1178" s="44"/>
      <c r="O1178" s="41">
        <f>I1178*N1178</f>
        <v>0</v>
      </c>
      <c r="P1178" s="43">
        <v>21</v>
      </c>
      <c r="Q1178" s="43">
        <f>K1178*(P1178/100)</f>
        <v>0</v>
      </c>
      <c r="R1178" s="43">
        <f>K1178+Q1178</f>
        <v>0</v>
      </c>
      <c r="S1178" s="39"/>
      <c r="T1178" s="15" t="s">
        <v>1540</v>
      </c>
      <c r="U1178" s="37" t="s">
        <v>208</v>
      </c>
      <c r="V1178" s="37" t="s">
        <v>1885</v>
      </c>
    </row>
    <row r="1179" spans="1:22" ht="12.75" outlineLevel="3">
      <c r="A1179" s="45"/>
      <c r="B1179" s="46"/>
      <c r="C1179" s="46"/>
      <c r="D1179" s="46"/>
      <c r="E1179" s="46" t="s">
        <v>212</v>
      </c>
      <c r="F1179" s="46"/>
      <c r="G1179" s="47">
        <v>0</v>
      </c>
      <c r="H1179" s="48"/>
      <c r="I1179" s="47"/>
      <c r="J1179" s="49"/>
      <c r="K1179" s="50"/>
      <c r="L1179" s="51"/>
      <c r="M1179" s="48"/>
      <c r="N1179" s="51"/>
      <c r="O1179" s="48"/>
      <c r="P1179" s="50"/>
      <c r="Q1179" s="50"/>
      <c r="R1179" s="50"/>
      <c r="S1179" s="46"/>
      <c r="T1179" s="52"/>
      <c r="U1179" s="46"/>
      <c r="V1179" s="46"/>
    </row>
    <row r="1180" spans="1:22" ht="12.75" outlineLevel="3">
      <c r="A1180" s="45"/>
      <c r="B1180" s="46"/>
      <c r="C1180" s="46"/>
      <c r="D1180" s="46"/>
      <c r="E1180" s="46" t="s">
        <v>1541</v>
      </c>
      <c r="F1180" s="46"/>
      <c r="G1180" s="47">
        <v>0.1035</v>
      </c>
      <c r="H1180" s="48"/>
      <c r="I1180" s="47"/>
      <c r="J1180" s="49"/>
      <c r="K1180" s="50"/>
      <c r="L1180" s="51"/>
      <c r="M1180" s="48"/>
      <c r="N1180" s="51"/>
      <c r="O1180" s="48"/>
      <c r="P1180" s="50"/>
      <c r="Q1180" s="50"/>
      <c r="R1180" s="50"/>
      <c r="S1180" s="46"/>
      <c r="T1180" s="52"/>
      <c r="U1180" s="46"/>
      <c r="V1180" s="46"/>
    </row>
    <row r="1181" spans="1:22" ht="12.75" outlineLevel="2">
      <c r="A1181" s="36">
        <v>495</v>
      </c>
      <c r="B1181" s="37" t="s">
        <v>1926</v>
      </c>
      <c r="C1181" s="37"/>
      <c r="D1181" s="38" t="s">
        <v>1573</v>
      </c>
      <c r="E1181" s="39" t="s">
        <v>1927</v>
      </c>
      <c r="F1181" s="38" t="s">
        <v>1619</v>
      </c>
      <c r="G1181" s="40">
        <v>0.369</v>
      </c>
      <c r="H1181" s="41">
        <v>0</v>
      </c>
      <c r="I1181" s="40">
        <f>G1181*(1+H1181/100)</f>
        <v>0.369</v>
      </c>
      <c r="J1181" s="42"/>
      <c r="K1181" s="43">
        <f>I1181*J1181</f>
        <v>0</v>
      </c>
      <c r="L1181" s="44">
        <v>0.01</v>
      </c>
      <c r="M1181" s="41">
        <f>I1181*L1181</f>
        <v>0.00369</v>
      </c>
      <c r="N1181" s="44"/>
      <c r="O1181" s="41">
        <f>I1181*N1181</f>
        <v>0</v>
      </c>
      <c r="P1181" s="43">
        <v>21</v>
      </c>
      <c r="Q1181" s="43">
        <f>K1181*(P1181/100)</f>
        <v>0</v>
      </c>
      <c r="R1181" s="43">
        <f>K1181+Q1181</f>
        <v>0</v>
      </c>
      <c r="S1181" s="39"/>
      <c r="T1181" s="15" t="s">
        <v>1542</v>
      </c>
      <c r="U1181" s="37" t="s">
        <v>208</v>
      </c>
      <c r="V1181" s="37" t="s">
        <v>1885</v>
      </c>
    </row>
    <row r="1182" spans="1:22" ht="12.75" outlineLevel="2">
      <c r="A1182" s="36">
        <v>496</v>
      </c>
      <c r="B1182" s="37" t="s">
        <v>1543</v>
      </c>
      <c r="C1182" s="37"/>
      <c r="D1182" s="38" t="s">
        <v>1573</v>
      </c>
      <c r="E1182" s="39" t="s">
        <v>1544</v>
      </c>
      <c r="F1182" s="38" t="s">
        <v>1619</v>
      </c>
      <c r="G1182" s="40">
        <v>0.205</v>
      </c>
      <c r="H1182" s="41">
        <v>5</v>
      </c>
      <c r="I1182" s="40">
        <f>G1182*(1+H1182/100)</f>
        <v>0.21525</v>
      </c>
      <c r="J1182" s="42"/>
      <c r="K1182" s="43">
        <f>I1182*J1182</f>
        <v>0</v>
      </c>
      <c r="L1182" s="44"/>
      <c r="M1182" s="41">
        <f>I1182*L1182</f>
        <v>0</v>
      </c>
      <c r="N1182" s="44"/>
      <c r="O1182" s="41">
        <f>I1182*N1182</f>
        <v>0</v>
      </c>
      <c r="P1182" s="43">
        <v>21</v>
      </c>
      <c r="Q1182" s="43">
        <f>K1182*(P1182/100)</f>
        <v>0</v>
      </c>
      <c r="R1182" s="43">
        <f>K1182+Q1182</f>
        <v>0</v>
      </c>
      <c r="S1182" s="39"/>
      <c r="T1182" s="15" t="s">
        <v>1545</v>
      </c>
      <c r="U1182" s="37" t="s">
        <v>208</v>
      </c>
      <c r="V1182" s="37" t="s">
        <v>1885</v>
      </c>
    </row>
    <row r="1183" spans="1:22" ht="12.75" outlineLevel="2">
      <c r="A1183" s="36">
        <v>497</v>
      </c>
      <c r="B1183" s="37" t="s">
        <v>1546</v>
      </c>
      <c r="C1183" s="37"/>
      <c r="D1183" s="38" t="s">
        <v>1573</v>
      </c>
      <c r="E1183" s="39" t="s">
        <v>1547</v>
      </c>
      <c r="F1183" s="38" t="s">
        <v>1619</v>
      </c>
      <c r="G1183" s="40">
        <v>0.369</v>
      </c>
      <c r="H1183" s="41">
        <v>0</v>
      </c>
      <c r="I1183" s="40">
        <f>G1183*(1+H1183/100)</f>
        <v>0.369</v>
      </c>
      <c r="J1183" s="42"/>
      <c r="K1183" s="43">
        <f>I1183*J1183</f>
        <v>0</v>
      </c>
      <c r="L1183" s="44"/>
      <c r="M1183" s="41">
        <f>I1183*L1183</f>
        <v>0</v>
      </c>
      <c r="N1183" s="44"/>
      <c r="O1183" s="41">
        <f>I1183*N1183</f>
        <v>0</v>
      </c>
      <c r="P1183" s="43">
        <v>21</v>
      </c>
      <c r="Q1183" s="43">
        <f>K1183*(P1183/100)</f>
        <v>0</v>
      </c>
      <c r="R1183" s="43">
        <f>K1183+Q1183</f>
        <v>0</v>
      </c>
      <c r="S1183" s="39"/>
      <c r="T1183" s="15" t="s">
        <v>474</v>
      </c>
      <c r="U1183" s="37" t="s">
        <v>208</v>
      </c>
      <c r="V1183" s="37" t="s">
        <v>1885</v>
      </c>
    </row>
    <row r="1184" spans="1:22" ht="12.75" outlineLevel="2">
      <c r="A1184" s="36">
        <v>498</v>
      </c>
      <c r="B1184" s="37" t="s">
        <v>921</v>
      </c>
      <c r="C1184" s="37"/>
      <c r="D1184" s="38" t="s">
        <v>1573</v>
      </c>
      <c r="E1184" s="39" t="s">
        <v>922</v>
      </c>
      <c r="F1184" s="38" t="s">
        <v>1575</v>
      </c>
      <c r="G1184" s="40">
        <v>2.725</v>
      </c>
      <c r="H1184" s="41">
        <v>0</v>
      </c>
      <c r="I1184" s="40">
        <f>G1184*(1+H1184/100)</f>
        <v>2.725</v>
      </c>
      <c r="J1184" s="42"/>
      <c r="K1184" s="43">
        <f>I1184*J1184</f>
        <v>0</v>
      </c>
      <c r="L1184" s="44">
        <v>0.01355</v>
      </c>
      <c r="M1184" s="41">
        <f>I1184*L1184</f>
        <v>0.03692375</v>
      </c>
      <c r="N1184" s="44"/>
      <c r="O1184" s="41">
        <f>I1184*N1184</f>
        <v>0</v>
      </c>
      <c r="P1184" s="43">
        <v>21</v>
      </c>
      <c r="Q1184" s="43">
        <f>K1184*(P1184/100)</f>
        <v>0</v>
      </c>
      <c r="R1184" s="43">
        <f>K1184+Q1184</f>
        <v>0</v>
      </c>
      <c r="S1184" s="39"/>
      <c r="T1184" s="15" t="s">
        <v>475</v>
      </c>
      <c r="U1184" s="37" t="s">
        <v>208</v>
      </c>
      <c r="V1184" s="37" t="s">
        <v>1885</v>
      </c>
    </row>
    <row r="1185" spans="1:22" ht="12.75" outlineLevel="3">
      <c r="A1185" s="45"/>
      <c r="B1185" s="46"/>
      <c r="C1185" s="46"/>
      <c r="D1185" s="46"/>
      <c r="E1185" s="46" t="s">
        <v>476</v>
      </c>
      <c r="F1185" s="46"/>
      <c r="G1185" s="47">
        <v>2.725</v>
      </c>
      <c r="H1185" s="48"/>
      <c r="I1185" s="47"/>
      <c r="J1185" s="49"/>
      <c r="K1185" s="50"/>
      <c r="L1185" s="51"/>
      <c r="M1185" s="48"/>
      <c r="N1185" s="51"/>
      <c r="O1185" s="48"/>
      <c r="P1185" s="50"/>
      <c r="Q1185" s="50"/>
      <c r="R1185" s="50"/>
      <c r="S1185" s="46"/>
      <c r="T1185" s="52"/>
      <c r="U1185" s="46"/>
      <c r="V1185" s="46"/>
    </row>
    <row r="1186" spans="1:22" ht="12.75" outlineLevel="2">
      <c r="A1186" s="36">
        <v>499</v>
      </c>
      <c r="B1186" s="37" t="s">
        <v>924</v>
      </c>
      <c r="C1186" s="37"/>
      <c r="D1186" s="38" t="s">
        <v>1573</v>
      </c>
      <c r="E1186" s="39" t="s">
        <v>925</v>
      </c>
      <c r="F1186" s="38" t="s">
        <v>1575</v>
      </c>
      <c r="G1186" s="40">
        <v>2.725</v>
      </c>
      <c r="H1186" s="41">
        <v>0</v>
      </c>
      <c r="I1186" s="40">
        <f>G1186*(1+H1186/100)</f>
        <v>2.725</v>
      </c>
      <c r="J1186" s="42"/>
      <c r="K1186" s="43">
        <f>I1186*J1186</f>
        <v>0</v>
      </c>
      <c r="L1186" s="44"/>
      <c r="M1186" s="41">
        <f>I1186*L1186</f>
        <v>0</v>
      </c>
      <c r="N1186" s="44"/>
      <c r="O1186" s="41">
        <f>I1186*N1186</f>
        <v>0</v>
      </c>
      <c r="P1186" s="43">
        <v>21</v>
      </c>
      <c r="Q1186" s="43">
        <f>K1186*(P1186/100)</f>
        <v>0</v>
      </c>
      <c r="R1186" s="43">
        <f>K1186+Q1186</f>
        <v>0</v>
      </c>
      <c r="S1186" s="39"/>
      <c r="T1186" s="15" t="s">
        <v>477</v>
      </c>
      <c r="U1186" s="37" t="s">
        <v>208</v>
      </c>
      <c r="V1186" s="37" t="s">
        <v>1885</v>
      </c>
    </row>
    <row r="1187" spans="1:22" ht="12.75" outlineLevel="2">
      <c r="A1187" s="36">
        <v>500</v>
      </c>
      <c r="B1187" s="37" t="s">
        <v>927</v>
      </c>
      <c r="C1187" s="37"/>
      <c r="D1187" s="38" t="s">
        <v>1573</v>
      </c>
      <c r="E1187" s="39" t="s">
        <v>928</v>
      </c>
      <c r="F1187" s="38" t="s">
        <v>1698</v>
      </c>
      <c r="G1187" s="40">
        <v>0.0325007</v>
      </c>
      <c r="H1187" s="41">
        <v>0</v>
      </c>
      <c r="I1187" s="40">
        <f>G1187*(1+H1187/100)</f>
        <v>0.0325007</v>
      </c>
      <c r="J1187" s="42"/>
      <c r="K1187" s="43">
        <f>I1187*J1187</f>
        <v>0</v>
      </c>
      <c r="L1187" s="44">
        <v>1.05878</v>
      </c>
      <c r="M1187" s="41">
        <f>I1187*L1187</f>
        <v>0.034411091146</v>
      </c>
      <c r="N1187" s="44"/>
      <c r="O1187" s="41">
        <f>I1187*N1187</f>
        <v>0</v>
      </c>
      <c r="P1187" s="43">
        <v>21</v>
      </c>
      <c r="Q1187" s="43">
        <f>K1187*(P1187/100)</f>
        <v>0</v>
      </c>
      <c r="R1187" s="43">
        <f>K1187+Q1187</f>
        <v>0</v>
      </c>
      <c r="S1187" s="39"/>
      <c r="T1187" s="15" t="s">
        <v>478</v>
      </c>
      <c r="U1187" s="37" t="s">
        <v>208</v>
      </c>
      <c r="V1187" s="37" t="s">
        <v>1885</v>
      </c>
    </row>
    <row r="1188" spans="1:22" ht="12.75" outlineLevel="3">
      <c r="A1188" s="45"/>
      <c r="B1188" s="46"/>
      <c r="C1188" s="46"/>
      <c r="D1188" s="46"/>
      <c r="E1188" s="46" t="s">
        <v>479</v>
      </c>
      <c r="F1188" s="46"/>
      <c r="G1188" s="47">
        <v>0.0101516</v>
      </c>
      <c r="H1188" s="48"/>
      <c r="I1188" s="47"/>
      <c r="J1188" s="49"/>
      <c r="K1188" s="50"/>
      <c r="L1188" s="51"/>
      <c r="M1188" s="48"/>
      <c r="N1188" s="51"/>
      <c r="O1188" s="48"/>
      <c r="P1188" s="50"/>
      <c r="Q1188" s="50"/>
      <c r="R1188" s="50"/>
      <c r="S1188" s="46"/>
      <c r="T1188" s="52"/>
      <c r="U1188" s="46"/>
      <c r="V1188" s="46"/>
    </row>
    <row r="1189" spans="1:22" ht="12.75" outlineLevel="3">
      <c r="A1189" s="45"/>
      <c r="B1189" s="46"/>
      <c r="C1189" s="46"/>
      <c r="D1189" s="46"/>
      <c r="E1189" s="46" t="s">
        <v>480</v>
      </c>
      <c r="F1189" s="46"/>
      <c r="G1189" s="47">
        <v>0.0223491</v>
      </c>
      <c r="H1189" s="48"/>
      <c r="I1189" s="47"/>
      <c r="J1189" s="49"/>
      <c r="K1189" s="50"/>
      <c r="L1189" s="51"/>
      <c r="M1189" s="48"/>
      <c r="N1189" s="51"/>
      <c r="O1189" s="48"/>
      <c r="P1189" s="50"/>
      <c r="Q1189" s="50"/>
      <c r="R1189" s="50"/>
      <c r="S1189" s="46"/>
      <c r="T1189" s="52"/>
      <c r="U1189" s="46"/>
      <c r="V1189" s="46"/>
    </row>
    <row r="1190" spans="1:22" ht="12.75" outlineLevel="2">
      <c r="A1190" s="36">
        <v>501</v>
      </c>
      <c r="B1190" s="37" t="s">
        <v>1929</v>
      </c>
      <c r="C1190" s="37"/>
      <c r="D1190" s="38" t="s">
        <v>1573</v>
      </c>
      <c r="E1190" s="39" t="s">
        <v>1930</v>
      </c>
      <c r="F1190" s="38" t="s">
        <v>1575</v>
      </c>
      <c r="G1190" s="40">
        <v>2.44</v>
      </c>
      <c r="H1190" s="41">
        <v>0</v>
      </c>
      <c r="I1190" s="40">
        <f>G1190*(1+H1190/100)</f>
        <v>2.44</v>
      </c>
      <c r="J1190" s="42"/>
      <c r="K1190" s="43">
        <f>I1190*J1190</f>
        <v>0</v>
      </c>
      <c r="L1190" s="44">
        <v>0.063</v>
      </c>
      <c r="M1190" s="41">
        <f>I1190*L1190</f>
        <v>0.15372</v>
      </c>
      <c r="N1190" s="44"/>
      <c r="O1190" s="41">
        <f>I1190*N1190</f>
        <v>0</v>
      </c>
      <c r="P1190" s="43">
        <v>21</v>
      </c>
      <c r="Q1190" s="43">
        <f>K1190*(P1190/100)</f>
        <v>0</v>
      </c>
      <c r="R1190" s="43">
        <f>K1190+Q1190</f>
        <v>0</v>
      </c>
      <c r="S1190" s="39"/>
      <c r="T1190" s="15" t="s">
        <v>481</v>
      </c>
      <c r="U1190" s="37" t="s">
        <v>208</v>
      </c>
      <c r="V1190" s="37" t="s">
        <v>1885</v>
      </c>
    </row>
    <row r="1191" spans="1:22" ht="12.75" outlineLevel="3">
      <c r="A1191" s="45"/>
      <c r="B1191" s="46"/>
      <c r="C1191" s="46"/>
      <c r="D1191" s="46"/>
      <c r="E1191" s="46" t="s">
        <v>482</v>
      </c>
      <c r="F1191" s="46"/>
      <c r="G1191" s="47">
        <v>0</v>
      </c>
      <c r="H1191" s="48"/>
      <c r="I1191" s="47"/>
      <c r="J1191" s="49"/>
      <c r="K1191" s="50"/>
      <c r="L1191" s="51"/>
      <c r="M1191" s="48"/>
      <c r="N1191" s="51"/>
      <c r="O1191" s="48"/>
      <c r="P1191" s="50"/>
      <c r="Q1191" s="50"/>
      <c r="R1191" s="50"/>
      <c r="S1191" s="46"/>
      <c r="T1191" s="52"/>
      <c r="U1191" s="46"/>
      <c r="V1191" s="46"/>
    </row>
    <row r="1192" spans="1:22" ht="12.75" outlineLevel="3">
      <c r="A1192" s="45"/>
      <c r="B1192" s="46"/>
      <c r="C1192" s="46"/>
      <c r="D1192" s="46"/>
      <c r="E1192" s="46" t="s">
        <v>483</v>
      </c>
      <c r="F1192" s="46"/>
      <c r="G1192" s="47">
        <v>2.44</v>
      </c>
      <c r="H1192" s="48"/>
      <c r="I1192" s="47"/>
      <c r="J1192" s="49"/>
      <c r="K1192" s="50"/>
      <c r="L1192" s="51"/>
      <c r="M1192" s="48"/>
      <c r="N1192" s="51"/>
      <c r="O1192" s="48"/>
      <c r="P1192" s="50"/>
      <c r="Q1192" s="50"/>
      <c r="R1192" s="50"/>
      <c r="S1192" s="46"/>
      <c r="T1192" s="52"/>
      <c r="U1192" s="46"/>
      <c r="V1192" s="46"/>
    </row>
    <row r="1193" spans="1:22" ht="12.75" outlineLevel="2">
      <c r="A1193" s="36">
        <v>502</v>
      </c>
      <c r="B1193" s="37" t="s">
        <v>946</v>
      </c>
      <c r="C1193" s="37"/>
      <c r="D1193" s="38" t="s">
        <v>1573</v>
      </c>
      <c r="E1193" s="39" t="s">
        <v>947</v>
      </c>
      <c r="F1193" s="38" t="s">
        <v>1575</v>
      </c>
      <c r="G1193" s="40">
        <v>3.72</v>
      </c>
      <c r="H1193" s="41">
        <v>0</v>
      </c>
      <c r="I1193" s="40">
        <f>G1193*(1+H1193/100)</f>
        <v>3.72</v>
      </c>
      <c r="J1193" s="42"/>
      <c r="K1193" s="43">
        <f>I1193*J1193</f>
        <v>0</v>
      </c>
      <c r="L1193" s="44">
        <v>0.1071</v>
      </c>
      <c r="M1193" s="41">
        <f>I1193*L1193</f>
        <v>0.39841200000000004</v>
      </c>
      <c r="N1193" s="44"/>
      <c r="O1193" s="41">
        <f>I1193*N1193</f>
        <v>0</v>
      </c>
      <c r="P1193" s="43">
        <v>21</v>
      </c>
      <c r="Q1193" s="43">
        <f>K1193*(P1193/100)</f>
        <v>0</v>
      </c>
      <c r="R1193" s="43">
        <f>K1193+Q1193</f>
        <v>0</v>
      </c>
      <c r="S1193" s="39"/>
      <c r="T1193" s="15" t="s">
        <v>484</v>
      </c>
      <c r="U1193" s="37" t="s">
        <v>208</v>
      </c>
      <c r="V1193" s="37" t="s">
        <v>1885</v>
      </c>
    </row>
    <row r="1194" spans="1:22" ht="12.75" outlineLevel="3">
      <c r="A1194" s="45"/>
      <c r="B1194" s="46"/>
      <c r="C1194" s="46"/>
      <c r="D1194" s="46"/>
      <c r="E1194" s="46" t="s">
        <v>485</v>
      </c>
      <c r="F1194" s="46"/>
      <c r="G1194" s="47">
        <v>3.72</v>
      </c>
      <c r="H1194" s="48"/>
      <c r="I1194" s="47"/>
      <c r="J1194" s="49"/>
      <c r="K1194" s="50"/>
      <c r="L1194" s="51"/>
      <c r="M1194" s="48"/>
      <c r="N1194" s="51"/>
      <c r="O1194" s="48"/>
      <c r="P1194" s="50"/>
      <c r="Q1194" s="50"/>
      <c r="R1194" s="50"/>
      <c r="S1194" s="46"/>
      <c r="T1194" s="52"/>
      <c r="U1194" s="46"/>
      <c r="V1194" s="46"/>
    </row>
    <row r="1195" spans="1:22" ht="12.75" outlineLevel="2">
      <c r="A1195" s="36">
        <v>503</v>
      </c>
      <c r="B1195" s="37" t="s">
        <v>950</v>
      </c>
      <c r="C1195" s="37"/>
      <c r="D1195" s="38" t="s">
        <v>1573</v>
      </c>
      <c r="E1195" s="39" t="s">
        <v>951</v>
      </c>
      <c r="F1195" s="38" t="s">
        <v>1619</v>
      </c>
      <c r="G1195" s="40">
        <v>2.239</v>
      </c>
      <c r="H1195" s="41">
        <v>0</v>
      </c>
      <c r="I1195" s="40">
        <f>G1195*(1+H1195/100)</f>
        <v>2.239</v>
      </c>
      <c r="J1195" s="42"/>
      <c r="K1195" s="43">
        <f>I1195*J1195</f>
        <v>0</v>
      </c>
      <c r="L1195" s="44">
        <v>1.98</v>
      </c>
      <c r="M1195" s="41">
        <f>I1195*L1195</f>
        <v>4.4332199999999995</v>
      </c>
      <c r="N1195" s="44"/>
      <c r="O1195" s="41">
        <f>I1195*N1195</f>
        <v>0</v>
      </c>
      <c r="P1195" s="43">
        <v>21</v>
      </c>
      <c r="Q1195" s="43">
        <f>K1195*(P1195/100)</f>
        <v>0</v>
      </c>
      <c r="R1195" s="43">
        <f>K1195+Q1195</f>
        <v>0</v>
      </c>
      <c r="S1195" s="39"/>
      <c r="T1195" s="15" t="s">
        <v>486</v>
      </c>
      <c r="U1195" s="37" t="s">
        <v>208</v>
      </c>
      <c r="V1195" s="37" t="s">
        <v>1885</v>
      </c>
    </row>
    <row r="1196" spans="1:22" ht="12.75" outlineLevel="3">
      <c r="A1196" s="45"/>
      <c r="B1196" s="46"/>
      <c r="C1196" s="46"/>
      <c r="D1196" s="46"/>
      <c r="E1196" s="46" t="s">
        <v>212</v>
      </c>
      <c r="F1196" s="46"/>
      <c r="G1196" s="47">
        <v>0</v>
      </c>
      <c r="H1196" s="48"/>
      <c r="I1196" s="47"/>
      <c r="J1196" s="49"/>
      <c r="K1196" s="50"/>
      <c r="L1196" s="51"/>
      <c r="M1196" s="48"/>
      <c r="N1196" s="51"/>
      <c r="O1196" s="48"/>
      <c r="P1196" s="50"/>
      <c r="Q1196" s="50"/>
      <c r="R1196" s="50"/>
      <c r="S1196" s="46"/>
      <c r="T1196" s="52"/>
      <c r="U1196" s="46"/>
      <c r="V1196" s="46"/>
    </row>
    <row r="1197" spans="1:22" ht="12.75" outlineLevel="3">
      <c r="A1197" s="45"/>
      <c r="B1197" s="46"/>
      <c r="C1197" s="46"/>
      <c r="D1197" s="46"/>
      <c r="E1197" s="46" t="s">
        <v>1533</v>
      </c>
      <c r="F1197" s="46"/>
      <c r="G1197" s="47">
        <v>0.205</v>
      </c>
      <c r="H1197" s="48"/>
      <c r="I1197" s="47"/>
      <c r="J1197" s="49"/>
      <c r="K1197" s="50"/>
      <c r="L1197" s="51"/>
      <c r="M1197" s="48"/>
      <c r="N1197" s="51"/>
      <c r="O1197" s="48"/>
      <c r="P1197" s="50"/>
      <c r="Q1197" s="50"/>
      <c r="R1197" s="50"/>
      <c r="S1197" s="46"/>
      <c r="T1197" s="52"/>
      <c r="U1197" s="46"/>
      <c r="V1197" s="46"/>
    </row>
    <row r="1198" spans="1:22" ht="12.75" outlineLevel="3">
      <c r="A1198" s="45"/>
      <c r="B1198" s="46"/>
      <c r="C1198" s="46"/>
      <c r="D1198" s="46"/>
      <c r="E1198" s="46" t="s">
        <v>214</v>
      </c>
      <c r="F1198" s="46"/>
      <c r="G1198" s="47">
        <v>0</v>
      </c>
      <c r="H1198" s="48"/>
      <c r="I1198" s="47"/>
      <c r="J1198" s="49"/>
      <c r="K1198" s="50"/>
      <c r="L1198" s="51"/>
      <c r="M1198" s="48"/>
      <c r="N1198" s="51"/>
      <c r="O1198" s="48"/>
      <c r="P1198" s="50"/>
      <c r="Q1198" s="50"/>
      <c r="R1198" s="50"/>
      <c r="S1198" s="46"/>
      <c r="T1198" s="52"/>
      <c r="U1198" s="46"/>
      <c r="V1198" s="46"/>
    </row>
    <row r="1199" spans="1:22" ht="12.75" outlineLevel="3">
      <c r="A1199" s="45"/>
      <c r="B1199" s="46"/>
      <c r="C1199" s="46"/>
      <c r="D1199" s="46"/>
      <c r="E1199" s="46" t="s">
        <v>487</v>
      </c>
      <c r="F1199" s="46"/>
      <c r="G1199" s="47">
        <v>1.8</v>
      </c>
      <c r="H1199" s="48"/>
      <c r="I1199" s="47"/>
      <c r="J1199" s="49"/>
      <c r="K1199" s="50"/>
      <c r="L1199" s="51"/>
      <c r="M1199" s="48"/>
      <c r="N1199" s="51"/>
      <c r="O1199" s="48"/>
      <c r="P1199" s="50"/>
      <c r="Q1199" s="50"/>
      <c r="R1199" s="50"/>
      <c r="S1199" s="46"/>
      <c r="T1199" s="52"/>
      <c r="U1199" s="46"/>
      <c r="V1199" s="46"/>
    </row>
    <row r="1200" spans="1:22" ht="12.75" outlineLevel="3">
      <c r="A1200" s="45"/>
      <c r="B1200" s="46"/>
      <c r="C1200" s="46"/>
      <c r="D1200" s="46"/>
      <c r="E1200" s="46" t="s">
        <v>901</v>
      </c>
      <c r="F1200" s="46"/>
      <c r="G1200" s="47">
        <v>0</v>
      </c>
      <c r="H1200" s="48"/>
      <c r="I1200" s="47"/>
      <c r="J1200" s="49"/>
      <c r="K1200" s="50"/>
      <c r="L1200" s="51"/>
      <c r="M1200" s="48"/>
      <c r="N1200" s="51"/>
      <c r="O1200" s="48"/>
      <c r="P1200" s="50"/>
      <c r="Q1200" s="50"/>
      <c r="R1200" s="50"/>
      <c r="S1200" s="46"/>
      <c r="T1200" s="52"/>
      <c r="U1200" s="46"/>
      <c r="V1200" s="46"/>
    </row>
    <row r="1201" spans="1:22" ht="12.75" outlineLevel="3">
      <c r="A1201" s="45"/>
      <c r="B1201" s="46"/>
      <c r="C1201" s="46"/>
      <c r="D1201" s="46"/>
      <c r="E1201" s="46" t="s">
        <v>488</v>
      </c>
      <c r="F1201" s="46"/>
      <c r="G1201" s="47">
        <v>0.234</v>
      </c>
      <c r="H1201" s="48"/>
      <c r="I1201" s="47"/>
      <c r="J1201" s="49"/>
      <c r="K1201" s="50"/>
      <c r="L1201" s="51"/>
      <c r="M1201" s="48"/>
      <c r="N1201" s="51"/>
      <c r="O1201" s="48"/>
      <c r="P1201" s="50"/>
      <c r="Q1201" s="50"/>
      <c r="R1201" s="50"/>
      <c r="S1201" s="46"/>
      <c r="T1201" s="52"/>
      <c r="U1201" s="46"/>
      <c r="V1201" s="46"/>
    </row>
    <row r="1202" spans="1:22" ht="20.25" customHeight="1" outlineLevel="1">
      <c r="A1202" s="28"/>
      <c r="B1202" s="29"/>
      <c r="C1202" s="29"/>
      <c r="D1202" s="29"/>
      <c r="E1202" s="29" t="s">
        <v>489</v>
      </c>
      <c r="F1202" s="29"/>
      <c r="G1202" s="30"/>
      <c r="H1202" s="31"/>
      <c r="I1202" s="30"/>
      <c r="J1202" s="32"/>
      <c r="K1202" s="33">
        <f>SUBTOTAL(9,K1203:K1204)</f>
        <v>0</v>
      </c>
      <c r="L1202" s="34"/>
      <c r="M1202" s="31">
        <f>SUBTOTAL(9,M1203:M1204)</f>
        <v>0.006180000000000001</v>
      </c>
      <c r="N1202" s="34"/>
      <c r="O1202" s="31">
        <f>SUBTOTAL(9,O1203:O1204)</f>
        <v>0</v>
      </c>
      <c r="P1202" s="33"/>
      <c r="Q1202" s="33">
        <f>SUBTOTAL(9,Q1203:Q1204)</f>
        <v>0</v>
      </c>
      <c r="R1202" s="33">
        <f>SUBTOTAL(9,R1203:R1204)</f>
        <v>0</v>
      </c>
      <c r="S1202" s="29"/>
      <c r="T1202" s="35"/>
      <c r="U1202" s="29"/>
      <c r="V1202" s="29"/>
    </row>
    <row r="1203" spans="1:22" ht="12.75" outlineLevel="2">
      <c r="A1203" s="36">
        <v>504</v>
      </c>
      <c r="B1203" s="37" t="s">
        <v>490</v>
      </c>
      <c r="C1203" s="37"/>
      <c r="D1203" s="38" t="s">
        <v>1573</v>
      </c>
      <c r="E1203" s="39" t="s">
        <v>491</v>
      </c>
      <c r="F1203" s="38" t="s">
        <v>1603</v>
      </c>
      <c r="G1203" s="40">
        <v>3</v>
      </c>
      <c r="H1203" s="41">
        <v>0</v>
      </c>
      <c r="I1203" s="40">
        <f>G1203*(1+H1203/100)</f>
        <v>3</v>
      </c>
      <c r="J1203" s="42"/>
      <c r="K1203" s="43">
        <f>I1203*J1203</f>
        <v>0</v>
      </c>
      <c r="L1203" s="44">
        <v>0.00206</v>
      </c>
      <c r="M1203" s="41">
        <f>I1203*L1203</f>
        <v>0.006180000000000001</v>
      </c>
      <c r="N1203" s="44"/>
      <c r="O1203" s="41">
        <f>I1203*N1203</f>
        <v>0</v>
      </c>
      <c r="P1203" s="43">
        <v>21</v>
      </c>
      <c r="Q1203" s="43">
        <f>K1203*(P1203/100)</f>
        <v>0</v>
      </c>
      <c r="R1203" s="43">
        <f>K1203+Q1203</f>
        <v>0</v>
      </c>
      <c r="S1203" s="39"/>
      <c r="T1203" s="15" t="s">
        <v>492</v>
      </c>
      <c r="U1203" s="37" t="s">
        <v>208</v>
      </c>
      <c r="V1203" s="37" t="s">
        <v>493</v>
      </c>
    </row>
    <row r="1204" spans="1:22" ht="26.25" outlineLevel="2">
      <c r="A1204" s="36">
        <v>505</v>
      </c>
      <c r="B1204" s="37" t="s">
        <v>494</v>
      </c>
      <c r="C1204" s="37"/>
      <c r="D1204" s="38" t="s">
        <v>1573</v>
      </c>
      <c r="E1204" s="39" t="s">
        <v>495</v>
      </c>
      <c r="F1204" s="38" t="s">
        <v>1582</v>
      </c>
      <c r="G1204" s="40">
        <v>2</v>
      </c>
      <c r="H1204" s="41">
        <v>0</v>
      </c>
      <c r="I1204" s="40">
        <f>G1204*(1+H1204/100)</f>
        <v>2</v>
      </c>
      <c r="J1204" s="42"/>
      <c r="K1204" s="43">
        <f>I1204*J1204</f>
        <v>0</v>
      </c>
      <c r="L1204" s="44"/>
      <c r="M1204" s="41">
        <f>I1204*L1204</f>
        <v>0</v>
      </c>
      <c r="N1204" s="44"/>
      <c r="O1204" s="41">
        <f>I1204*N1204</f>
        <v>0</v>
      </c>
      <c r="P1204" s="43">
        <v>21</v>
      </c>
      <c r="Q1204" s="43">
        <f>K1204*(P1204/100)</f>
        <v>0</v>
      </c>
      <c r="R1204" s="43">
        <f>K1204+Q1204</f>
        <v>0</v>
      </c>
      <c r="S1204" s="39"/>
      <c r="T1204" s="15" t="s">
        <v>496</v>
      </c>
      <c r="U1204" s="37" t="s">
        <v>208</v>
      </c>
      <c r="V1204" s="37" t="s">
        <v>493</v>
      </c>
    </row>
    <row r="1205" spans="1:22" ht="20.25" customHeight="1" outlineLevel="1">
      <c r="A1205" s="28"/>
      <c r="B1205" s="29"/>
      <c r="C1205" s="29"/>
      <c r="D1205" s="29"/>
      <c r="E1205" s="29" t="s">
        <v>1942</v>
      </c>
      <c r="F1205" s="29"/>
      <c r="G1205" s="30"/>
      <c r="H1205" s="31"/>
      <c r="I1205" s="30"/>
      <c r="J1205" s="32"/>
      <c r="K1205" s="33">
        <f>SUBTOTAL(9,K1206:K1239)</f>
        <v>0</v>
      </c>
      <c r="L1205" s="34"/>
      <c r="M1205" s="31">
        <f>SUBTOTAL(9,M1206:M1239)</f>
        <v>0.334315</v>
      </c>
      <c r="N1205" s="34"/>
      <c r="O1205" s="31">
        <f>SUBTOTAL(9,O1206:O1239)</f>
        <v>0</v>
      </c>
      <c r="P1205" s="33"/>
      <c r="Q1205" s="33">
        <f>SUBTOTAL(9,Q1206:Q1239)</f>
        <v>0</v>
      </c>
      <c r="R1205" s="33">
        <f>SUBTOTAL(9,R1206:R1239)</f>
        <v>0</v>
      </c>
      <c r="S1205" s="29"/>
      <c r="T1205" s="35"/>
      <c r="U1205" s="29"/>
      <c r="V1205" s="29"/>
    </row>
    <row r="1206" spans="1:22" ht="12.75" outlineLevel="2">
      <c r="A1206" s="36">
        <v>506</v>
      </c>
      <c r="B1206" s="37" t="s">
        <v>958</v>
      </c>
      <c r="C1206" s="37"/>
      <c r="D1206" s="38" t="s">
        <v>1774</v>
      </c>
      <c r="E1206" s="39" t="s">
        <v>959</v>
      </c>
      <c r="F1206" s="38" t="s">
        <v>1582</v>
      </c>
      <c r="G1206" s="40">
        <v>5.05</v>
      </c>
      <c r="H1206" s="41">
        <v>0</v>
      </c>
      <c r="I1206" s="40">
        <f>G1206*(1+H1206/100)</f>
        <v>5.05</v>
      </c>
      <c r="J1206" s="42"/>
      <c r="K1206" s="43">
        <f>I1206*J1206</f>
        <v>0</v>
      </c>
      <c r="L1206" s="44">
        <v>0.014</v>
      </c>
      <c r="M1206" s="41">
        <f>I1206*L1206</f>
        <v>0.0707</v>
      </c>
      <c r="N1206" s="44"/>
      <c r="O1206" s="41">
        <f>I1206*N1206</f>
        <v>0</v>
      </c>
      <c r="P1206" s="43">
        <v>21</v>
      </c>
      <c r="Q1206" s="43">
        <f>K1206*(P1206/100)</f>
        <v>0</v>
      </c>
      <c r="R1206" s="43">
        <f>K1206+Q1206</f>
        <v>0</v>
      </c>
      <c r="S1206" s="39"/>
      <c r="T1206" s="15" t="s">
        <v>497</v>
      </c>
      <c r="U1206" s="37" t="s">
        <v>208</v>
      </c>
      <c r="V1206" s="37" t="s">
        <v>1946</v>
      </c>
    </row>
    <row r="1207" spans="1:22" ht="12.75" outlineLevel="3">
      <c r="A1207" s="45"/>
      <c r="B1207" s="46"/>
      <c r="C1207" s="46"/>
      <c r="D1207" s="46"/>
      <c r="E1207" s="46" t="s">
        <v>498</v>
      </c>
      <c r="F1207" s="46"/>
      <c r="G1207" s="47">
        <v>5.05</v>
      </c>
      <c r="H1207" s="48"/>
      <c r="I1207" s="47"/>
      <c r="J1207" s="49"/>
      <c r="K1207" s="50"/>
      <c r="L1207" s="51"/>
      <c r="M1207" s="48"/>
      <c r="N1207" s="51"/>
      <c r="O1207" s="48"/>
      <c r="P1207" s="50"/>
      <c r="Q1207" s="50"/>
      <c r="R1207" s="50"/>
      <c r="S1207" s="46"/>
      <c r="T1207" s="52"/>
      <c r="U1207" s="46"/>
      <c r="V1207" s="46"/>
    </row>
    <row r="1208" spans="1:22" ht="12.75" outlineLevel="2">
      <c r="A1208" s="36">
        <v>507</v>
      </c>
      <c r="B1208" s="37" t="s">
        <v>962</v>
      </c>
      <c r="C1208" s="37"/>
      <c r="D1208" s="38" t="s">
        <v>1573</v>
      </c>
      <c r="E1208" s="39" t="s">
        <v>963</v>
      </c>
      <c r="F1208" s="38" t="s">
        <v>1603</v>
      </c>
      <c r="G1208" s="40">
        <v>2.5</v>
      </c>
      <c r="H1208" s="41">
        <v>0</v>
      </c>
      <c r="I1208" s="40">
        <f>G1208*(1+H1208/100)</f>
        <v>2.5</v>
      </c>
      <c r="J1208" s="42"/>
      <c r="K1208" s="43">
        <f>I1208*J1208</f>
        <v>0</v>
      </c>
      <c r="L1208" s="44">
        <v>0.10108</v>
      </c>
      <c r="M1208" s="41">
        <f>I1208*L1208</f>
        <v>0.25270000000000004</v>
      </c>
      <c r="N1208" s="44"/>
      <c r="O1208" s="41">
        <f>I1208*N1208</f>
        <v>0</v>
      </c>
      <c r="P1208" s="43">
        <v>21</v>
      </c>
      <c r="Q1208" s="43">
        <f>K1208*(P1208/100)</f>
        <v>0</v>
      </c>
      <c r="R1208" s="43">
        <f>K1208+Q1208</f>
        <v>0</v>
      </c>
      <c r="S1208" s="39"/>
      <c r="T1208" s="15" t="s">
        <v>499</v>
      </c>
      <c r="U1208" s="37" t="s">
        <v>208</v>
      </c>
      <c r="V1208" s="37" t="s">
        <v>1946</v>
      </c>
    </row>
    <row r="1209" spans="1:22" ht="12.75" outlineLevel="3">
      <c r="A1209" s="45"/>
      <c r="B1209" s="46"/>
      <c r="C1209" s="46"/>
      <c r="D1209" s="46"/>
      <c r="E1209" s="46" t="s">
        <v>214</v>
      </c>
      <c r="F1209" s="46"/>
      <c r="G1209" s="47">
        <v>0</v>
      </c>
      <c r="H1209" s="48"/>
      <c r="I1209" s="47"/>
      <c r="J1209" s="49"/>
      <c r="K1209" s="50"/>
      <c r="L1209" s="51"/>
      <c r="M1209" s="48"/>
      <c r="N1209" s="51"/>
      <c r="O1209" s="48"/>
      <c r="P1209" s="50"/>
      <c r="Q1209" s="50"/>
      <c r="R1209" s="50"/>
      <c r="S1209" s="46"/>
      <c r="T1209" s="52"/>
      <c r="U1209" s="46"/>
      <c r="V1209" s="46"/>
    </row>
    <row r="1210" spans="1:22" ht="12.75" outlineLevel="3">
      <c r="A1210" s="45"/>
      <c r="B1210" s="46"/>
      <c r="C1210" s="46"/>
      <c r="D1210" s="46"/>
      <c r="E1210" s="46" t="s">
        <v>500</v>
      </c>
      <c r="F1210" s="46"/>
      <c r="G1210" s="47">
        <v>2.5</v>
      </c>
      <c r="H1210" s="48"/>
      <c r="I1210" s="47"/>
      <c r="J1210" s="49"/>
      <c r="K1210" s="50"/>
      <c r="L1210" s="51"/>
      <c r="M1210" s="48"/>
      <c r="N1210" s="51"/>
      <c r="O1210" s="48"/>
      <c r="P1210" s="50"/>
      <c r="Q1210" s="50"/>
      <c r="R1210" s="50"/>
      <c r="S1210" s="46"/>
      <c r="T1210" s="52"/>
      <c r="U1210" s="46"/>
      <c r="V1210" s="46"/>
    </row>
    <row r="1211" spans="1:22" ht="12.75" outlineLevel="2">
      <c r="A1211" s="36">
        <v>508</v>
      </c>
      <c r="B1211" s="37" t="s">
        <v>1956</v>
      </c>
      <c r="C1211" s="37"/>
      <c r="D1211" s="38" t="s">
        <v>1573</v>
      </c>
      <c r="E1211" s="39" t="s">
        <v>1957</v>
      </c>
      <c r="F1211" s="38" t="s">
        <v>1619</v>
      </c>
      <c r="G1211" s="40">
        <v>0.05</v>
      </c>
      <c r="H1211" s="41">
        <v>0</v>
      </c>
      <c r="I1211" s="40">
        <f>G1211*(1+H1211/100)</f>
        <v>0.05</v>
      </c>
      <c r="J1211" s="42"/>
      <c r="K1211" s="43">
        <f>I1211*J1211</f>
        <v>0</v>
      </c>
      <c r="L1211" s="44"/>
      <c r="M1211" s="41">
        <f>I1211*L1211</f>
        <v>0</v>
      </c>
      <c r="N1211" s="44"/>
      <c r="O1211" s="41">
        <f>I1211*N1211</f>
        <v>0</v>
      </c>
      <c r="P1211" s="43">
        <v>21</v>
      </c>
      <c r="Q1211" s="43">
        <f>K1211*(P1211/100)</f>
        <v>0</v>
      </c>
      <c r="R1211" s="43">
        <f>K1211+Q1211</f>
        <v>0</v>
      </c>
      <c r="S1211" s="39"/>
      <c r="T1211" s="15" t="s">
        <v>501</v>
      </c>
      <c r="U1211" s="37" t="s">
        <v>208</v>
      </c>
      <c r="V1211" s="37" t="s">
        <v>1946</v>
      </c>
    </row>
    <row r="1212" spans="1:22" ht="12.75" outlineLevel="3">
      <c r="A1212" s="45"/>
      <c r="B1212" s="46"/>
      <c r="C1212" s="46"/>
      <c r="D1212" s="46"/>
      <c r="E1212" s="46" t="s">
        <v>502</v>
      </c>
      <c r="F1212" s="46"/>
      <c r="G1212" s="47">
        <v>0.05</v>
      </c>
      <c r="H1212" s="48"/>
      <c r="I1212" s="47"/>
      <c r="J1212" s="49"/>
      <c r="K1212" s="50"/>
      <c r="L1212" s="51"/>
      <c r="M1212" s="48"/>
      <c r="N1212" s="51"/>
      <c r="O1212" s="48"/>
      <c r="P1212" s="50"/>
      <c r="Q1212" s="50"/>
      <c r="R1212" s="50"/>
      <c r="S1212" s="46"/>
      <c r="T1212" s="52"/>
      <c r="U1212" s="46"/>
      <c r="V1212" s="46"/>
    </row>
    <row r="1213" spans="1:22" ht="12.75" outlineLevel="2">
      <c r="A1213" s="36">
        <v>509</v>
      </c>
      <c r="B1213" s="37" t="s">
        <v>1968</v>
      </c>
      <c r="C1213" s="37"/>
      <c r="D1213" s="38" t="s">
        <v>1573</v>
      </c>
      <c r="E1213" s="39" t="s">
        <v>236</v>
      </c>
      <c r="F1213" s="38" t="s">
        <v>1575</v>
      </c>
      <c r="G1213" s="40">
        <v>1.3</v>
      </c>
      <c r="H1213" s="41">
        <v>0</v>
      </c>
      <c r="I1213" s="40">
        <f>G1213*(1+H1213/100)</f>
        <v>1.3</v>
      </c>
      <c r="J1213" s="42"/>
      <c r="K1213" s="43">
        <f>I1213*J1213</f>
        <v>0</v>
      </c>
      <c r="L1213" s="44">
        <v>0.00095</v>
      </c>
      <c r="M1213" s="41">
        <f>I1213*L1213</f>
        <v>0.001235</v>
      </c>
      <c r="N1213" s="44"/>
      <c r="O1213" s="41">
        <f>I1213*N1213</f>
        <v>0</v>
      </c>
      <c r="P1213" s="43">
        <v>21</v>
      </c>
      <c r="Q1213" s="43">
        <f>K1213*(P1213/100)</f>
        <v>0</v>
      </c>
      <c r="R1213" s="43">
        <f>K1213+Q1213</f>
        <v>0</v>
      </c>
      <c r="S1213" s="39"/>
      <c r="T1213" s="15" t="s">
        <v>503</v>
      </c>
      <c r="U1213" s="37" t="s">
        <v>208</v>
      </c>
      <c r="V1213" s="37" t="s">
        <v>1946</v>
      </c>
    </row>
    <row r="1214" spans="1:22" ht="12.75" outlineLevel="3">
      <c r="A1214" s="45"/>
      <c r="B1214" s="46"/>
      <c r="C1214" s="46"/>
      <c r="D1214" s="46"/>
      <c r="E1214" s="46" t="s">
        <v>212</v>
      </c>
      <c r="F1214" s="46"/>
      <c r="G1214" s="47">
        <v>0</v>
      </c>
      <c r="H1214" s="48"/>
      <c r="I1214" s="47"/>
      <c r="J1214" s="49"/>
      <c r="K1214" s="50"/>
      <c r="L1214" s="51"/>
      <c r="M1214" s="48"/>
      <c r="N1214" s="51"/>
      <c r="O1214" s="48"/>
      <c r="P1214" s="50"/>
      <c r="Q1214" s="50"/>
      <c r="R1214" s="50"/>
      <c r="S1214" s="46"/>
      <c r="T1214" s="52"/>
      <c r="U1214" s="46"/>
      <c r="V1214" s="46"/>
    </row>
    <row r="1215" spans="1:22" ht="12.75" outlineLevel="3">
      <c r="A1215" s="45"/>
      <c r="B1215" s="46"/>
      <c r="C1215" s="46"/>
      <c r="D1215" s="46"/>
      <c r="E1215" s="46" t="s">
        <v>504</v>
      </c>
      <c r="F1215" s="46"/>
      <c r="G1215" s="47">
        <v>1.3</v>
      </c>
      <c r="H1215" s="48"/>
      <c r="I1215" s="47"/>
      <c r="J1215" s="49"/>
      <c r="K1215" s="50"/>
      <c r="L1215" s="51"/>
      <c r="M1215" s="48"/>
      <c r="N1215" s="51"/>
      <c r="O1215" s="48"/>
      <c r="P1215" s="50"/>
      <c r="Q1215" s="50"/>
      <c r="R1215" s="50"/>
      <c r="S1215" s="46"/>
      <c r="T1215" s="52"/>
      <c r="U1215" s="46"/>
      <c r="V1215" s="46"/>
    </row>
    <row r="1216" spans="1:22" ht="12.75" outlineLevel="2">
      <c r="A1216" s="36">
        <v>510</v>
      </c>
      <c r="B1216" s="37" t="s">
        <v>505</v>
      </c>
      <c r="C1216" s="37"/>
      <c r="D1216" s="38" t="s">
        <v>1573</v>
      </c>
      <c r="E1216" s="39" t="s">
        <v>506</v>
      </c>
      <c r="F1216" s="38" t="s">
        <v>1575</v>
      </c>
      <c r="G1216" s="40">
        <v>102.8576</v>
      </c>
      <c r="H1216" s="41">
        <v>0</v>
      </c>
      <c r="I1216" s="40">
        <f>G1216*(1+H1216/100)</f>
        <v>102.8576</v>
      </c>
      <c r="J1216" s="42"/>
      <c r="K1216" s="43">
        <f>I1216*J1216</f>
        <v>0</v>
      </c>
      <c r="L1216" s="44"/>
      <c r="M1216" s="41">
        <f>I1216*L1216</f>
        <v>0</v>
      </c>
      <c r="N1216" s="44"/>
      <c r="O1216" s="41">
        <f>I1216*N1216</f>
        <v>0</v>
      </c>
      <c r="P1216" s="43">
        <v>21</v>
      </c>
      <c r="Q1216" s="43">
        <f>K1216*(P1216/100)</f>
        <v>0</v>
      </c>
      <c r="R1216" s="43">
        <f>K1216+Q1216</f>
        <v>0</v>
      </c>
      <c r="S1216" s="39"/>
      <c r="T1216" s="15" t="s">
        <v>507</v>
      </c>
      <c r="U1216" s="37" t="s">
        <v>208</v>
      </c>
      <c r="V1216" s="37" t="s">
        <v>1946</v>
      </c>
    </row>
    <row r="1217" spans="1:22" ht="12.75" outlineLevel="3">
      <c r="A1217" s="45"/>
      <c r="B1217" s="46"/>
      <c r="C1217" s="46"/>
      <c r="D1217" s="46"/>
      <c r="E1217" s="46" t="s">
        <v>212</v>
      </c>
      <c r="F1217" s="46"/>
      <c r="G1217" s="47">
        <v>0</v>
      </c>
      <c r="H1217" s="48"/>
      <c r="I1217" s="47"/>
      <c r="J1217" s="49"/>
      <c r="K1217" s="50"/>
      <c r="L1217" s="51"/>
      <c r="M1217" s="48"/>
      <c r="N1217" s="51"/>
      <c r="O1217" s="48"/>
      <c r="P1217" s="50"/>
      <c r="Q1217" s="50"/>
      <c r="R1217" s="50"/>
      <c r="S1217" s="46"/>
      <c r="T1217" s="52"/>
      <c r="U1217" s="46"/>
      <c r="V1217" s="46"/>
    </row>
    <row r="1218" spans="1:22" ht="12.75" outlineLevel="3">
      <c r="A1218" s="45"/>
      <c r="B1218" s="46"/>
      <c r="C1218" s="46"/>
      <c r="D1218" s="46"/>
      <c r="E1218" s="46" t="s">
        <v>508</v>
      </c>
      <c r="F1218" s="46"/>
      <c r="G1218" s="47">
        <v>4.836</v>
      </c>
      <c r="H1218" s="48"/>
      <c r="I1218" s="47"/>
      <c r="J1218" s="49"/>
      <c r="K1218" s="50"/>
      <c r="L1218" s="51"/>
      <c r="M1218" s="48"/>
      <c r="N1218" s="51"/>
      <c r="O1218" s="48"/>
      <c r="P1218" s="50"/>
      <c r="Q1218" s="50"/>
      <c r="R1218" s="50"/>
      <c r="S1218" s="46"/>
      <c r="T1218" s="52"/>
      <c r="U1218" s="46"/>
      <c r="V1218" s="46"/>
    </row>
    <row r="1219" spans="1:22" ht="12.75" outlineLevel="3">
      <c r="A1219" s="45"/>
      <c r="B1219" s="46"/>
      <c r="C1219" s="46"/>
      <c r="D1219" s="46"/>
      <c r="E1219" s="46" t="s">
        <v>509</v>
      </c>
      <c r="F1219" s="46"/>
      <c r="G1219" s="47">
        <v>0</v>
      </c>
      <c r="H1219" s="48"/>
      <c r="I1219" s="47"/>
      <c r="J1219" s="49"/>
      <c r="K1219" s="50"/>
      <c r="L1219" s="51"/>
      <c r="M1219" s="48"/>
      <c r="N1219" s="51"/>
      <c r="O1219" s="48"/>
      <c r="P1219" s="50"/>
      <c r="Q1219" s="50"/>
      <c r="R1219" s="50"/>
      <c r="S1219" s="46"/>
      <c r="T1219" s="52"/>
      <c r="U1219" s="46"/>
      <c r="V1219" s="46"/>
    </row>
    <row r="1220" spans="1:22" ht="12.75" outlineLevel="3">
      <c r="A1220" s="45"/>
      <c r="B1220" s="46"/>
      <c r="C1220" s="46"/>
      <c r="D1220" s="46"/>
      <c r="E1220" s="46" t="s">
        <v>510</v>
      </c>
      <c r="F1220" s="46"/>
      <c r="G1220" s="47">
        <v>31.7688</v>
      </c>
      <c r="H1220" s="48"/>
      <c r="I1220" s="47"/>
      <c r="J1220" s="49"/>
      <c r="K1220" s="50"/>
      <c r="L1220" s="51"/>
      <c r="M1220" s="48"/>
      <c r="N1220" s="51"/>
      <c r="O1220" s="48"/>
      <c r="P1220" s="50"/>
      <c r="Q1220" s="50"/>
      <c r="R1220" s="50"/>
      <c r="S1220" s="46"/>
      <c r="T1220" s="52"/>
      <c r="U1220" s="46"/>
      <c r="V1220" s="46"/>
    </row>
    <row r="1221" spans="1:22" ht="12.75" outlineLevel="3">
      <c r="A1221" s="45"/>
      <c r="B1221" s="46"/>
      <c r="C1221" s="46"/>
      <c r="D1221" s="46"/>
      <c r="E1221" s="46" t="s">
        <v>511</v>
      </c>
      <c r="F1221" s="46"/>
      <c r="G1221" s="47">
        <v>61.4688</v>
      </c>
      <c r="H1221" s="48"/>
      <c r="I1221" s="47"/>
      <c r="J1221" s="49"/>
      <c r="K1221" s="50"/>
      <c r="L1221" s="51"/>
      <c r="M1221" s="48"/>
      <c r="N1221" s="51"/>
      <c r="O1221" s="48"/>
      <c r="P1221" s="50"/>
      <c r="Q1221" s="50"/>
      <c r="R1221" s="50"/>
      <c r="S1221" s="46"/>
      <c r="T1221" s="52"/>
      <c r="U1221" s="46"/>
      <c r="V1221" s="46"/>
    </row>
    <row r="1222" spans="1:22" ht="12.75" outlineLevel="3">
      <c r="A1222" s="45"/>
      <c r="B1222" s="46"/>
      <c r="C1222" s="46"/>
      <c r="D1222" s="46"/>
      <c r="E1222" s="46" t="s">
        <v>512</v>
      </c>
      <c r="F1222" s="46"/>
      <c r="G1222" s="47">
        <v>0</v>
      </c>
      <c r="H1222" s="48"/>
      <c r="I1222" s="47"/>
      <c r="J1222" s="49"/>
      <c r="K1222" s="50"/>
      <c r="L1222" s="51"/>
      <c r="M1222" s="48"/>
      <c r="N1222" s="51"/>
      <c r="O1222" s="48"/>
      <c r="P1222" s="50"/>
      <c r="Q1222" s="50"/>
      <c r="R1222" s="50"/>
      <c r="S1222" s="46"/>
      <c r="T1222" s="52"/>
      <c r="U1222" s="46"/>
      <c r="V1222" s="46"/>
    </row>
    <row r="1223" spans="1:22" ht="12.75" outlineLevel="3">
      <c r="A1223" s="45"/>
      <c r="B1223" s="46"/>
      <c r="C1223" s="46"/>
      <c r="D1223" s="46"/>
      <c r="E1223" s="46" t="s">
        <v>1531</v>
      </c>
      <c r="F1223" s="46"/>
      <c r="G1223" s="47">
        <v>2.99</v>
      </c>
      <c r="H1223" s="48"/>
      <c r="I1223" s="47"/>
      <c r="J1223" s="49"/>
      <c r="K1223" s="50"/>
      <c r="L1223" s="51"/>
      <c r="M1223" s="48"/>
      <c r="N1223" s="51"/>
      <c r="O1223" s="48"/>
      <c r="P1223" s="50"/>
      <c r="Q1223" s="50"/>
      <c r="R1223" s="50"/>
      <c r="S1223" s="46"/>
      <c r="T1223" s="52"/>
      <c r="U1223" s="46"/>
      <c r="V1223" s="46"/>
    </row>
    <row r="1224" spans="1:22" ht="12.75" outlineLevel="3">
      <c r="A1224" s="45"/>
      <c r="B1224" s="46"/>
      <c r="C1224" s="46"/>
      <c r="D1224" s="46"/>
      <c r="E1224" s="46" t="s">
        <v>513</v>
      </c>
      <c r="F1224" s="46"/>
      <c r="G1224" s="47">
        <v>1.794</v>
      </c>
      <c r="H1224" s="48"/>
      <c r="I1224" s="47"/>
      <c r="J1224" s="49"/>
      <c r="K1224" s="50"/>
      <c r="L1224" s="51"/>
      <c r="M1224" s="48"/>
      <c r="N1224" s="51"/>
      <c r="O1224" s="48"/>
      <c r="P1224" s="50"/>
      <c r="Q1224" s="50"/>
      <c r="R1224" s="50"/>
      <c r="S1224" s="46"/>
      <c r="T1224" s="52"/>
      <c r="U1224" s="46"/>
      <c r="V1224" s="46"/>
    </row>
    <row r="1225" spans="1:22" ht="12.75" outlineLevel="2">
      <c r="A1225" s="36">
        <v>511</v>
      </c>
      <c r="B1225" s="37" t="s">
        <v>514</v>
      </c>
      <c r="C1225" s="37"/>
      <c r="D1225" s="38" t="s">
        <v>1573</v>
      </c>
      <c r="E1225" s="39" t="s">
        <v>515</v>
      </c>
      <c r="F1225" s="38" t="s">
        <v>1582</v>
      </c>
      <c r="G1225" s="40">
        <v>1</v>
      </c>
      <c r="H1225" s="41">
        <v>0</v>
      </c>
      <c r="I1225" s="40">
        <f>G1225*(1+H1225/100)</f>
        <v>1</v>
      </c>
      <c r="J1225" s="42"/>
      <c r="K1225" s="43">
        <f>I1225*J1225</f>
        <v>0</v>
      </c>
      <c r="L1225" s="44"/>
      <c r="M1225" s="41">
        <f>I1225*L1225</f>
        <v>0</v>
      </c>
      <c r="N1225" s="44"/>
      <c r="O1225" s="41">
        <f>I1225*N1225</f>
        <v>0</v>
      </c>
      <c r="P1225" s="43">
        <v>21</v>
      </c>
      <c r="Q1225" s="43">
        <f>K1225*(P1225/100)</f>
        <v>0</v>
      </c>
      <c r="R1225" s="43">
        <f>K1225+Q1225</f>
        <v>0</v>
      </c>
      <c r="S1225" s="39"/>
      <c r="T1225" s="15" t="s">
        <v>516</v>
      </c>
      <c r="U1225" s="37" t="s">
        <v>208</v>
      </c>
      <c r="V1225" s="37" t="s">
        <v>1946</v>
      </c>
    </row>
    <row r="1226" spans="1:22" ht="12.75" outlineLevel="2">
      <c r="A1226" s="36">
        <v>512</v>
      </c>
      <c r="B1226" s="37" t="s">
        <v>517</v>
      </c>
      <c r="C1226" s="37"/>
      <c r="D1226" s="38" t="s">
        <v>1573</v>
      </c>
      <c r="E1226" s="39" t="s">
        <v>518</v>
      </c>
      <c r="F1226" s="38" t="s">
        <v>1582</v>
      </c>
      <c r="G1226" s="40">
        <v>64</v>
      </c>
      <c r="H1226" s="41">
        <v>0</v>
      </c>
      <c r="I1226" s="40">
        <f>G1226*(1+H1226/100)</f>
        <v>64</v>
      </c>
      <c r="J1226" s="42"/>
      <c r="K1226" s="43">
        <f>I1226*J1226</f>
        <v>0</v>
      </c>
      <c r="L1226" s="44"/>
      <c r="M1226" s="41">
        <f>I1226*L1226</f>
        <v>0</v>
      </c>
      <c r="N1226" s="44"/>
      <c r="O1226" s="41">
        <f>I1226*N1226</f>
        <v>0</v>
      </c>
      <c r="P1226" s="43">
        <v>21</v>
      </c>
      <c r="Q1226" s="43">
        <f>K1226*(P1226/100)</f>
        <v>0</v>
      </c>
      <c r="R1226" s="43">
        <f>K1226+Q1226</f>
        <v>0</v>
      </c>
      <c r="S1226" s="39"/>
      <c r="T1226" s="15" t="s">
        <v>519</v>
      </c>
      <c r="U1226" s="37" t="s">
        <v>208</v>
      </c>
      <c r="V1226" s="37" t="s">
        <v>1946</v>
      </c>
    </row>
    <row r="1227" spans="1:22" ht="12.75" outlineLevel="3">
      <c r="A1227" s="45"/>
      <c r="B1227" s="46"/>
      <c r="C1227" s="46"/>
      <c r="D1227" s="46"/>
      <c r="E1227" s="46" t="s">
        <v>520</v>
      </c>
      <c r="F1227" s="46"/>
      <c r="G1227" s="47">
        <v>64</v>
      </c>
      <c r="H1227" s="48"/>
      <c r="I1227" s="47"/>
      <c r="J1227" s="49"/>
      <c r="K1227" s="50"/>
      <c r="L1227" s="51"/>
      <c r="M1227" s="48"/>
      <c r="N1227" s="51"/>
      <c r="O1227" s="48"/>
      <c r="P1227" s="50"/>
      <c r="Q1227" s="50"/>
      <c r="R1227" s="50"/>
      <c r="S1227" s="46"/>
      <c r="T1227" s="52"/>
      <c r="U1227" s="46"/>
      <c r="V1227" s="46"/>
    </row>
    <row r="1228" spans="1:22" ht="12.75" outlineLevel="2">
      <c r="A1228" s="36">
        <v>513</v>
      </c>
      <c r="B1228" s="37" t="s">
        <v>261</v>
      </c>
      <c r="C1228" s="37"/>
      <c r="D1228" s="38" t="s">
        <v>1573</v>
      </c>
      <c r="E1228" s="39" t="s">
        <v>262</v>
      </c>
      <c r="F1228" s="38" t="s">
        <v>1575</v>
      </c>
      <c r="G1228" s="40">
        <v>43.2</v>
      </c>
      <c r="H1228" s="41">
        <v>0</v>
      </c>
      <c r="I1228" s="40">
        <f>G1228*(1+H1228/100)</f>
        <v>43.2</v>
      </c>
      <c r="J1228" s="42"/>
      <c r="K1228" s="43">
        <f>I1228*J1228</f>
        <v>0</v>
      </c>
      <c r="L1228" s="44"/>
      <c r="M1228" s="41">
        <f>I1228*L1228</f>
        <v>0</v>
      </c>
      <c r="N1228" s="44"/>
      <c r="O1228" s="41">
        <f>I1228*N1228</f>
        <v>0</v>
      </c>
      <c r="P1228" s="43">
        <v>21</v>
      </c>
      <c r="Q1228" s="43">
        <f>K1228*(P1228/100)</f>
        <v>0</v>
      </c>
      <c r="R1228" s="43">
        <f>K1228+Q1228</f>
        <v>0</v>
      </c>
      <c r="S1228" s="39"/>
      <c r="T1228" s="15" t="s">
        <v>521</v>
      </c>
      <c r="U1228" s="37" t="s">
        <v>208</v>
      </c>
      <c r="V1228" s="37" t="s">
        <v>1946</v>
      </c>
    </row>
    <row r="1229" spans="1:22" ht="12.75" outlineLevel="3">
      <c r="A1229" s="45"/>
      <c r="B1229" s="46"/>
      <c r="C1229" s="46"/>
      <c r="D1229" s="46"/>
      <c r="E1229" s="46" t="s">
        <v>522</v>
      </c>
      <c r="F1229" s="46"/>
      <c r="G1229" s="47">
        <v>0</v>
      </c>
      <c r="H1229" s="48"/>
      <c r="I1229" s="47"/>
      <c r="J1229" s="49"/>
      <c r="K1229" s="50"/>
      <c r="L1229" s="51"/>
      <c r="M1229" s="48"/>
      <c r="N1229" s="51"/>
      <c r="O1229" s="48"/>
      <c r="P1229" s="50"/>
      <c r="Q1229" s="50"/>
      <c r="R1229" s="50"/>
      <c r="S1229" s="46"/>
      <c r="T1229" s="52"/>
      <c r="U1229" s="46"/>
      <c r="V1229" s="46"/>
    </row>
    <row r="1230" spans="1:22" ht="12.75" outlineLevel="3">
      <c r="A1230" s="45"/>
      <c r="B1230" s="46"/>
      <c r="C1230" s="46"/>
      <c r="D1230" s="46"/>
      <c r="E1230" s="46" t="s">
        <v>523</v>
      </c>
      <c r="F1230" s="46"/>
      <c r="G1230" s="47">
        <v>43.2</v>
      </c>
      <c r="H1230" s="48"/>
      <c r="I1230" s="47"/>
      <c r="J1230" s="49"/>
      <c r="K1230" s="50"/>
      <c r="L1230" s="51"/>
      <c r="M1230" s="48"/>
      <c r="N1230" s="51"/>
      <c r="O1230" s="48"/>
      <c r="P1230" s="50"/>
      <c r="Q1230" s="50"/>
      <c r="R1230" s="50"/>
      <c r="S1230" s="46"/>
      <c r="T1230" s="52"/>
      <c r="U1230" s="46"/>
      <c r="V1230" s="46"/>
    </row>
    <row r="1231" spans="1:22" ht="12.75" outlineLevel="2">
      <c r="A1231" s="36">
        <v>514</v>
      </c>
      <c r="B1231" s="37" t="s">
        <v>524</v>
      </c>
      <c r="C1231" s="37"/>
      <c r="D1231" s="38" t="s">
        <v>1573</v>
      </c>
      <c r="E1231" s="39" t="s">
        <v>271</v>
      </c>
      <c r="F1231" s="38" t="s">
        <v>272</v>
      </c>
      <c r="G1231" s="40">
        <v>1</v>
      </c>
      <c r="H1231" s="41">
        <v>0</v>
      </c>
      <c r="I1231" s="40">
        <f aca="true" t="shared" si="42" ref="I1231:I1237">G1231*(1+H1231/100)</f>
        <v>1</v>
      </c>
      <c r="J1231" s="42"/>
      <c r="K1231" s="43">
        <f aca="true" t="shared" si="43" ref="K1231:K1237">I1231*J1231</f>
        <v>0</v>
      </c>
      <c r="L1231" s="44"/>
      <c r="M1231" s="41">
        <f aca="true" t="shared" si="44" ref="M1231:M1237">I1231*L1231</f>
        <v>0</v>
      </c>
      <c r="N1231" s="44"/>
      <c r="O1231" s="41">
        <f aca="true" t="shared" si="45" ref="O1231:O1237">I1231*N1231</f>
        <v>0</v>
      </c>
      <c r="P1231" s="43">
        <v>21</v>
      </c>
      <c r="Q1231" s="43">
        <f aca="true" t="shared" si="46" ref="Q1231:Q1237">K1231*(P1231/100)</f>
        <v>0</v>
      </c>
      <c r="R1231" s="43">
        <f aca="true" t="shared" si="47" ref="R1231:R1237">K1231+Q1231</f>
        <v>0</v>
      </c>
      <c r="S1231" s="39"/>
      <c r="T1231" s="15" t="s">
        <v>525</v>
      </c>
      <c r="U1231" s="37" t="s">
        <v>208</v>
      </c>
      <c r="V1231" s="37" t="s">
        <v>1946</v>
      </c>
    </row>
    <row r="1232" spans="1:22" ht="12.75" outlineLevel="2">
      <c r="A1232" s="36">
        <v>515</v>
      </c>
      <c r="B1232" s="37" t="s">
        <v>526</v>
      </c>
      <c r="C1232" s="37"/>
      <c r="D1232" s="38" t="s">
        <v>1573</v>
      </c>
      <c r="E1232" s="39" t="s">
        <v>275</v>
      </c>
      <c r="F1232" s="38" t="s">
        <v>272</v>
      </c>
      <c r="G1232" s="40">
        <v>1</v>
      </c>
      <c r="H1232" s="41">
        <v>0</v>
      </c>
      <c r="I1232" s="40">
        <f t="shared" si="42"/>
        <v>1</v>
      </c>
      <c r="J1232" s="42"/>
      <c r="K1232" s="43">
        <f t="shared" si="43"/>
        <v>0</v>
      </c>
      <c r="L1232" s="44"/>
      <c r="M1232" s="41">
        <f t="shared" si="44"/>
        <v>0</v>
      </c>
      <c r="N1232" s="44"/>
      <c r="O1232" s="41">
        <f t="shared" si="45"/>
        <v>0</v>
      </c>
      <c r="P1232" s="43">
        <v>21</v>
      </c>
      <c r="Q1232" s="43">
        <f t="shared" si="46"/>
        <v>0</v>
      </c>
      <c r="R1232" s="43">
        <f t="shared" si="47"/>
        <v>0</v>
      </c>
      <c r="S1232" s="39"/>
      <c r="T1232" s="15" t="s">
        <v>527</v>
      </c>
      <c r="U1232" s="37" t="s">
        <v>208</v>
      </c>
      <c r="V1232" s="37" t="s">
        <v>1946</v>
      </c>
    </row>
    <row r="1233" spans="1:22" ht="12.75" outlineLevel="2">
      <c r="A1233" s="36">
        <v>516</v>
      </c>
      <c r="B1233" s="37" t="s">
        <v>528</v>
      </c>
      <c r="C1233" s="37"/>
      <c r="D1233" s="38" t="s">
        <v>1573</v>
      </c>
      <c r="E1233" s="39" t="s">
        <v>278</v>
      </c>
      <c r="F1233" s="38" t="s">
        <v>272</v>
      </c>
      <c r="G1233" s="40">
        <v>1</v>
      </c>
      <c r="H1233" s="41">
        <v>0</v>
      </c>
      <c r="I1233" s="40">
        <f t="shared" si="42"/>
        <v>1</v>
      </c>
      <c r="J1233" s="42"/>
      <c r="K1233" s="43">
        <f t="shared" si="43"/>
        <v>0</v>
      </c>
      <c r="L1233" s="44"/>
      <c r="M1233" s="41">
        <f t="shared" si="44"/>
        <v>0</v>
      </c>
      <c r="N1233" s="44"/>
      <c r="O1233" s="41">
        <f t="shared" si="45"/>
        <v>0</v>
      </c>
      <c r="P1233" s="43">
        <v>21</v>
      </c>
      <c r="Q1233" s="43">
        <f t="shared" si="46"/>
        <v>0</v>
      </c>
      <c r="R1233" s="43">
        <f t="shared" si="47"/>
        <v>0</v>
      </c>
      <c r="S1233" s="39"/>
      <c r="T1233" s="15" t="s">
        <v>529</v>
      </c>
      <c r="U1233" s="37" t="s">
        <v>208</v>
      </c>
      <c r="V1233" s="37" t="s">
        <v>1946</v>
      </c>
    </row>
    <row r="1234" spans="1:22" ht="12.75" outlineLevel="2">
      <c r="A1234" s="36">
        <v>517</v>
      </c>
      <c r="B1234" s="37" t="s">
        <v>530</v>
      </c>
      <c r="C1234" s="37"/>
      <c r="D1234" s="38" t="s">
        <v>1573</v>
      </c>
      <c r="E1234" s="39" t="s">
        <v>281</v>
      </c>
      <c r="F1234" s="38" t="s">
        <v>272</v>
      </c>
      <c r="G1234" s="40">
        <v>1</v>
      </c>
      <c r="H1234" s="41">
        <v>0</v>
      </c>
      <c r="I1234" s="40">
        <f t="shared" si="42"/>
        <v>1</v>
      </c>
      <c r="J1234" s="42"/>
      <c r="K1234" s="43">
        <f t="shared" si="43"/>
        <v>0</v>
      </c>
      <c r="L1234" s="44"/>
      <c r="M1234" s="41">
        <f t="shared" si="44"/>
        <v>0</v>
      </c>
      <c r="N1234" s="44"/>
      <c r="O1234" s="41">
        <f t="shared" si="45"/>
        <v>0</v>
      </c>
      <c r="P1234" s="43">
        <v>21</v>
      </c>
      <c r="Q1234" s="43">
        <f t="shared" si="46"/>
        <v>0</v>
      </c>
      <c r="R1234" s="43">
        <f t="shared" si="47"/>
        <v>0</v>
      </c>
      <c r="S1234" s="39"/>
      <c r="T1234" s="15" t="s">
        <v>531</v>
      </c>
      <c r="U1234" s="37" t="s">
        <v>208</v>
      </c>
      <c r="V1234" s="37" t="s">
        <v>1946</v>
      </c>
    </row>
    <row r="1235" spans="1:22" ht="12.75" outlineLevel="2">
      <c r="A1235" s="36">
        <v>518</v>
      </c>
      <c r="B1235" s="37" t="s">
        <v>283</v>
      </c>
      <c r="C1235" s="37"/>
      <c r="D1235" s="38" t="s">
        <v>1573</v>
      </c>
      <c r="E1235" s="39" t="s">
        <v>284</v>
      </c>
      <c r="F1235" s="38" t="s">
        <v>272</v>
      </c>
      <c r="G1235" s="40">
        <v>1</v>
      </c>
      <c r="H1235" s="41">
        <v>0</v>
      </c>
      <c r="I1235" s="40">
        <f t="shared" si="42"/>
        <v>1</v>
      </c>
      <c r="J1235" s="42"/>
      <c r="K1235" s="43">
        <f t="shared" si="43"/>
        <v>0</v>
      </c>
      <c r="L1235" s="44"/>
      <c r="M1235" s="41">
        <f t="shared" si="44"/>
        <v>0</v>
      </c>
      <c r="N1235" s="44"/>
      <c r="O1235" s="41">
        <f t="shared" si="45"/>
        <v>0</v>
      </c>
      <c r="P1235" s="43">
        <v>21</v>
      </c>
      <c r="Q1235" s="43">
        <f t="shared" si="46"/>
        <v>0</v>
      </c>
      <c r="R1235" s="43">
        <f t="shared" si="47"/>
        <v>0</v>
      </c>
      <c r="S1235" s="39"/>
      <c r="T1235" s="15" t="s">
        <v>532</v>
      </c>
      <c r="U1235" s="37" t="s">
        <v>208</v>
      </c>
      <c r="V1235" s="37" t="s">
        <v>1946</v>
      </c>
    </row>
    <row r="1236" spans="1:22" ht="26.25" outlineLevel="2">
      <c r="A1236" s="36">
        <v>519</v>
      </c>
      <c r="B1236" s="37" t="s">
        <v>533</v>
      </c>
      <c r="C1236" s="37"/>
      <c r="D1236" s="38" t="s">
        <v>1573</v>
      </c>
      <c r="E1236" s="39" t="s">
        <v>534</v>
      </c>
      <c r="F1236" s="38" t="s">
        <v>1582</v>
      </c>
      <c r="G1236" s="40">
        <v>4</v>
      </c>
      <c r="H1236" s="41">
        <v>0</v>
      </c>
      <c r="I1236" s="40">
        <f t="shared" si="42"/>
        <v>4</v>
      </c>
      <c r="J1236" s="42"/>
      <c r="K1236" s="43">
        <f t="shared" si="43"/>
        <v>0</v>
      </c>
      <c r="L1236" s="44"/>
      <c r="M1236" s="41">
        <f t="shared" si="44"/>
        <v>0</v>
      </c>
      <c r="N1236" s="44"/>
      <c r="O1236" s="41">
        <f t="shared" si="45"/>
        <v>0</v>
      </c>
      <c r="P1236" s="43">
        <v>21</v>
      </c>
      <c r="Q1236" s="43">
        <f t="shared" si="46"/>
        <v>0</v>
      </c>
      <c r="R1236" s="43">
        <f t="shared" si="47"/>
        <v>0</v>
      </c>
      <c r="S1236" s="39"/>
      <c r="T1236" s="15" t="s">
        <v>535</v>
      </c>
      <c r="U1236" s="37" t="s">
        <v>208</v>
      </c>
      <c r="V1236" s="37" t="s">
        <v>1946</v>
      </c>
    </row>
    <row r="1237" spans="1:22" ht="12.75" outlineLevel="2">
      <c r="A1237" s="36">
        <v>520</v>
      </c>
      <c r="B1237" s="37" t="s">
        <v>536</v>
      </c>
      <c r="C1237" s="37"/>
      <c r="D1237" s="38" t="s">
        <v>1573</v>
      </c>
      <c r="E1237" s="39" t="s">
        <v>537</v>
      </c>
      <c r="F1237" s="38" t="s">
        <v>1582</v>
      </c>
      <c r="G1237" s="40">
        <v>44</v>
      </c>
      <c r="H1237" s="41">
        <v>0</v>
      </c>
      <c r="I1237" s="40">
        <f t="shared" si="42"/>
        <v>44</v>
      </c>
      <c r="J1237" s="42"/>
      <c r="K1237" s="43">
        <f t="shared" si="43"/>
        <v>0</v>
      </c>
      <c r="L1237" s="44">
        <v>4E-05</v>
      </c>
      <c r="M1237" s="41">
        <f t="shared" si="44"/>
        <v>0.00176</v>
      </c>
      <c r="N1237" s="44"/>
      <c r="O1237" s="41">
        <f t="shared" si="45"/>
        <v>0</v>
      </c>
      <c r="P1237" s="43">
        <v>21</v>
      </c>
      <c r="Q1237" s="43">
        <f t="shared" si="46"/>
        <v>0</v>
      </c>
      <c r="R1237" s="43">
        <f t="shared" si="47"/>
        <v>0</v>
      </c>
      <c r="S1237" s="39"/>
      <c r="T1237" s="15" t="s">
        <v>538</v>
      </c>
      <c r="U1237" s="37" t="s">
        <v>208</v>
      </c>
      <c r="V1237" s="37" t="s">
        <v>1946</v>
      </c>
    </row>
    <row r="1238" spans="1:22" ht="12.75" outlineLevel="3">
      <c r="A1238" s="45"/>
      <c r="B1238" s="46"/>
      <c r="C1238" s="46"/>
      <c r="D1238" s="46"/>
      <c r="E1238" s="46" t="s">
        <v>539</v>
      </c>
      <c r="F1238" s="46"/>
      <c r="G1238" s="47">
        <v>44</v>
      </c>
      <c r="H1238" s="48"/>
      <c r="I1238" s="47"/>
      <c r="J1238" s="49"/>
      <c r="K1238" s="50"/>
      <c r="L1238" s="51"/>
      <c r="M1238" s="48"/>
      <c r="N1238" s="51"/>
      <c r="O1238" s="48"/>
      <c r="P1238" s="50"/>
      <c r="Q1238" s="50"/>
      <c r="R1238" s="50"/>
      <c r="S1238" s="46"/>
      <c r="T1238" s="52"/>
      <c r="U1238" s="46"/>
      <c r="V1238" s="46"/>
    </row>
    <row r="1239" spans="1:22" ht="12.75" outlineLevel="2">
      <c r="A1239" s="36">
        <v>521</v>
      </c>
      <c r="B1239" s="37" t="s">
        <v>540</v>
      </c>
      <c r="C1239" s="37"/>
      <c r="D1239" s="38" t="s">
        <v>1573</v>
      </c>
      <c r="E1239" s="39" t="s">
        <v>541</v>
      </c>
      <c r="F1239" s="38" t="s">
        <v>1582</v>
      </c>
      <c r="G1239" s="40">
        <v>44</v>
      </c>
      <c r="H1239" s="41">
        <v>0</v>
      </c>
      <c r="I1239" s="40">
        <f>G1239*(1+H1239/100)</f>
        <v>44</v>
      </c>
      <c r="J1239" s="42"/>
      <c r="K1239" s="43">
        <f>I1239*J1239</f>
        <v>0</v>
      </c>
      <c r="L1239" s="44">
        <v>0.00018</v>
      </c>
      <c r="M1239" s="41">
        <f>I1239*L1239</f>
        <v>0.00792</v>
      </c>
      <c r="N1239" s="44"/>
      <c r="O1239" s="41">
        <f>I1239*N1239</f>
        <v>0</v>
      </c>
      <c r="P1239" s="43">
        <v>21</v>
      </c>
      <c r="Q1239" s="43">
        <f>K1239*(P1239/100)</f>
        <v>0</v>
      </c>
      <c r="R1239" s="43">
        <f>K1239+Q1239</f>
        <v>0</v>
      </c>
      <c r="S1239" s="39"/>
      <c r="T1239" s="15" t="s">
        <v>542</v>
      </c>
      <c r="U1239" s="37" t="s">
        <v>208</v>
      </c>
      <c r="V1239" s="37" t="s">
        <v>1946</v>
      </c>
    </row>
    <row r="1240" spans="1:22" ht="20.25" customHeight="1" outlineLevel="1">
      <c r="A1240" s="28"/>
      <c r="B1240" s="29"/>
      <c r="C1240" s="29"/>
      <c r="D1240" s="29"/>
      <c r="E1240" s="29" t="s">
        <v>292</v>
      </c>
      <c r="F1240" s="29"/>
      <c r="G1240" s="30"/>
      <c r="H1240" s="31"/>
      <c r="I1240" s="30"/>
      <c r="J1240" s="32"/>
      <c r="K1240" s="33">
        <f>SUBTOTAL(9,K1241:K1295)</f>
        <v>0</v>
      </c>
      <c r="L1240" s="34"/>
      <c r="M1240" s="31">
        <f>SUBTOTAL(9,M1241:M1295)</f>
        <v>0.018586309999999998</v>
      </c>
      <c r="N1240" s="34"/>
      <c r="O1240" s="31">
        <f>SUBTOTAL(9,O1241:O1295)</f>
        <v>43.270804</v>
      </c>
      <c r="P1240" s="33"/>
      <c r="Q1240" s="33">
        <f>SUBTOTAL(9,Q1241:Q1295)</f>
        <v>0</v>
      </c>
      <c r="R1240" s="33">
        <f>SUBTOTAL(9,R1241:R1295)</f>
        <v>0</v>
      </c>
      <c r="S1240" s="29"/>
      <c r="T1240" s="35"/>
      <c r="U1240" s="29"/>
      <c r="V1240" s="29"/>
    </row>
    <row r="1241" spans="1:22" ht="12.75" outlineLevel="2">
      <c r="A1241" s="36">
        <v>522</v>
      </c>
      <c r="B1241" s="37" t="s">
        <v>543</v>
      </c>
      <c r="C1241" s="37"/>
      <c r="D1241" s="38" t="s">
        <v>1573</v>
      </c>
      <c r="E1241" s="39" t="s">
        <v>544</v>
      </c>
      <c r="F1241" s="38" t="s">
        <v>1582</v>
      </c>
      <c r="G1241" s="40">
        <v>2</v>
      </c>
      <c r="H1241" s="41">
        <v>0</v>
      </c>
      <c r="I1241" s="40">
        <f>G1241*(1+H1241/100)</f>
        <v>2</v>
      </c>
      <c r="J1241" s="42"/>
      <c r="K1241" s="43">
        <f>I1241*J1241</f>
        <v>0</v>
      </c>
      <c r="L1241" s="44"/>
      <c r="M1241" s="41">
        <f>I1241*L1241</f>
        <v>0</v>
      </c>
      <c r="N1241" s="44">
        <v>0.21</v>
      </c>
      <c r="O1241" s="41">
        <f>I1241*N1241</f>
        <v>0.42</v>
      </c>
      <c r="P1241" s="43">
        <v>21</v>
      </c>
      <c r="Q1241" s="43">
        <f>K1241*(P1241/100)</f>
        <v>0</v>
      </c>
      <c r="R1241" s="43">
        <f>K1241+Q1241</f>
        <v>0</v>
      </c>
      <c r="S1241" s="39"/>
      <c r="T1241" s="15" t="s">
        <v>545</v>
      </c>
      <c r="U1241" s="37" t="s">
        <v>208</v>
      </c>
      <c r="V1241" s="37" t="s">
        <v>296</v>
      </c>
    </row>
    <row r="1242" spans="1:22" ht="12.75" outlineLevel="2">
      <c r="A1242" s="36">
        <v>523</v>
      </c>
      <c r="B1242" s="37" t="s">
        <v>546</v>
      </c>
      <c r="C1242" s="37"/>
      <c r="D1242" s="38" t="s">
        <v>1573</v>
      </c>
      <c r="E1242" s="39" t="s">
        <v>547</v>
      </c>
      <c r="F1242" s="38" t="s">
        <v>1582</v>
      </c>
      <c r="G1242" s="40">
        <v>2</v>
      </c>
      <c r="H1242" s="41">
        <v>0</v>
      </c>
      <c r="I1242" s="40">
        <f>G1242*(1+H1242/100)</f>
        <v>2</v>
      </c>
      <c r="J1242" s="42"/>
      <c r="K1242" s="43">
        <f>I1242*J1242</f>
        <v>0</v>
      </c>
      <c r="L1242" s="44"/>
      <c r="M1242" s="41">
        <f>I1242*L1242</f>
        <v>0</v>
      </c>
      <c r="N1242" s="44"/>
      <c r="O1242" s="41">
        <f>I1242*N1242</f>
        <v>0</v>
      </c>
      <c r="P1242" s="43">
        <v>21</v>
      </c>
      <c r="Q1242" s="43">
        <f>K1242*(P1242/100)</f>
        <v>0</v>
      </c>
      <c r="R1242" s="43">
        <f>K1242+Q1242</f>
        <v>0</v>
      </c>
      <c r="S1242" s="39"/>
      <c r="T1242" s="15" t="s">
        <v>548</v>
      </c>
      <c r="U1242" s="37" t="s">
        <v>208</v>
      </c>
      <c r="V1242" s="37" t="s">
        <v>296</v>
      </c>
    </row>
    <row r="1243" spans="1:22" ht="12.75" outlineLevel="2">
      <c r="A1243" s="36">
        <v>524</v>
      </c>
      <c r="B1243" s="37" t="s">
        <v>549</v>
      </c>
      <c r="C1243" s="37"/>
      <c r="D1243" s="38" t="s">
        <v>1573</v>
      </c>
      <c r="E1243" s="39" t="s">
        <v>550</v>
      </c>
      <c r="F1243" s="38" t="s">
        <v>1603</v>
      </c>
      <c r="G1243" s="40">
        <v>2.3</v>
      </c>
      <c r="H1243" s="41">
        <v>0</v>
      </c>
      <c r="I1243" s="40">
        <f>G1243*(1+H1243/100)</f>
        <v>2.3</v>
      </c>
      <c r="J1243" s="42"/>
      <c r="K1243" s="43">
        <f>I1243*J1243</f>
        <v>0</v>
      </c>
      <c r="L1243" s="44"/>
      <c r="M1243" s="41">
        <f>I1243*L1243</f>
        <v>0</v>
      </c>
      <c r="N1243" s="44"/>
      <c r="O1243" s="41">
        <f>I1243*N1243</f>
        <v>0</v>
      </c>
      <c r="P1243" s="43">
        <v>21</v>
      </c>
      <c r="Q1243" s="43">
        <f>K1243*(P1243/100)</f>
        <v>0</v>
      </c>
      <c r="R1243" s="43">
        <f>K1243+Q1243</f>
        <v>0</v>
      </c>
      <c r="S1243" s="39"/>
      <c r="T1243" s="15" t="s">
        <v>551</v>
      </c>
      <c r="U1243" s="37" t="s">
        <v>208</v>
      </c>
      <c r="V1243" s="37" t="s">
        <v>296</v>
      </c>
    </row>
    <row r="1244" spans="1:22" ht="12.75" outlineLevel="3">
      <c r="A1244" s="45"/>
      <c r="B1244" s="46"/>
      <c r="C1244" s="46"/>
      <c r="D1244" s="46"/>
      <c r="E1244" s="46" t="s">
        <v>1452</v>
      </c>
      <c r="F1244" s="46"/>
      <c r="G1244" s="47">
        <v>2.3</v>
      </c>
      <c r="H1244" s="48"/>
      <c r="I1244" s="47"/>
      <c r="J1244" s="49"/>
      <c r="K1244" s="50"/>
      <c r="L1244" s="51"/>
      <c r="M1244" s="48"/>
      <c r="N1244" s="51"/>
      <c r="O1244" s="48"/>
      <c r="P1244" s="50"/>
      <c r="Q1244" s="50"/>
      <c r="R1244" s="50"/>
      <c r="S1244" s="46"/>
      <c r="T1244" s="52"/>
      <c r="U1244" s="46"/>
      <c r="V1244" s="46"/>
    </row>
    <row r="1245" spans="1:22" ht="12.75" outlineLevel="2">
      <c r="A1245" s="36">
        <v>525</v>
      </c>
      <c r="B1245" s="37" t="s">
        <v>552</v>
      </c>
      <c r="C1245" s="37"/>
      <c r="D1245" s="38" t="s">
        <v>1573</v>
      </c>
      <c r="E1245" s="39" t="s">
        <v>553</v>
      </c>
      <c r="F1245" s="38" t="s">
        <v>1582</v>
      </c>
      <c r="G1245" s="40">
        <v>1</v>
      </c>
      <c r="H1245" s="41">
        <v>0</v>
      </c>
      <c r="I1245" s="40">
        <f>G1245*(1+H1245/100)</f>
        <v>1</v>
      </c>
      <c r="J1245" s="42"/>
      <c r="K1245" s="43">
        <f>I1245*J1245</f>
        <v>0</v>
      </c>
      <c r="L1245" s="44"/>
      <c r="M1245" s="41">
        <f>I1245*L1245</f>
        <v>0</v>
      </c>
      <c r="N1245" s="44"/>
      <c r="O1245" s="41">
        <f>I1245*N1245</f>
        <v>0</v>
      </c>
      <c r="P1245" s="43">
        <v>21</v>
      </c>
      <c r="Q1245" s="43">
        <f>K1245*(P1245/100)</f>
        <v>0</v>
      </c>
      <c r="R1245" s="43">
        <f>K1245+Q1245</f>
        <v>0</v>
      </c>
      <c r="S1245" s="39"/>
      <c r="T1245" s="15" t="s">
        <v>554</v>
      </c>
      <c r="U1245" s="37" t="s">
        <v>208</v>
      </c>
      <c r="V1245" s="37" t="s">
        <v>296</v>
      </c>
    </row>
    <row r="1246" spans="1:22" ht="12.75" outlineLevel="2">
      <c r="A1246" s="36">
        <v>526</v>
      </c>
      <c r="B1246" s="37" t="s">
        <v>555</v>
      </c>
      <c r="C1246" s="37"/>
      <c r="D1246" s="38" t="s">
        <v>1573</v>
      </c>
      <c r="E1246" s="39" t="s">
        <v>556</v>
      </c>
      <c r="F1246" s="38" t="s">
        <v>1619</v>
      </c>
      <c r="G1246" s="40">
        <v>0.402</v>
      </c>
      <c r="H1246" s="41">
        <v>0</v>
      </c>
      <c r="I1246" s="40">
        <f>G1246*(1+H1246/100)</f>
        <v>0.402</v>
      </c>
      <c r="J1246" s="42"/>
      <c r="K1246" s="43">
        <f>I1246*J1246</f>
        <v>0</v>
      </c>
      <c r="L1246" s="44">
        <v>0.00229</v>
      </c>
      <c r="M1246" s="41">
        <f>I1246*L1246</f>
        <v>0.00092058</v>
      </c>
      <c r="N1246" s="44">
        <v>2.447</v>
      </c>
      <c r="O1246" s="41">
        <f>I1246*N1246</f>
        <v>0.9836940000000001</v>
      </c>
      <c r="P1246" s="43">
        <v>21</v>
      </c>
      <c r="Q1246" s="43">
        <f>K1246*(P1246/100)</f>
        <v>0</v>
      </c>
      <c r="R1246" s="43">
        <f>K1246+Q1246</f>
        <v>0</v>
      </c>
      <c r="S1246" s="39"/>
      <c r="T1246" s="15" t="s">
        <v>557</v>
      </c>
      <c r="U1246" s="37" t="s">
        <v>208</v>
      </c>
      <c r="V1246" s="37" t="s">
        <v>296</v>
      </c>
    </row>
    <row r="1247" spans="1:22" ht="12.75" outlineLevel="3">
      <c r="A1247" s="45"/>
      <c r="B1247" s="46"/>
      <c r="C1247" s="46"/>
      <c r="D1247" s="46"/>
      <c r="E1247" s="46" t="s">
        <v>558</v>
      </c>
      <c r="F1247" s="46"/>
      <c r="G1247" s="47">
        <v>0</v>
      </c>
      <c r="H1247" s="48"/>
      <c r="I1247" s="47"/>
      <c r="J1247" s="49"/>
      <c r="K1247" s="50"/>
      <c r="L1247" s="51"/>
      <c r="M1247" s="48"/>
      <c r="N1247" s="51"/>
      <c r="O1247" s="48"/>
      <c r="P1247" s="50"/>
      <c r="Q1247" s="50"/>
      <c r="R1247" s="50"/>
      <c r="S1247" s="46"/>
      <c r="T1247" s="52"/>
      <c r="U1247" s="46"/>
      <c r="V1247" s="46"/>
    </row>
    <row r="1248" spans="1:22" ht="12.75" outlineLevel="3">
      <c r="A1248" s="45"/>
      <c r="B1248" s="46"/>
      <c r="C1248" s="46"/>
      <c r="D1248" s="46"/>
      <c r="E1248" s="46" t="s">
        <v>559</v>
      </c>
      <c r="F1248" s="46"/>
      <c r="G1248" s="47">
        <v>0.31</v>
      </c>
      <c r="H1248" s="48"/>
      <c r="I1248" s="47"/>
      <c r="J1248" s="49"/>
      <c r="K1248" s="50"/>
      <c r="L1248" s="51"/>
      <c r="M1248" s="48"/>
      <c r="N1248" s="51"/>
      <c r="O1248" s="48"/>
      <c r="P1248" s="50"/>
      <c r="Q1248" s="50"/>
      <c r="R1248" s="50"/>
      <c r="S1248" s="46"/>
      <c r="T1248" s="52"/>
      <c r="U1248" s="46"/>
      <c r="V1248" s="46"/>
    </row>
    <row r="1249" spans="1:22" ht="12.75" outlineLevel="3">
      <c r="A1249" s="45"/>
      <c r="B1249" s="46"/>
      <c r="C1249" s="46"/>
      <c r="D1249" s="46"/>
      <c r="E1249" s="46" t="s">
        <v>560</v>
      </c>
      <c r="F1249" s="46"/>
      <c r="G1249" s="47">
        <v>0</v>
      </c>
      <c r="H1249" s="48"/>
      <c r="I1249" s="47"/>
      <c r="J1249" s="49"/>
      <c r="K1249" s="50"/>
      <c r="L1249" s="51"/>
      <c r="M1249" s="48"/>
      <c r="N1249" s="51"/>
      <c r="O1249" s="48"/>
      <c r="P1249" s="50"/>
      <c r="Q1249" s="50"/>
      <c r="R1249" s="50"/>
      <c r="S1249" s="46"/>
      <c r="T1249" s="52"/>
      <c r="U1249" s="46"/>
      <c r="V1249" s="46"/>
    </row>
    <row r="1250" spans="1:22" ht="12.75" outlineLevel="3">
      <c r="A1250" s="45"/>
      <c r="B1250" s="46"/>
      <c r="C1250" s="46"/>
      <c r="D1250" s="46"/>
      <c r="E1250" s="46" t="s">
        <v>561</v>
      </c>
      <c r="F1250" s="46"/>
      <c r="G1250" s="47">
        <v>0.092</v>
      </c>
      <c r="H1250" s="48"/>
      <c r="I1250" s="47"/>
      <c r="J1250" s="49"/>
      <c r="K1250" s="50"/>
      <c r="L1250" s="51"/>
      <c r="M1250" s="48"/>
      <c r="N1250" s="51"/>
      <c r="O1250" s="48"/>
      <c r="P1250" s="50"/>
      <c r="Q1250" s="50"/>
      <c r="R1250" s="50"/>
      <c r="S1250" s="46"/>
      <c r="T1250" s="52"/>
      <c r="U1250" s="46"/>
      <c r="V1250" s="46"/>
    </row>
    <row r="1251" spans="1:22" ht="12.75" outlineLevel="2">
      <c r="A1251" s="36">
        <v>527</v>
      </c>
      <c r="B1251" s="37" t="s">
        <v>314</v>
      </c>
      <c r="C1251" s="37"/>
      <c r="D1251" s="38" t="s">
        <v>1573</v>
      </c>
      <c r="E1251" s="39" t="s">
        <v>315</v>
      </c>
      <c r="F1251" s="38" t="s">
        <v>1619</v>
      </c>
      <c r="G1251" s="40">
        <v>1.527</v>
      </c>
      <c r="H1251" s="41">
        <v>0</v>
      </c>
      <c r="I1251" s="40">
        <f>G1251*(1+H1251/100)</f>
        <v>1.527</v>
      </c>
      <c r="J1251" s="42"/>
      <c r="K1251" s="43">
        <f>I1251*J1251</f>
        <v>0</v>
      </c>
      <c r="L1251" s="44"/>
      <c r="M1251" s="41">
        <f>I1251*L1251</f>
        <v>0</v>
      </c>
      <c r="N1251" s="44">
        <v>2.5</v>
      </c>
      <c r="O1251" s="41">
        <f>I1251*N1251</f>
        <v>3.8175</v>
      </c>
      <c r="P1251" s="43">
        <v>21</v>
      </c>
      <c r="Q1251" s="43">
        <f>K1251*(P1251/100)</f>
        <v>0</v>
      </c>
      <c r="R1251" s="43">
        <f>K1251+Q1251</f>
        <v>0</v>
      </c>
      <c r="S1251" s="39"/>
      <c r="T1251" s="15" t="s">
        <v>562</v>
      </c>
      <c r="U1251" s="37" t="s">
        <v>208</v>
      </c>
      <c r="V1251" s="37" t="s">
        <v>296</v>
      </c>
    </row>
    <row r="1252" spans="1:22" ht="12.75" outlineLevel="3">
      <c r="A1252" s="45"/>
      <c r="B1252" s="46"/>
      <c r="C1252" s="46"/>
      <c r="D1252" s="46"/>
      <c r="E1252" s="46" t="s">
        <v>563</v>
      </c>
      <c r="F1252" s="46"/>
      <c r="G1252" s="47">
        <v>0</v>
      </c>
      <c r="H1252" s="48"/>
      <c r="I1252" s="47"/>
      <c r="J1252" s="49"/>
      <c r="K1252" s="50"/>
      <c r="L1252" s="51"/>
      <c r="M1252" s="48"/>
      <c r="N1252" s="51"/>
      <c r="O1252" s="48"/>
      <c r="P1252" s="50"/>
      <c r="Q1252" s="50"/>
      <c r="R1252" s="50"/>
      <c r="S1252" s="46"/>
      <c r="T1252" s="52"/>
      <c r="U1252" s="46"/>
      <c r="V1252" s="46"/>
    </row>
    <row r="1253" spans="1:22" ht="12.75" outlineLevel="3">
      <c r="A1253" s="45"/>
      <c r="B1253" s="46"/>
      <c r="C1253" s="46"/>
      <c r="D1253" s="46"/>
      <c r="E1253" s="46" t="s">
        <v>564</v>
      </c>
      <c r="F1253" s="46"/>
      <c r="G1253" s="47">
        <v>0.975</v>
      </c>
      <c r="H1253" s="48"/>
      <c r="I1253" s="47"/>
      <c r="J1253" s="49"/>
      <c r="K1253" s="50"/>
      <c r="L1253" s="51"/>
      <c r="M1253" s="48"/>
      <c r="N1253" s="51"/>
      <c r="O1253" s="48"/>
      <c r="P1253" s="50"/>
      <c r="Q1253" s="50"/>
      <c r="R1253" s="50"/>
      <c r="S1253" s="46"/>
      <c r="T1253" s="52"/>
      <c r="U1253" s="46"/>
      <c r="V1253" s="46"/>
    </row>
    <row r="1254" spans="1:22" ht="12.75" outlineLevel="3">
      <c r="A1254" s="45"/>
      <c r="B1254" s="46"/>
      <c r="C1254" s="46"/>
      <c r="D1254" s="46"/>
      <c r="E1254" s="46" t="s">
        <v>565</v>
      </c>
      <c r="F1254" s="46"/>
      <c r="G1254" s="47">
        <v>0</v>
      </c>
      <c r="H1254" s="48"/>
      <c r="I1254" s="47"/>
      <c r="J1254" s="49"/>
      <c r="K1254" s="50"/>
      <c r="L1254" s="51"/>
      <c r="M1254" s="48"/>
      <c r="N1254" s="51"/>
      <c r="O1254" s="48"/>
      <c r="P1254" s="50"/>
      <c r="Q1254" s="50"/>
      <c r="R1254" s="50"/>
      <c r="S1254" s="46"/>
      <c r="T1254" s="52"/>
      <c r="U1254" s="46"/>
      <c r="V1254" s="46"/>
    </row>
    <row r="1255" spans="1:22" ht="12.75" outlineLevel="3">
      <c r="A1255" s="45"/>
      <c r="B1255" s="46"/>
      <c r="C1255" s="46"/>
      <c r="D1255" s="46"/>
      <c r="E1255" s="46" t="s">
        <v>566</v>
      </c>
      <c r="F1255" s="46"/>
      <c r="G1255" s="47">
        <v>0.552</v>
      </c>
      <c r="H1255" s="48"/>
      <c r="I1255" s="47"/>
      <c r="J1255" s="49"/>
      <c r="K1255" s="50"/>
      <c r="L1255" s="51"/>
      <c r="M1255" s="48"/>
      <c r="N1255" s="51"/>
      <c r="O1255" s="48"/>
      <c r="P1255" s="50"/>
      <c r="Q1255" s="50"/>
      <c r="R1255" s="50"/>
      <c r="S1255" s="46"/>
      <c r="T1255" s="52"/>
      <c r="U1255" s="46"/>
      <c r="V1255" s="46"/>
    </row>
    <row r="1256" spans="1:22" ht="12.75" outlineLevel="2">
      <c r="A1256" s="36">
        <v>528</v>
      </c>
      <c r="B1256" s="37" t="s">
        <v>318</v>
      </c>
      <c r="C1256" s="37"/>
      <c r="D1256" s="38" t="s">
        <v>1573</v>
      </c>
      <c r="E1256" s="39" t="s">
        <v>319</v>
      </c>
      <c r="F1256" s="38" t="s">
        <v>1619</v>
      </c>
      <c r="G1256" s="40">
        <v>6.986</v>
      </c>
      <c r="H1256" s="41">
        <v>0</v>
      </c>
      <c r="I1256" s="40">
        <f>G1256*(1+H1256/100)</f>
        <v>6.986</v>
      </c>
      <c r="J1256" s="42"/>
      <c r="K1256" s="43">
        <f>I1256*J1256</f>
        <v>0</v>
      </c>
      <c r="L1256" s="44"/>
      <c r="M1256" s="41">
        <f>I1256*L1256</f>
        <v>0</v>
      </c>
      <c r="N1256" s="44">
        <v>2</v>
      </c>
      <c r="O1256" s="41">
        <f>I1256*N1256</f>
        <v>13.972</v>
      </c>
      <c r="P1256" s="43">
        <v>21</v>
      </c>
      <c r="Q1256" s="43">
        <f>K1256*(P1256/100)</f>
        <v>0</v>
      </c>
      <c r="R1256" s="43">
        <f>K1256+Q1256</f>
        <v>0</v>
      </c>
      <c r="S1256" s="39"/>
      <c r="T1256" s="15" t="s">
        <v>567</v>
      </c>
      <c r="U1256" s="37" t="s">
        <v>208</v>
      </c>
      <c r="V1256" s="37" t="s">
        <v>296</v>
      </c>
    </row>
    <row r="1257" spans="1:22" ht="12.75" outlineLevel="3">
      <c r="A1257" s="45"/>
      <c r="B1257" s="46"/>
      <c r="C1257" s="46"/>
      <c r="D1257" s="46"/>
      <c r="E1257" s="46" t="s">
        <v>568</v>
      </c>
      <c r="F1257" s="46"/>
      <c r="G1257" s="47">
        <v>0</v>
      </c>
      <c r="H1257" s="48"/>
      <c r="I1257" s="47"/>
      <c r="J1257" s="49"/>
      <c r="K1257" s="50"/>
      <c r="L1257" s="51"/>
      <c r="M1257" s="48"/>
      <c r="N1257" s="51"/>
      <c r="O1257" s="48"/>
      <c r="P1257" s="50"/>
      <c r="Q1257" s="50"/>
      <c r="R1257" s="50"/>
      <c r="S1257" s="46"/>
      <c r="T1257" s="52"/>
      <c r="U1257" s="46"/>
      <c r="V1257" s="46"/>
    </row>
    <row r="1258" spans="1:22" ht="12.75" outlineLevel="3">
      <c r="A1258" s="45"/>
      <c r="B1258" s="46"/>
      <c r="C1258" s="46"/>
      <c r="D1258" s="46"/>
      <c r="E1258" s="46" t="s">
        <v>569</v>
      </c>
      <c r="F1258" s="46"/>
      <c r="G1258" s="47">
        <v>0.992</v>
      </c>
      <c r="H1258" s="48"/>
      <c r="I1258" s="47"/>
      <c r="J1258" s="49"/>
      <c r="K1258" s="50"/>
      <c r="L1258" s="51"/>
      <c r="M1258" s="48"/>
      <c r="N1258" s="51"/>
      <c r="O1258" s="48"/>
      <c r="P1258" s="50"/>
      <c r="Q1258" s="50"/>
      <c r="R1258" s="50"/>
      <c r="S1258" s="46"/>
      <c r="T1258" s="52"/>
      <c r="U1258" s="46"/>
      <c r="V1258" s="46"/>
    </row>
    <row r="1259" spans="1:22" ht="12.75" outlineLevel="3">
      <c r="A1259" s="45"/>
      <c r="B1259" s="46"/>
      <c r="C1259" s="46"/>
      <c r="D1259" s="46"/>
      <c r="E1259" s="46" t="s">
        <v>563</v>
      </c>
      <c r="F1259" s="46"/>
      <c r="G1259" s="47">
        <v>0</v>
      </c>
      <c r="H1259" s="48"/>
      <c r="I1259" s="47"/>
      <c r="J1259" s="49"/>
      <c r="K1259" s="50"/>
      <c r="L1259" s="51"/>
      <c r="M1259" s="48"/>
      <c r="N1259" s="51"/>
      <c r="O1259" s="48"/>
      <c r="P1259" s="50"/>
      <c r="Q1259" s="50"/>
      <c r="R1259" s="50"/>
      <c r="S1259" s="46"/>
      <c r="T1259" s="52"/>
      <c r="U1259" s="46"/>
      <c r="V1259" s="46"/>
    </row>
    <row r="1260" spans="1:22" ht="12.75" outlineLevel="3">
      <c r="A1260" s="45"/>
      <c r="B1260" s="46"/>
      <c r="C1260" s="46"/>
      <c r="D1260" s="46"/>
      <c r="E1260" s="46" t="s">
        <v>570</v>
      </c>
      <c r="F1260" s="46"/>
      <c r="G1260" s="47">
        <v>2.026</v>
      </c>
      <c r="H1260" s="48"/>
      <c r="I1260" s="47"/>
      <c r="J1260" s="49"/>
      <c r="K1260" s="50"/>
      <c r="L1260" s="51"/>
      <c r="M1260" s="48"/>
      <c r="N1260" s="51"/>
      <c r="O1260" s="48"/>
      <c r="P1260" s="50"/>
      <c r="Q1260" s="50"/>
      <c r="R1260" s="50"/>
      <c r="S1260" s="46"/>
      <c r="T1260" s="52"/>
      <c r="U1260" s="46"/>
      <c r="V1260" s="46"/>
    </row>
    <row r="1261" spans="1:22" ht="12.75" outlineLevel="3">
      <c r="A1261" s="45"/>
      <c r="B1261" s="46"/>
      <c r="C1261" s="46"/>
      <c r="D1261" s="46"/>
      <c r="E1261" s="46" t="s">
        <v>901</v>
      </c>
      <c r="F1261" s="46"/>
      <c r="G1261" s="47">
        <v>0</v>
      </c>
      <c r="H1261" s="48"/>
      <c r="I1261" s="47"/>
      <c r="J1261" s="49"/>
      <c r="K1261" s="50"/>
      <c r="L1261" s="51"/>
      <c r="M1261" s="48"/>
      <c r="N1261" s="51"/>
      <c r="O1261" s="48"/>
      <c r="P1261" s="50"/>
      <c r="Q1261" s="50"/>
      <c r="R1261" s="50"/>
      <c r="S1261" s="46"/>
      <c r="T1261" s="52"/>
      <c r="U1261" s="46"/>
      <c r="V1261" s="46"/>
    </row>
    <row r="1262" spans="1:22" ht="12.75" outlineLevel="3">
      <c r="A1262" s="45"/>
      <c r="B1262" s="46"/>
      <c r="C1262" s="46"/>
      <c r="D1262" s="46"/>
      <c r="E1262" s="46" t="s">
        <v>571</v>
      </c>
      <c r="F1262" s="46"/>
      <c r="G1262" s="47">
        <v>1.28</v>
      </c>
      <c r="H1262" s="48"/>
      <c r="I1262" s="47"/>
      <c r="J1262" s="49"/>
      <c r="K1262" s="50"/>
      <c r="L1262" s="51"/>
      <c r="M1262" s="48"/>
      <c r="N1262" s="51"/>
      <c r="O1262" s="48"/>
      <c r="P1262" s="50"/>
      <c r="Q1262" s="50"/>
      <c r="R1262" s="50"/>
      <c r="S1262" s="46"/>
      <c r="T1262" s="52"/>
      <c r="U1262" s="46"/>
      <c r="V1262" s="46"/>
    </row>
    <row r="1263" spans="1:22" ht="12.75" outlineLevel="3">
      <c r="A1263" s="45"/>
      <c r="B1263" s="46"/>
      <c r="C1263" s="46"/>
      <c r="D1263" s="46"/>
      <c r="E1263" s="46" t="s">
        <v>1370</v>
      </c>
      <c r="F1263" s="46"/>
      <c r="G1263" s="47">
        <v>0</v>
      </c>
      <c r="H1263" s="48"/>
      <c r="I1263" s="47"/>
      <c r="J1263" s="49"/>
      <c r="K1263" s="50"/>
      <c r="L1263" s="51"/>
      <c r="M1263" s="48"/>
      <c r="N1263" s="51"/>
      <c r="O1263" s="48"/>
      <c r="P1263" s="50"/>
      <c r="Q1263" s="50"/>
      <c r="R1263" s="50"/>
      <c r="S1263" s="46"/>
      <c r="T1263" s="52"/>
      <c r="U1263" s="46"/>
      <c r="V1263" s="46"/>
    </row>
    <row r="1264" spans="1:22" ht="12.75" outlineLevel="3">
      <c r="A1264" s="45"/>
      <c r="B1264" s="46"/>
      <c r="C1264" s="46"/>
      <c r="D1264" s="46"/>
      <c r="E1264" s="46" t="s">
        <v>572</v>
      </c>
      <c r="F1264" s="46"/>
      <c r="G1264" s="47">
        <v>2.688</v>
      </c>
      <c r="H1264" s="48"/>
      <c r="I1264" s="47"/>
      <c r="J1264" s="49"/>
      <c r="K1264" s="50"/>
      <c r="L1264" s="51"/>
      <c r="M1264" s="48"/>
      <c r="N1264" s="51"/>
      <c r="O1264" s="48"/>
      <c r="P1264" s="50"/>
      <c r="Q1264" s="50"/>
      <c r="R1264" s="50"/>
      <c r="S1264" s="46"/>
      <c r="T1264" s="52"/>
      <c r="U1264" s="46"/>
      <c r="V1264" s="46"/>
    </row>
    <row r="1265" spans="1:22" ht="12.75" outlineLevel="2">
      <c r="A1265" s="36">
        <v>529</v>
      </c>
      <c r="B1265" s="37" t="s">
        <v>573</v>
      </c>
      <c r="C1265" s="37"/>
      <c r="D1265" s="38" t="s">
        <v>1573</v>
      </c>
      <c r="E1265" s="39" t="s">
        <v>574</v>
      </c>
      <c r="F1265" s="38" t="s">
        <v>1619</v>
      </c>
      <c r="G1265" s="40">
        <v>0.744</v>
      </c>
      <c r="H1265" s="41">
        <v>0</v>
      </c>
      <c r="I1265" s="40">
        <f>G1265*(1+H1265/100)</f>
        <v>0.744</v>
      </c>
      <c r="J1265" s="42"/>
      <c r="K1265" s="43">
        <f>I1265*J1265</f>
        <v>0</v>
      </c>
      <c r="L1265" s="44">
        <v>0.00854</v>
      </c>
      <c r="M1265" s="41">
        <f>I1265*L1265</f>
        <v>0.006353760000000001</v>
      </c>
      <c r="N1265" s="44">
        <v>2.5</v>
      </c>
      <c r="O1265" s="41">
        <f>I1265*N1265</f>
        <v>1.8599999999999999</v>
      </c>
      <c r="P1265" s="43">
        <v>21</v>
      </c>
      <c r="Q1265" s="43">
        <f>K1265*(P1265/100)</f>
        <v>0</v>
      </c>
      <c r="R1265" s="43">
        <f>K1265+Q1265</f>
        <v>0</v>
      </c>
      <c r="S1265" s="39"/>
      <c r="T1265" s="15" t="s">
        <v>575</v>
      </c>
      <c r="U1265" s="37" t="s">
        <v>208</v>
      </c>
      <c r="V1265" s="37" t="s">
        <v>296</v>
      </c>
    </row>
    <row r="1266" spans="1:22" ht="12.75" outlineLevel="3">
      <c r="A1266" s="45"/>
      <c r="B1266" s="46"/>
      <c r="C1266" s="46"/>
      <c r="D1266" s="46"/>
      <c r="E1266" s="46" t="s">
        <v>576</v>
      </c>
      <c r="F1266" s="46"/>
      <c r="G1266" s="47">
        <v>0.744</v>
      </c>
      <c r="H1266" s="48"/>
      <c r="I1266" s="47"/>
      <c r="J1266" s="49"/>
      <c r="K1266" s="50"/>
      <c r="L1266" s="51"/>
      <c r="M1266" s="48"/>
      <c r="N1266" s="51"/>
      <c r="O1266" s="48"/>
      <c r="P1266" s="50"/>
      <c r="Q1266" s="50"/>
      <c r="R1266" s="50"/>
      <c r="S1266" s="46"/>
      <c r="T1266" s="52"/>
      <c r="U1266" s="46"/>
      <c r="V1266" s="46"/>
    </row>
    <row r="1267" spans="1:22" ht="12.75" outlineLevel="2">
      <c r="A1267" s="36">
        <v>530</v>
      </c>
      <c r="B1267" s="37" t="s">
        <v>328</v>
      </c>
      <c r="C1267" s="37"/>
      <c r="D1267" s="38" t="s">
        <v>1573</v>
      </c>
      <c r="E1267" s="39" t="s">
        <v>329</v>
      </c>
      <c r="F1267" s="38" t="s">
        <v>1619</v>
      </c>
      <c r="G1267" s="40">
        <v>4.257</v>
      </c>
      <c r="H1267" s="41">
        <v>0</v>
      </c>
      <c r="I1267" s="40">
        <f>G1267*(1+H1267/100)</f>
        <v>4.257</v>
      </c>
      <c r="J1267" s="42"/>
      <c r="K1267" s="43">
        <f>I1267*J1267</f>
        <v>0</v>
      </c>
      <c r="L1267" s="44">
        <v>0.00131</v>
      </c>
      <c r="M1267" s="41">
        <f>I1267*L1267</f>
        <v>0.00557667</v>
      </c>
      <c r="N1267" s="44">
        <v>1.8</v>
      </c>
      <c r="O1267" s="41">
        <f>I1267*N1267</f>
        <v>7.662599999999999</v>
      </c>
      <c r="P1267" s="43">
        <v>21</v>
      </c>
      <c r="Q1267" s="43">
        <f>K1267*(P1267/100)</f>
        <v>0</v>
      </c>
      <c r="R1267" s="43">
        <f>K1267+Q1267</f>
        <v>0</v>
      </c>
      <c r="S1267" s="39"/>
      <c r="T1267" s="15" t="s">
        <v>577</v>
      </c>
      <c r="U1267" s="37" t="s">
        <v>208</v>
      </c>
      <c r="V1267" s="37" t="s">
        <v>296</v>
      </c>
    </row>
    <row r="1268" spans="1:22" ht="12.75" outlineLevel="3">
      <c r="A1268" s="45"/>
      <c r="B1268" s="46"/>
      <c r="C1268" s="46"/>
      <c r="D1268" s="46"/>
      <c r="E1268" s="46" t="s">
        <v>212</v>
      </c>
      <c r="F1268" s="46"/>
      <c r="G1268" s="47">
        <v>0</v>
      </c>
      <c r="H1268" s="48"/>
      <c r="I1268" s="47"/>
      <c r="J1268" s="49"/>
      <c r="K1268" s="50"/>
      <c r="L1268" s="51"/>
      <c r="M1268" s="48"/>
      <c r="N1268" s="51"/>
      <c r="O1268" s="48"/>
      <c r="P1268" s="50"/>
      <c r="Q1268" s="50"/>
      <c r="R1268" s="50"/>
      <c r="S1268" s="46"/>
      <c r="T1268" s="52"/>
      <c r="U1268" s="46"/>
      <c r="V1268" s="46"/>
    </row>
    <row r="1269" spans="1:22" ht="12.75" outlineLevel="3">
      <c r="A1269" s="45"/>
      <c r="B1269" s="46"/>
      <c r="C1269" s="46"/>
      <c r="D1269" s="46"/>
      <c r="E1269" s="46" t="s">
        <v>578</v>
      </c>
      <c r="F1269" s="46"/>
      <c r="G1269" s="47">
        <v>2.745</v>
      </c>
      <c r="H1269" s="48"/>
      <c r="I1269" s="47"/>
      <c r="J1269" s="49"/>
      <c r="K1269" s="50"/>
      <c r="L1269" s="51"/>
      <c r="M1269" s="48"/>
      <c r="N1269" s="51"/>
      <c r="O1269" s="48"/>
      <c r="P1269" s="50"/>
      <c r="Q1269" s="50"/>
      <c r="R1269" s="50"/>
      <c r="S1269" s="46"/>
      <c r="T1269" s="52"/>
      <c r="U1269" s="46"/>
      <c r="V1269" s="46"/>
    </row>
    <row r="1270" spans="1:22" ht="12.75" outlineLevel="3">
      <c r="A1270" s="45"/>
      <c r="B1270" s="46"/>
      <c r="C1270" s="46"/>
      <c r="D1270" s="46"/>
      <c r="E1270" s="46" t="s">
        <v>1370</v>
      </c>
      <c r="F1270" s="46"/>
      <c r="G1270" s="47">
        <v>0</v>
      </c>
      <c r="H1270" s="48"/>
      <c r="I1270" s="47"/>
      <c r="J1270" s="49"/>
      <c r="K1270" s="50"/>
      <c r="L1270" s="51"/>
      <c r="M1270" s="48"/>
      <c r="N1270" s="51"/>
      <c r="O1270" s="48"/>
      <c r="P1270" s="50"/>
      <c r="Q1270" s="50"/>
      <c r="R1270" s="50"/>
      <c r="S1270" s="46"/>
      <c r="T1270" s="52"/>
      <c r="U1270" s="46"/>
      <c r="V1270" s="46"/>
    </row>
    <row r="1271" spans="1:22" ht="12.75" outlineLevel="3">
      <c r="A1271" s="45"/>
      <c r="B1271" s="46"/>
      <c r="C1271" s="46"/>
      <c r="D1271" s="46"/>
      <c r="E1271" s="46" t="s">
        <v>579</v>
      </c>
      <c r="F1271" s="46"/>
      <c r="G1271" s="47">
        <v>1.512</v>
      </c>
      <c r="H1271" s="48"/>
      <c r="I1271" s="47"/>
      <c r="J1271" s="49"/>
      <c r="K1271" s="50"/>
      <c r="L1271" s="51"/>
      <c r="M1271" s="48"/>
      <c r="N1271" s="51"/>
      <c r="O1271" s="48"/>
      <c r="P1271" s="50"/>
      <c r="Q1271" s="50"/>
      <c r="R1271" s="50"/>
      <c r="S1271" s="46"/>
      <c r="T1271" s="52"/>
      <c r="U1271" s="46"/>
      <c r="V1271" s="46"/>
    </row>
    <row r="1272" spans="1:22" ht="12.75" outlineLevel="2">
      <c r="A1272" s="36">
        <v>531</v>
      </c>
      <c r="B1272" s="37" t="s">
        <v>1068</v>
      </c>
      <c r="C1272" s="37"/>
      <c r="D1272" s="38" t="s">
        <v>1573</v>
      </c>
      <c r="E1272" s="39" t="s">
        <v>1069</v>
      </c>
      <c r="F1272" s="38" t="s">
        <v>1619</v>
      </c>
      <c r="G1272" s="40">
        <v>0.8048</v>
      </c>
      <c r="H1272" s="41">
        <v>0</v>
      </c>
      <c r="I1272" s="40">
        <f>G1272*(1+H1272/100)</f>
        <v>0.8048</v>
      </c>
      <c r="J1272" s="42"/>
      <c r="K1272" s="43">
        <f>I1272*J1272</f>
        <v>0</v>
      </c>
      <c r="L1272" s="44">
        <v>0.0015</v>
      </c>
      <c r="M1272" s="41">
        <f>I1272*L1272</f>
        <v>0.0012072</v>
      </c>
      <c r="N1272" s="44">
        <v>2.2</v>
      </c>
      <c r="O1272" s="41">
        <f>I1272*N1272</f>
        <v>1.7705600000000001</v>
      </c>
      <c r="P1272" s="43">
        <v>21</v>
      </c>
      <c r="Q1272" s="43">
        <f>K1272*(P1272/100)</f>
        <v>0</v>
      </c>
      <c r="R1272" s="43">
        <f>K1272+Q1272</f>
        <v>0</v>
      </c>
      <c r="S1272" s="39"/>
      <c r="T1272" s="15" t="s">
        <v>580</v>
      </c>
      <c r="U1272" s="37" t="s">
        <v>208</v>
      </c>
      <c r="V1272" s="37" t="s">
        <v>296</v>
      </c>
    </row>
    <row r="1273" spans="1:22" ht="12.75" outlineLevel="3">
      <c r="A1273" s="45"/>
      <c r="B1273" s="46"/>
      <c r="C1273" s="46"/>
      <c r="D1273" s="46"/>
      <c r="E1273" s="46" t="s">
        <v>901</v>
      </c>
      <c r="F1273" s="46"/>
      <c r="G1273" s="47">
        <v>0</v>
      </c>
      <c r="H1273" s="48"/>
      <c r="I1273" s="47"/>
      <c r="J1273" s="49"/>
      <c r="K1273" s="50"/>
      <c r="L1273" s="51"/>
      <c r="M1273" s="48"/>
      <c r="N1273" s="51"/>
      <c r="O1273" s="48"/>
      <c r="P1273" s="50"/>
      <c r="Q1273" s="50"/>
      <c r="R1273" s="50"/>
      <c r="S1273" s="46"/>
      <c r="T1273" s="52"/>
      <c r="U1273" s="46"/>
      <c r="V1273" s="46"/>
    </row>
    <row r="1274" spans="1:22" ht="12.75" outlineLevel="3">
      <c r="A1274" s="45"/>
      <c r="B1274" s="46"/>
      <c r="C1274" s="46"/>
      <c r="D1274" s="46"/>
      <c r="E1274" s="46" t="s">
        <v>581</v>
      </c>
      <c r="F1274" s="46"/>
      <c r="G1274" s="47">
        <v>0.8048</v>
      </c>
      <c r="H1274" s="48"/>
      <c r="I1274" s="47"/>
      <c r="J1274" s="49"/>
      <c r="K1274" s="50"/>
      <c r="L1274" s="51"/>
      <c r="M1274" s="48"/>
      <c r="N1274" s="51"/>
      <c r="O1274" s="48"/>
      <c r="P1274" s="50"/>
      <c r="Q1274" s="50"/>
      <c r="R1274" s="50"/>
      <c r="S1274" s="46"/>
      <c r="T1274" s="52"/>
      <c r="U1274" s="46"/>
      <c r="V1274" s="46"/>
    </row>
    <row r="1275" spans="1:22" ht="12.75" outlineLevel="2">
      <c r="A1275" s="36">
        <v>532</v>
      </c>
      <c r="B1275" s="37" t="s">
        <v>1082</v>
      </c>
      <c r="C1275" s="37"/>
      <c r="D1275" s="38" t="s">
        <v>1573</v>
      </c>
      <c r="E1275" s="39" t="s">
        <v>1083</v>
      </c>
      <c r="F1275" s="38" t="s">
        <v>1603</v>
      </c>
      <c r="G1275" s="40">
        <v>8</v>
      </c>
      <c r="H1275" s="41">
        <v>0</v>
      </c>
      <c r="I1275" s="40">
        <f>G1275*(1+H1275/100)</f>
        <v>8</v>
      </c>
      <c r="J1275" s="42"/>
      <c r="K1275" s="43">
        <f>I1275*J1275</f>
        <v>0</v>
      </c>
      <c r="L1275" s="44"/>
      <c r="M1275" s="41">
        <f>I1275*L1275</f>
        <v>0</v>
      </c>
      <c r="N1275" s="44">
        <v>0.07</v>
      </c>
      <c r="O1275" s="41">
        <f>I1275*N1275</f>
        <v>0.56</v>
      </c>
      <c r="P1275" s="43">
        <v>21</v>
      </c>
      <c r="Q1275" s="43">
        <f>K1275*(P1275/100)</f>
        <v>0</v>
      </c>
      <c r="R1275" s="43">
        <f>K1275+Q1275</f>
        <v>0</v>
      </c>
      <c r="S1275" s="39"/>
      <c r="T1275" s="15" t="s">
        <v>582</v>
      </c>
      <c r="U1275" s="37" t="s">
        <v>208</v>
      </c>
      <c r="V1275" s="37" t="s">
        <v>296</v>
      </c>
    </row>
    <row r="1276" spans="1:22" ht="12.75" outlineLevel="3">
      <c r="A1276" s="45"/>
      <c r="B1276" s="46"/>
      <c r="C1276" s="46"/>
      <c r="D1276" s="46"/>
      <c r="E1276" s="46" t="s">
        <v>1487</v>
      </c>
      <c r="F1276" s="46"/>
      <c r="G1276" s="47">
        <v>8</v>
      </c>
      <c r="H1276" s="48"/>
      <c r="I1276" s="47"/>
      <c r="J1276" s="49"/>
      <c r="K1276" s="50"/>
      <c r="L1276" s="51"/>
      <c r="M1276" s="48"/>
      <c r="N1276" s="51"/>
      <c r="O1276" s="48"/>
      <c r="P1276" s="50"/>
      <c r="Q1276" s="50"/>
      <c r="R1276" s="50"/>
      <c r="S1276" s="46"/>
      <c r="T1276" s="52"/>
      <c r="U1276" s="46"/>
      <c r="V1276" s="46"/>
    </row>
    <row r="1277" spans="1:22" ht="12.75" outlineLevel="2">
      <c r="A1277" s="36">
        <v>533</v>
      </c>
      <c r="B1277" s="37" t="s">
        <v>1090</v>
      </c>
      <c r="C1277" s="37"/>
      <c r="D1277" s="38" t="s">
        <v>1573</v>
      </c>
      <c r="E1277" s="39" t="s">
        <v>1091</v>
      </c>
      <c r="F1277" s="38" t="s">
        <v>1619</v>
      </c>
      <c r="G1277" s="40">
        <v>2.832</v>
      </c>
      <c r="H1277" s="41">
        <v>0</v>
      </c>
      <c r="I1277" s="40">
        <f>G1277*(1+H1277/100)</f>
        <v>2.832</v>
      </c>
      <c r="J1277" s="42"/>
      <c r="K1277" s="43">
        <f>I1277*J1277</f>
        <v>0</v>
      </c>
      <c r="L1277" s="44"/>
      <c r="M1277" s="41">
        <f>I1277*L1277</f>
        <v>0</v>
      </c>
      <c r="N1277" s="44">
        <v>2.2</v>
      </c>
      <c r="O1277" s="41">
        <f>I1277*N1277</f>
        <v>6.2304</v>
      </c>
      <c r="P1277" s="43">
        <v>21</v>
      </c>
      <c r="Q1277" s="43">
        <f>K1277*(P1277/100)</f>
        <v>0</v>
      </c>
      <c r="R1277" s="43">
        <f>K1277+Q1277</f>
        <v>0</v>
      </c>
      <c r="S1277" s="39"/>
      <c r="T1277" s="15" t="s">
        <v>583</v>
      </c>
      <c r="U1277" s="37" t="s">
        <v>208</v>
      </c>
      <c r="V1277" s="37" t="s">
        <v>296</v>
      </c>
    </row>
    <row r="1278" spans="1:22" ht="12.75" outlineLevel="3">
      <c r="A1278" s="45"/>
      <c r="B1278" s="46"/>
      <c r="C1278" s="46"/>
      <c r="D1278" s="46"/>
      <c r="E1278" s="46" t="s">
        <v>212</v>
      </c>
      <c r="F1278" s="46"/>
      <c r="G1278" s="47">
        <v>0</v>
      </c>
      <c r="H1278" s="48"/>
      <c r="I1278" s="47"/>
      <c r="J1278" s="49"/>
      <c r="K1278" s="50"/>
      <c r="L1278" s="51"/>
      <c r="M1278" s="48"/>
      <c r="N1278" s="51"/>
      <c r="O1278" s="48"/>
      <c r="P1278" s="50"/>
      <c r="Q1278" s="50"/>
      <c r="R1278" s="50"/>
      <c r="S1278" s="46"/>
      <c r="T1278" s="52"/>
      <c r="U1278" s="46"/>
      <c r="V1278" s="46"/>
    </row>
    <row r="1279" spans="1:22" ht="12.75" outlineLevel="3">
      <c r="A1279" s="45"/>
      <c r="B1279" s="46"/>
      <c r="C1279" s="46"/>
      <c r="D1279" s="46"/>
      <c r="E1279" s="46" t="s">
        <v>584</v>
      </c>
      <c r="F1279" s="46"/>
      <c r="G1279" s="47">
        <v>1.1</v>
      </c>
      <c r="H1279" s="48"/>
      <c r="I1279" s="47"/>
      <c r="J1279" s="49"/>
      <c r="K1279" s="50"/>
      <c r="L1279" s="51"/>
      <c r="M1279" s="48"/>
      <c r="N1279" s="51"/>
      <c r="O1279" s="48"/>
      <c r="P1279" s="50"/>
      <c r="Q1279" s="50"/>
      <c r="R1279" s="50"/>
      <c r="S1279" s="46"/>
      <c r="T1279" s="52"/>
      <c r="U1279" s="46"/>
      <c r="V1279" s="46"/>
    </row>
    <row r="1280" spans="1:22" ht="12.75" outlineLevel="3">
      <c r="A1280" s="45"/>
      <c r="B1280" s="46"/>
      <c r="C1280" s="46"/>
      <c r="D1280" s="46"/>
      <c r="E1280" s="46" t="s">
        <v>1370</v>
      </c>
      <c r="F1280" s="46"/>
      <c r="G1280" s="47">
        <v>0</v>
      </c>
      <c r="H1280" s="48"/>
      <c r="I1280" s="47"/>
      <c r="J1280" s="49"/>
      <c r="K1280" s="50"/>
      <c r="L1280" s="51"/>
      <c r="M1280" s="48"/>
      <c r="N1280" s="51"/>
      <c r="O1280" s="48"/>
      <c r="P1280" s="50"/>
      <c r="Q1280" s="50"/>
      <c r="R1280" s="50"/>
      <c r="S1280" s="46"/>
      <c r="T1280" s="52"/>
      <c r="U1280" s="46"/>
      <c r="V1280" s="46"/>
    </row>
    <row r="1281" spans="1:22" ht="12.75" outlineLevel="3">
      <c r="A1281" s="45"/>
      <c r="B1281" s="46"/>
      <c r="C1281" s="46"/>
      <c r="D1281" s="46"/>
      <c r="E1281" s="46" t="s">
        <v>585</v>
      </c>
      <c r="F1281" s="46"/>
      <c r="G1281" s="47">
        <v>1.732</v>
      </c>
      <c r="H1281" s="48"/>
      <c r="I1281" s="47"/>
      <c r="J1281" s="49"/>
      <c r="K1281" s="50"/>
      <c r="L1281" s="51"/>
      <c r="M1281" s="48"/>
      <c r="N1281" s="51"/>
      <c r="O1281" s="48"/>
      <c r="P1281" s="50"/>
      <c r="Q1281" s="50"/>
      <c r="R1281" s="50"/>
      <c r="S1281" s="46"/>
      <c r="T1281" s="52"/>
      <c r="U1281" s="46"/>
      <c r="V1281" s="46"/>
    </row>
    <row r="1282" spans="1:22" ht="12.75" outlineLevel="2">
      <c r="A1282" s="36">
        <v>534</v>
      </c>
      <c r="B1282" s="37" t="s">
        <v>586</v>
      </c>
      <c r="C1282" s="37"/>
      <c r="D1282" s="38" t="s">
        <v>1573</v>
      </c>
      <c r="E1282" s="39" t="s">
        <v>587</v>
      </c>
      <c r="F1282" s="38" t="s">
        <v>1619</v>
      </c>
      <c r="G1282" s="40">
        <v>2.94</v>
      </c>
      <c r="H1282" s="41">
        <v>0</v>
      </c>
      <c r="I1282" s="40">
        <f>G1282*(1+H1282/100)</f>
        <v>2.94</v>
      </c>
      <c r="J1282" s="42"/>
      <c r="K1282" s="43">
        <f>I1282*J1282</f>
        <v>0</v>
      </c>
      <c r="L1282" s="44"/>
      <c r="M1282" s="41">
        <f>I1282*L1282</f>
        <v>0</v>
      </c>
      <c r="N1282" s="44">
        <v>1.4</v>
      </c>
      <c r="O1282" s="41">
        <f>I1282*N1282</f>
        <v>4.116</v>
      </c>
      <c r="P1282" s="43">
        <v>21</v>
      </c>
      <c r="Q1282" s="43">
        <f>K1282*(P1282/100)</f>
        <v>0</v>
      </c>
      <c r="R1282" s="43">
        <f>K1282+Q1282</f>
        <v>0</v>
      </c>
      <c r="S1282" s="39"/>
      <c r="T1282" s="15" t="s">
        <v>588</v>
      </c>
      <c r="U1282" s="37" t="s">
        <v>208</v>
      </c>
      <c r="V1282" s="37" t="s">
        <v>296</v>
      </c>
    </row>
    <row r="1283" spans="1:22" ht="12.75" outlineLevel="3">
      <c r="A1283" s="45"/>
      <c r="B1283" s="46"/>
      <c r="C1283" s="46"/>
      <c r="D1283" s="46"/>
      <c r="E1283" s="46" t="s">
        <v>1370</v>
      </c>
      <c r="F1283" s="46"/>
      <c r="G1283" s="47">
        <v>0</v>
      </c>
      <c r="H1283" s="48"/>
      <c r="I1283" s="47"/>
      <c r="J1283" s="49"/>
      <c r="K1283" s="50"/>
      <c r="L1283" s="51"/>
      <c r="M1283" s="48"/>
      <c r="N1283" s="51"/>
      <c r="O1283" s="48"/>
      <c r="P1283" s="50"/>
      <c r="Q1283" s="50"/>
      <c r="R1283" s="50"/>
      <c r="S1283" s="46"/>
      <c r="T1283" s="52"/>
      <c r="U1283" s="46"/>
      <c r="V1283" s="46"/>
    </row>
    <row r="1284" spans="1:22" ht="12.75" outlineLevel="3">
      <c r="A1284" s="45"/>
      <c r="B1284" s="46"/>
      <c r="C1284" s="46"/>
      <c r="D1284" s="46"/>
      <c r="E1284" s="46" t="s">
        <v>589</v>
      </c>
      <c r="F1284" s="46"/>
      <c r="G1284" s="47">
        <v>2.94</v>
      </c>
      <c r="H1284" s="48"/>
      <c r="I1284" s="47"/>
      <c r="J1284" s="49"/>
      <c r="K1284" s="50"/>
      <c r="L1284" s="51"/>
      <c r="M1284" s="48"/>
      <c r="N1284" s="51"/>
      <c r="O1284" s="48"/>
      <c r="P1284" s="50"/>
      <c r="Q1284" s="50"/>
      <c r="R1284" s="50"/>
      <c r="S1284" s="46"/>
      <c r="T1284" s="52"/>
      <c r="U1284" s="46"/>
      <c r="V1284" s="46"/>
    </row>
    <row r="1285" spans="1:22" ht="12.75" outlineLevel="2">
      <c r="A1285" s="36">
        <v>535</v>
      </c>
      <c r="B1285" s="37" t="s">
        <v>590</v>
      </c>
      <c r="C1285" s="37"/>
      <c r="D1285" s="38" t="s">
        <v>1573</v>
      </c>
      <c r="E1285" s="39" t="s">
        <v>591</v>
      </c>
      <c r="F1285" s="38" t="s">
        <v>1575</v>
      </c>
      <c r="G1285" s="40">
        <v>6.965</v>
      </c>
      <c r="H1285" s="41">
        <v>0</v>
      </c>
      <c r="I1285" s="40">
        <f>G1285*(1+H1285/100)</f>
        <v>6.965</v>
      </c>
      <c r="J1285" s="42"/>
      <c r="K1285" s="43">
        <f>I1285*J1285</f>
        <v>0</v>
      </c>
      <c r="L1285" s="44">
        <v>0.00034</v>
      </c>
      <c r="M1285" s="41">
        <f>I1285*L1285</f>
        <v>0.0023681</v>
      </c>
      <c r="N1285" s="44">
        <v>0.25</v>
      </c>
      <c r="O1285" s="41">
        <f>I1285*N1285</f>
        <v>1.74125</v>
      </c>
      <c r="P1285" s="43">
        <v>21</v>
      </c>
      <c r="Q1285" s="43">
        <f>K1285*(P1285/100)</f>
        <v>0</v>
      </c>
      <c r="R1285" s="43">
        <f>K1285+Q1285</f>
        <v>0</v>
      </c>
      <c r="S1285" s="39"/>
      <c r="T1285" s="15" t="s">
        <v>592</v>
      </c>
      <c r="U1285" s="37" t="s">
        <v>208</v>
      </c>
      <c r="V1285" s="37" t="s">
        <v>296</v>
      </c>
    </row>
    <row r="1286" spans="1:22" ht="12.75" outlineLevel="3">
      <c r="A1286" s="45"/>
      <c r="B1286" s="46"/>
      <c r="C1286" s="46"/>
      <c r="D1286" s="46"/>
      <c r="E1286" s="46" t="s">
        <v>1370</v>
      </c>
      <c r="F1286" s="46"/>
      <c r="G1286" s="47">
        <v>0</v>
      </c>
      <c r="H1286" s="48"/>
      <c r="I1286" s="47"/>
      <c r="J1286" s="49"/>
      <c r="K1286" s="50"/>
      <c r="L1286" s="51"/>
      <c r="M1286" s="48"/>
      <c r="N1286" s="51"/>
      <c r="O1286" s="48"/>
      <c r="P1286" s="50"/>
      <c r="Q1286" s="50"/>
      <c r="R1286" s="50"/>
      <c r="S1286" s="46"/>
      <c r="T1286" s="52"/>
      <c r="U1286" s="46"/>
      <c r="V1286" s="46"/>
    </row>
    <row r="1287" spans="1:22" ht="12.75" outlineLevel="3">
      <c r="A1287" s="45"/>
      <c r="B1287" s="46"/>
      <c r="C1287" s="46"/>
      <c r="D1287" s="46"/>
      <c r="E1287" s="46" t="s">
        <v>1423</v>
      </c>
      <c r="F1287" s="46"/>
      <c r="G1287" s="47">
        <v>6.965</v>
      </c>
      <c r="H1287" s="48"/>
      <c r="I1287" s="47"/>
      <c r="J1287" s="49"/>
      <c r="K1287" s="50"/>
      <c r="L1287" s="51"/>
      <c r="M1287" s="48"/>
      <c r="N1287" s="51"/>
      <c r="O1287" s="48"/>
      <c r="P1287" s="50"/>
      <c r="Q1287" s="50"/>
      <c r="R1287" s="50"/>
      <c r="S1287" s="46"/>
      <c r="T1287" s="52"/>
      <c r="U1287" s="46"/>
      <c r="V1287" s="46"/>
    </row>
    <row r="1288" spans="1:22" ht="12.75" outlineLevel="2">
      <c r="A1288" s="36">
        <v>536</v>
      </c>
      <c r="B1288" s="37" t="s">
        <v>593</v>
      </c>
      <c r="C1288" s="37"/>
      <c r="D1288" s="38" t="s">
        <v>1573</v>
      </c>
      <c r="E1288" s="39" t="s">
        <v>594</v>
      </c>
      <c r="F1288" s="38" t="s">
        <v>1575</v>
      </c>
      <c r="G1288" s="40">
        <v>1.8</v>
      </c>
      <c r="H1288" s="41">
        <v>0</v>
      </c>
      <c r="I1288" s="40">
        <f>G1288*(1+H1288/100)</f>
        <v>1.8</v>
      </c>
      <c r="J1288" s="42"/>
      <c r="K1288" s="43">
        <f>I1288*J1288</f>
        <v>0</v>
      </c>
      <c r="L1288" s="44">
        <v>0.0012</v>
      </c>
      <c r="M1288" s="41">
        <f>I1288*L1288</f>
        <v>0.00216</v>
      </c>
      <c r="N1288" s="44">
        <v>0.076</v>
      </c>
      <c r="O1288" s="41">
        <f>I1288*N1288</f>
        <v>0.1368</v>
      </c>
      <c r="P1288" s="43">
        <v>21</v>
      </c>
      <c r="Q1288" s="43">
        <f>K1288*(P1288/100)</f>
        <v>0</v>
      </c>
      <c r="R1288" s="43">
        <f>K1288+Q1288</f>
        <v>0</v>
      </c>
      <c r="S1288" s="39"/>
      <c r="T1288" s="15" t="s">
        <v>595</v>
      </c>
      <c r="U1288" s="37" t="s">
        <v>208</v>
      </c>
      <c r="V1288" s="37" t="s">
        <v>296</v>
      </c>
    </row>
    <row r="1289" spans="1:22" ht="12.75" outlineLevel="3">
      <c r="A1289" s="45"/>
      <c r="B1289" s="46"/>
      <c r="C1289" s="46"/>
      <c r="D1289" s="46"/>
      <c r="E1289" s="46" t="s">
        <v>596</v>
      </c>
      <c r="F1289" s="46"/>
      <c r="G1289" s="47">
        <v>1.8</v>
      </c>
      <c r="H1289" s="48"/>
      <c r="I1289" s="47"/>
      <c r="J1289" s="49"/>
      <c r="K1289" s="50"/>
      <c r="L1289" s="51"/>
      <c r="M1289" s="48"/>
      <c r="N1289" s="51"/>
      <c r="O1289" s="48"/>
      <c r="P1289" s="50"/>
      <c r="Q1289" s="50"/>
      <c r="R1289" s="50"/>
      <c r="S1289" s="46"/>
      <c r="T1289" s="52"/>
      <c r="U1289" s="46"/>
      <c r="V1289" s="46"/>
    </row>
    <row r="1290" spans="1:22" ht="12.75" outlineLevel="2">
      <c r="A1290" s="36">
        <v>537</v>
      </c>
      <c r="B1290" s="37" t="s">
        <v>353</v>
      </c>
      <c r="C1290" s="37"/>
      <c r="D1290" s="38" t="s">
        <v>1573</v>
      </c>
      <c r="E1290" s="39" t="s">
        <v>354</v>
      </c>
      <c r="F1290" s="38" t="s">
        <v>1698</v>
      </c>
      <c r="G1290" s="40">
        <v>43.270804</v>
      </c>
      <c r="H1290" s="41">
        <v>0</v>
      </c>
      <c r="I1290" s="40">
        <f>G1290*(1+H1290/100)</f>
        <v>43.270804</v>
      </c>
      <c r="J1290" s="42"/>
      <c r="K1290" s="43">
        <f>I1290*J1290</f>
        <v>0</v>
      </c>
      <c r="L1290" s="44"/>
      <c r="M1290" s="41">
        <f>I1290*L1290</f>
        <v>0</v>
      </c>
      <c r="N1290" s="44"/>
      <c r="O1290" s="41">
        <f>I1290*N1290</f>
        <v>0</v>
      </c>
      <c r="P1290" s="43">
        <v>21</v>
      </c>
      <c r="Q1290" s="43">
        <f>K1290*(P1290/100)</f>
        <v>0</v>
      </c>
      <c r="R1290" s="43">
        <f>K1290+Q1290</f>
        <v>0</v>
      </c>
      <c r="S1290" s="39"/>
      <c r="T1290" s="15" t="s">
        <v>597</v>
      </c>
      <c r="U1290" s="37" t="s">
        <v>208</v>
      </c>
      <c r="V1290" s="37" t="s">
        <v>296</v>
      </c>
    </row>
    <row r="1291" spans="1:22" ht="12.75" outlineLevel="2">
      <c r="A1291" s="36">
        <v>538</v>
      </c>
      <c r="B1291" s="37" t="s">
        <v>356</v>
      </c>
      <c r="C1291" s="37"/>
      <c r="D1291" s="38" t="s">
        <v>1573</v>
      </c>
      <c r="E1291" s="39" t="s">
        <v>357</v>
      </c>
      <c r="F1291" s="38" t="s">
        <v>1698</v>
      </c>
      <c r="G1291" s="40">
        <v>302.897</v>
      </c>
      <c r="H1291" s="41">
        <v>0</v>
      </c>
      <c r="I1291" s="40">
        <f>G1291*(1+H1291/100)</f>
        <v>302.897</v>
      </c>
      <c r="J1291" s="42"/>
      <c r="K1291" s="43">
        <f>I1291*J1291</f>
        <v>0</v>
      </c>
      <c r="L1291" s="44"/>
      <c r="M1291" s="41">
        <f>I1291*L1291</f>
        <v>0</v>
      </c>
      <c r="N1291" s="44"/>
      <c r="O1291" s="41">
        <f>I1291*N1291</f>
        <v>0</v>
      </c>
      <c r="P1291" s="43">
        <v>21</v>
      </c>
      <c r="Q1291" s="43">
        <f>K1291*(P1291/100)</f>
        <v>0</v>
      </c>
      <c r="R1291" s="43">
        <f>K1291+Q1291</f>
        <v>0</v>
      </c>
      <c r="S1291" s="39"/>
      <c r="T1291" s="15" t="s">
        <v>598</v>
      </c>
      <c r="U1291" s="37" t="s">
        <v>208</v>
      </c>
      <c r="V1291" s="37" t="s">
        <v>296</v>
      </c>
    </row>
    <row r="1292" spans="1:22" ht="12.75" outlineLevel="3">
      <c r="A1292" s="45"/>
      <c r="B1292" s="46"/>
      <c r="C1292" s="46"/>
      <c r="D1292" s="46"/>
      <c r="E1292" s="46" t="s">
        <v>599</v>
      </c>
      <c r="F1292" s="46"/>
      <c r="G1292" s="47">
        <v>302.897</v>
      </c>
      <c r="H1292" s="48"/>
      <c r="I1292" s="47"/>
      <c r="J1292" s="49"/>
      <c r="K1292" s="50"/>
      <c r="L1292" s="51"/>
      <c r="M1292" s="48"/>
      <c r="N1292" s="51"/>
      <c r="O1292" s="48"/>
      <c r="P1292" s="50"/>
      <c r="Q1292" s="50"/>
      <c r="R1292" s="50"/>
      <c r="S1292" s="46"/>
      <c r="T1292" s="52"/>
      <c r="U1292" s="46"/>
      <c r="V1292" s="46"/>
    </row>
    <row r="1293" spans="1:22" ht="12.75" outlineLevel="2">
      <c r="A1293" s="36">
        <v>539</v>
      </c>
      <c r="B1293" s="37" t="s">
        <v>360</v>
      </c>
      <c r="C1293" s="37"/>
      <c r="D1293" s="38" t="s">
        <v>1573</v>
      </c>
      <c r="E1293" s="39" t="s">
        <v>361</v>
      </c>
      <c r="F1293" s="38" t="s">
        <v>1698</v>
      </c>
      <c r="G1293" s="40">
        <v>43.270804</v>
      </c>
      <c r="H1293" s="41">
        <v>0</v>
      </c>
      <c r="I1293" s="40">
        <f>G1293*(1+H1293/100)</f>
        <v>43.270804</v>
      </c>
      <c r="J1293" s="42"/>
      <c r="K1293" s="43">
        <f>I1293*J1293</f>
        <v>0</v>
      </c>
      <c r="L1293" s="44"/>
      <c r="M1293" s="41">
        <f>I1293*L1293</f>
        <v>0</v>
      </c>
      <c r="N1293" s="44"/>
      <c r="O1293" s="41">
        <f>I1293*N1293</f>
        <v>0</v>
      </c>
      <c r="P1293" s="43">
        <v>21</v>
      </c>
      <c r="Q1293" s="43">
        <f>K1293*(P1293/100)</f>
        <v>0</v>
      </c>
      <c r="R1293" s="43">
        <f>K1293+Q1293</f>
        <v>0</v>
      </c>
      <c r="S1293" s="39"/>
      <c r="T1293" s="15" t="s">
        <v>600</v>
      </c>
      <c r="U1293" s="37" t="s">
        <v>208</v>
      </c>
      <c r="V1293" s="37" t="s">
        <v>296</v>
      </c>
    </row>
    <row r="1294" spans="1:22" ht="12.75" outlineLevel="2">
      <c r="A1294" s="36">
        <v>540</v>
      </c>
      <c r="B1294" s="37" t="s">
        <v>363</v>
      </c>
      <c r="C1294" s="37"/>
      <c r="D1294" s="38" t="s">
        <v>1573</v>
      </c>
      <c r="E1294" s="39" t="s">
        <v>364</v>
      </c>
      <c r="F1294" s="38" t="s">
        <v>1698</v>
      </c>
      <c r="G1294" s="40">
        <v>43.271</v>
      </c>
      <c r="H1294" s="41">
        <v>0</v>
      </c>
      <c r="I1294" s="40">
        <f>G1294*(1+H1294/100)</f>
        <v>43.271</v>
      </c>
      <c r="J1294" s="42"/>
      <c r="K1294" s="43">
        <f>I1294*J1294</f>
        <v>0</v>
      </c>
      <c r="L1294" s="44"/>
      <c r="M1294" s="41">
        <f>I1294*L1294</f>
        <v>0</v>
      </c>
      <c r="N1294" s="44"/>
      <c r="O1294" s="41">
        <f>I1294*N1294</f>
        <v>0</v>
      </c>
      <c r="P1294" s="43">
        <v>21</v>
      </c>
      <c r="Q1294" s="43">
        <f>K1294*(P1294/100)</f>
        <v>0</v>
      </c>
      <c r="R1294" s="43">
        <f>K1294+Q1294</f>
        <v>0</v>
      </c>
      <c r="S1294" s="39"/>
      <c r="T1294" s="15" t="s">
        <v>601</v>
      </c>
      <c r="U1294" s="37" t="s">
        <v>208</v>
      </c>
      <c r="V1294" s="37" t="s">
        <v>296</v>
      </c>
    </row>
    <row r="1295" spans="1:22" ht="12.75" outlineLevel="2">
      <c r="A1295" s="36">
        <v>541</v>
      </c>
      <c r="B1295" s="37" t="s">
        <v>366</v>
      </c>
      <c r="C1295" s="37"/>
      <c r="D1295" s="38" t="s">
        <v>1573</v>
      </c>
      <c r="E1295" s="39" t="s">
        <v>367</v>
      </c>
      <c r="F1295" s="38" t="s">
        <v>1698</v>
      </c>
      <c r="G1295" s="40">
        <v>43.271</v>
      </c>
      <c r="H1295" s="41">
        <v>0</v>
      </c>
      <c r="I1295" s="40">
        <f>G1295*(1+H1295/100)</f>
        <v>43.271</v>
      </c>
      <c r="J1295" s="42"/>
      <c r="K1295" s="43">
        <f>I1295*J1295</f>
        <v>0</v>
      </c>
      <c r="L1295" s="44"/>
      <c r="M1295" s="41">
        <f>I1295*L1295</f>
        <v>0</v>
      </c>
      <c r="N1295" s="44"/>
      <c r="O1295" s="41">
        <f>I1295*N1295</f>
        <v>0</v>
      </c>
      <c r="P1295" s="43">
        <v>21</v>
      </c>
      <c r="Q1295" s="43">
        <f>K1295*(P1295/100)</f>
        <v>0</v>
      </c>
      <c r="R1295" s="43">
        <f>K1295+Q1295</f>
        <v>0</v>
      </c>
      <c r="S1295" s="39"/>
      <c r="T1295" s="15" t="s">
        <v>602</v>
      </c>
      <c r="U1295" s="37" t="s">
        <v>208</v>
      </c>
      <c r="V1295" s="37" t="s">
        <v>296</v>
      </c>
    </row>
    <row r="1296" spans="1:22" ht="20.25" customHeight="1" outlineLevel="1">
      <c r="A1296" s="28"/>
      <c r="B1296" s="29"/>
      <c r="C1296" s="29"/>
      <c r="D1296" s="29"/>
      <c r="E1296" s="29" t="s">
        <v>369</v>
      </c>
      <c r="F1296" s="29"/>
      <c r="G1296" s="30"/>
      <c r="H1296" s="31"/>
      <c r="I1296" s="30"/>
      <c r="J1296" s="32"/>
      <c r="K1296" s="33">
        <f>SUBTOTAL(9,K1297:K1297)</f>
        <v>0</v>
      </c>
      <c r="L1296" s="34"/>
      <c r="M1296" s="31">
        <f>SUBTOTAL(9,M1297:M1297)</f>
        <v>0</v>
      </c>
      <c r="N1296" s="34"/>
      <c r="O1296" s="31">
        <f>SUBTOTAL(9,O1297:O1297)</f>
        <v>0</v>
      </c>
      <c r="P1296" s="33"/>
      <c r="Q1296" s="33">
        <f>SUBTOTAL(9,Q1297:Q1297)</f>
        <v>0</v>
      </c>
      <c r="R1296" s="33">
        <f>SUBTOTAL(9,R1297:R1297)</f>
        <v>0</v>
      </c>
      <c r="S1296" s="29"/>
      <c r="T1296" s="35"/>
      <c r="U1296" s="29"/>
      <c r="V1296" s="29"/>
    </row>
    <row r="1297" spans="1:22" ht="12.75" outlineLevel="2">
      <c r="A1297" s="36">
        <v>542</v>
      </c>
      <c r="B1297" s="37" t="s">
        <v>370</v>
      </c>
      <c r="C1297" s="37"/>
      <c r="D1297" s="38" t="s">
        <v>1573</v>
      </c>
      <c r="E1297" s="39" t="s">
        <v>371</v>
      </c>
      <c r="F1297" s="38" t="s">
        <v>1698</v>
      </c>
      <c r="G1297" s="40">
        <v>103.030832676518</v>
      </c>
      <c r="H1297" s="41">
        <v>0</v>
      </c>
      <c r="I1297" s="40">
        <f>G1297*(1+H1297/100)</f>
        <v>103.030832676518</v>
      </c>
      <c r="J1297" s="42"/>
      <c r="K1297" s="43">
        <f>I1297*J1297</f>
        <v>0</v>
      </c>
      <c r="L1297" s="44"/>
      <c r="M1297" s="41">
        <f>I1297*L1297</f>
        <v>0</v>
      </c>
      <c r="N1297" s="44"/>
      <c r="O1297" s="41">
        <f>I1297*N1297</f>
        <v>0</v>
      </c>
      <c r="P1297" s="43">
        <v>21</v>
      </c>
      <c r="Q1297" s="43">
        <f>K1297*(P1297/100)</f>
        <v>0</v>
      </c>
      <c r="R1297" s="43">
        <f>K1297+Q1297</f>
        <v>0</v>
      </c>
      <c r="S1297" s="39"/>
      <c r="T1297" s="15" t="s">
        <v>603</v>
      </c>
      <c r="U1297" s="37" t="s">
        <v>208</v>
      </c>
      <c r="V1297" s="37" t="s">
        <v>373</v>
      </c>
    </row>
    <row r="1298" spans="1:22" ht="20.25" customHeight="1" outlineLevel="1">
      <c r="A1298" s="28"/>
      <c r="B1298" s="29"/>
      <c r="C1298" s="29"/>
      <c r="D1298" s="29"/>
      <c r="E1298" s="29" t="s">
        <v>374</v>
      </c>
      <c r="F1298" s="29"/>
      <c r="G1298" s="30"/>
      <c r="H1298" s="31"/>
      <c r="I1298" s="30"/>
      <c r="J1298" s="32"/>
      <c r="K1298" s="33">
        <f>SUBTOTAL(9,K1299:K1326)</f>
        <v>0</v>
      </c>
      <c r="L1298" s="34"/>
      <c r="M1298" s="31">
        <f>SUBTOTAL(9,M1299:M1326)</f>
        <v>0.26041715</v>
      </c>
      <c r="N1298" s="34"/>
      <c r="O1298" s="31">
        <f>SUBTOTAL(9,O1299:O1326)</f>
        <v>0</v>
      </c>
      <c r="P1298" s="33"/>
      <c r="Q1298" s="33">
        <f>SUBTOTAL(9,Q1299:Q1326)</f>
        <v>0</v>
      </c>
      <c r="R1298" s="33">
        <f>SUBTOTAL(9,R1299:R1326)</f>
        <v>0</v>
      </c>
      <c r="S1298" s="29"/>
      <c r="T1298" s="35"/>
      <c r="U1298" s="29"/>
      <c r="V1298" s="29"/>
    </row>
    <row r="1299" spans="1:22" ht="12.75" outlineLevel="2">
      <c r="A1299" s="36">
        <v>543</v>
      </c>
      <c r="B1299" s="37" t="s">
        <v>37</v>
      </c>
      <c r="C1299" s="37"/>
      <c r="D1299" s="38" t="s">
        <v>1774</v>
      </c>
      <c r="E1299" s="39" t="s">
        <v>38</v>
      </c>
      <c r="F1299" s="38" t="s">
        <v>1698</v>
      </c>
      <c r="G1299" s="40">
        <v>0.00584875</v>
      </c>
      <c r="H1299" s="41">
        <v>0</v>
      </c>
      <c r="I1299" s="40">
        <f>G1299*(1+H1299/100)</f>
        <v>0.00584875</v>
      </c>
      <c r="J1299" s="42"/>
      <c r="K1299" s="43">
        <f>I1299*J1299</f>
        <v>0</v>
      </c>
      <c r="L1299" s="44">
        <v>1</v>
      </c>
      <c r="M1299" s="41">
        <f>I1299*L1299</f>
        <v>0.00584875</v>
      </c>
      <c r="N1299" s="44"/>
      <c r="O1299" s="41">
        <f>I1299*N1299</f>
        <v>0</v>
      </c>
      <c r="P1299" s="43">
        <v>21</v>
      </c>
      <c r="Q1299" s="43">
        <f>K1299*(P1299/100)</f>
        <v>0</v>
      </c>
      <c r="R1299" s="43">
        <f>K1299+Q1299</f>
        <v>0</v>
      </c>
      <c r="S1299" s="39"/>
      <c r="T1299" s="15" t="s">
        <v>604</v>
      </c>
      <c r="U1299" s="37" t="s">
        <v>208</v>
      </c>
      <c r="V1299" s="37" t="s">
        <v>378</v>
      </c>
    </row>
    <row r="1300" spans="1:22" ht="12.75" outlineLevel="3">
      <c r="A1300" s="45"/>
      <c r="B1300" s="46"/>
      <c r="C1300" s="46"/>
      <c r="D1300" s="46"/>
      <c r="E1300" s="46" t="s">
        <v>605</v>
      </c>
      <c r="F1300" s="46"/>
      <c r="G1300" s="47">
        <v>0.00584875</v>
      </c>
      <c r="H1300" s="48"/>
      <c r="I1300" s="47"/>
      <c r="J1300" s="49"/>
      <c r="K1300" s="50"/>
      <c r="L1300" s="51"/>
      <c r="M1300" s="48"/>
      <c r="N1300" s="51"/>
      <c r="O1300" s="48"/>
      <c r="P1300" s="50"/>
      <c r="Q1300" s="50"/>
      <c r="R1300" s="50"/>
      <c r="S1300" s="46"/>
      <c r="T1300" s="52"/>
      <c r="U1300" s="46"/>
      <c r="V1300" s="46"/>
    </row>
    <row r="1301" spans="1:22" ht="12.75" outlineLevel="2">
      <c r="A1301" s="36">
        <v>544</v>
      </c>
      <c r="B1301" s="37" t="s">
        <v>41</v>
      </c>
      <c r="C1301" s="37"/>
      <c r="D1301" s="38" t="s">
        <v>1774</v>
      </c>
      <c r="E1301" s="39" t="s">
        <v>42</v>
      </c>
      <c r="F1301" s="38" t="s">
        <v>1575</v>
      </c>
      <c r="G1301" s="40">
        <v>47.162</v>
      </c>
      <c r="H1301" s="41">
        <v>0</v>
      </c>
      <c r="I1301" s="40">
        <f>G1301*(1+H1301/100)</f>
        <v>47.162</v>
      </c>
      <c r="J1301" s="42"/>
      <c r="K1301" s="43">
        <f>I1301*J1301</f>
        <v>0</v>
      </c>
      <c r="L1301" s="44">
        <v>0.0049</v>
      </c>
      <c r="M1301" s="41">
        <f>I1301*L1301</f>
        <v>0.2310938</v>
      </c>
      <c r="N1301" s="44"/>
      <c r="O1301" s="41">
        <f>I1301*N1301</f>
        <v>0</v>
      </c>
      <c r="P1301" s="43">
        <v>21</v>
      </c>
      <c r="Q1301" s="43">
        <f>K1301*(P1301/100)</f>
        <v>0</v>
      </c>
      <c r="R1301" s="43">
        <f>K1301+Q1301</f>
        <v>0</v>
      </c>
      <c r="S1301" s="39"/>
      <c r="T1301" s="15" t="s">
        <v>606</v>
      </c>
      <c r="U1301" s="37" t="s">
        <v>208</v>
      </c>
      <c r="V1301" s="37" t="s">
        <v>378</v>
      </c>
    </row>
    <row r="1302" spans="1:22" ht="12.75" outlineLevel="3">
      <c r="A1302" s="45"/>
      <c r="B1302" s="46"/>
      <c r="C1302" s="46"/>
      <c r="D1302" s="46"/>
      <c r="E1302" s="46" t="s">
        <v>212</v>
      </c>
      <c r="F1302" s="46"/>
      <c r="G1302" s="47">
        <v>0</v>
      </c>
      <c r="H1302" s="48"/>
      <c r="I1302" s="47"/>
      <c r="J1302" s="49"/>
      <c r="K1302" s="50"/>
      <c r="L1302" s="51"/>
      <c r="M1302" s="48"/>
      <c r="N1302" s="51"/>
      <c r="O1302" s="48"/>
      <c r="P1302" s="50"/>
      <c r="Q1302" s="50"/>
      <c r="R1302" s="50"/>
      <c r="S1302" s="46"/>
      <c r="T1302" s="52"/>
      <c r="U1302" s="46"/>
      <c r="V1302" s="46"/>
    </row>
    <row r="1303" spans="1:22" ht="12.75" outlineLevel="3">
      <c r="A1303" s="45"/>
      <c r="B1303" s="46"/>
      <c r="C1303" s="46"/>
      <c r="D1303" s="46"/>
      <c r="E1303" s="46" t="s">
        <v>607</v>
      </c>
      <c r="F1303" s="46"/>
      <c r="G1303" s="47">
        <v>38.804</v>
      </c>
      <c r="H1303" s="48"/>
      <c r="I1303" s="47"/>
      <c r="J1303" s="49"/>
      <c r="K1303" s="50"/>
      <c r="L1303" s="51"/>
      <c r="M1303" s="48"/>
      <c r="N1303" s="51"/>
      <c r="O1303" s="48"/>
      <c r="P1303" s="50"/>
      <c r="Q1303" s="50"/>
      <c r="R1303" s="50"/>
      <c r="S1303" s="46"/>
      <c r="T1303" s="52"/>
      <c r="U1303" s="46"/>
      <c r="V1303" s="46"/>
    </row>
    <row r="1304" spans="1:22" ht="12.75" outlineLevel="3">
      <c r="A1304" s="45"/>
      <c r="B1304" s="46"/>
      <c r="C1304" s="46"/>
      <c r="D1304" s="46"/>
      <c r="E1304" s="46" t="s">
        <v>1370</v>
      </c>
      <c r="F1304" s="46"/>
      <c r="G1304" s="47">
        <v>0</v>
      </c>
      <c r="H1304" s="48"/>
      <c r="I1304" s="47"/>
      <c r="J1304" s="49"/>
      <c r="K1304" s="50"/>
      <c r="L1304" s="51"/>
      <c r="M1304" s="48"/>
      <c r="N1304" s="51"/>
      <c r="O1304" s="48"/>
      <c r="P1304" s="50"/>
      <c r="Q1304" s="50"/>
      <c r="R1304" s="50"/>
      <c r="S1304" s="46"/>
      <c r="T1304" s="52"/>
      <c r="U1304" s="46"/>
      <c r="V1304" s="46"/>
    </row>
    <row r="1305" spans="1:22" ht="12.75" outlineLevel="3">
      <c r="A1305" s="45"/>
      <c r="B1305" s="46"/>
      <c r="C1305" s="46"/>
      <c r="D1305" s="46"/>
      <c r="E1305" s="46" t="s">
        <v>608</v>
      </c>
      <c r="F1305" s="46"/>
      <c r="G1305" s="47">
        <v>8.358</v>
      </c>
      <c r="H1305" s="48"/>
      <c r="I1305" s="47"/>
      <c r="J1305" s="49"/>
      <c r="K1305" s="50"/>
      <c r="L1305" s="51"/>
      <c r="M1305" s="48"/>
      <c r="N1305" s="51"/>
      <c r="O1305" s="48"/>
      <c r="P1305" s="50"/>
      <c r="Q1305" s="50"/>
      <c r="R1305" s="50"/>
      <c r="S1305" s="46"/>
      <c r="T1305" s="52"/>
      <c r="U1305" s="46"/>
      <c r="V1305" s="46"/>
    </row>
    <row r="1306" spans="1:22" ht="12.75" outlineLevel="2">
      <c r="A1306" s="36">
        <v>545</v>
      </c>
      <c r="B1306" s="37" t="s">
        <v>45</v>
      </c>
      <c r="C1306" s="37"/>
      <c r="D1306" s="38" t="s">
        <v>1573</v>
      </c>
      <c r="E1306" s="39" t="s">
        <v>46</v>
      </c>
      <c r="F1306" s="38" t="s">
        <v>1575</v>
      </c>
      <c r="G1306" s="40">
        <v>6.28</v>
      </c>
      <c r="H1306" s="41">
        <v>0</v>
      </c>
      <c r="I1306" s="40">
        <f>G1306*(1+H1306/100)</f>
        <v>6.28</v>
      </c>
      <c r="J1306" s="42"/>
      <c r="K1306" s="43">
        <f>I1306*J1306</f>
        <v>0</v>
      </c>
      <c r="L1306" s="44"/>
      <c r="M1306" s="41">
        <f>I1306*L1306</f>
        <v>0</v>
      </c>
      <c r="N1306" s="44"/>
      <c r="O1306" s="41">
        <f>I1306*N1306</f>
        <v>0</v>
      </c>
      <c r="P1306" s="43">
        <v>21</v>
      </c>
      <c r="Q1306" s="43">
        <f>K1306*(P1306/100)</f>
        <v>0</v>
      </c>
      <c r="R1306" s="43">
        <f>K1306+Q1306</f>
        <v>0</v>
      </c>
      <c r="S1306" s="39"/>
      <c r="T1306" s="15" t="s">
        <v>609</v>
      </c>
      <c r="U1306" s="37" t="s">
        <v>208</v>
      </c>
      <c r="V1306" s="37" t="s">
        <v>378</v>
      </c>
    </row>
    <row r="1307" spans="1:22" ht="12.75" outlineLevel="3">
      <c r="A1307" s="45"/>
      <c r="B1307" s="46"/>
      <c r="C1307" s="46"/>
      <c r="D1307" s="46"/>
      <c r="E1307" s="46" t="s">
        <v>212</v>
      </c>
      <c r="F1307" s="46"/>
      <c r="G1307" s="47">
        <v>0</v>
      </c>
      <c r="H1307" s="48"/>
      <c r="I1307" s="47"/>
      <c r="J1307" s="49"/>
      <c r="K1307" s="50"/>
      <c r="L1307" s="51"/>
      <c r="M1307" s="48"/>
      <c r="N1307" s="51"/>
      <c r="O1307" s="48"/>
      <c r="P1307" s="50"/>
      <c r="Q1307" s="50"/>
      <c r="R1307" s="50"/>
      <c r="S1307" s="46"/>
      <c r="T1307" s="52"/>
      <c r="U1307" s="46"/>
      <c r="V1307" s="46"/>
    </row>
    <row r="1308" spans="1:22" ht="12.75" outlineLevel="3">
      <c r="A1308" s="45"/>
      <c r="B1308" s="46"/>
      <c r="C1308" s="46"/>
      <c r="D1308" s="46"/>
      <c r="E1308" s="46" t="s">
        <v>610</v>
      </c>
      <c r="F1308" s="46"/>
      <c r="G1308" s="47">
        <v>6.28</v>
      </c>
      <c r="H1308" s="48"/>
      <c r="I1308" s="47"/>
      <c r="J1308" s="49"/>
      <c r="K1308" s="50"/>
      <c r="L1308" s="51"/>
      <c r="M1308" s="48"/>
      <c r="N1308" s="51"/>
      <c r="O1308" s="48"/>
      <c r="P1308" s="50"/>
      <c r="Q1308" s="50"/>
      <c r="R1308" s="50"/>
      <c r="S1308" s="46"/>
      <c r="T1308" s="52"/>
      <c r="U1308" s="46"/>
      <c r="V1308" s="46"/>
    </row>
    <row r="1309" spans="1:22" ht="12.75" outlineLevel="2">
      <c r="A1309" s="36">
        <v>546</v>
      </c>
      <c r="B1309" s="37" t="s">
        <v>50</v>
      </c>
      <c r="C1309" s="37"/>
      <c r="D1309" s="38" t="s">
        <v>1573</v>
      </c>
      <c r="E1309" s="39" t="s">
        <v>51</v>
      </c>
      <c r="F1309" s="38" t="s">
        <v>1575</v>
      </c>
      <c r="G1309" s="40">
        <v>17.115</v>
      </c>
      <c r="H1309" s="41">
        <v>0</v>
      </c>
      <c r="I1309" s="40">
        <f>G1309*(1+H1309/100)</f>
        <v>17.115</v>
      </c>
      <c r="J1309" s="42"/>
      <c r="K1309" s="43">
        <f>I1309*J1309</f>
        <v>0</v>
      </c>
      <c r="L1309" s="44">
        <v>0.00017</v>
      </c>
      <c r="M1309" s="41">
        <f>I1309*L1309</f>
        <v>0.00290955</v>
      </c>
      <c r="N1309" s="44"/>
      <c r="O1309" s="41">
        <f>I1309*N1309</f>
        <v>0</v>
      </c>
      <c r="P1309" s="43">
        <v>21</v>
      </c>
      <c r="Q1309" s="43">
        <f>K1309*(P1309/100)</f>
        <v>0</v>
      </c>
      <c r="R1309" s="43">
        <f>K1309+Q1309</f>
        <v>0</v>
      </c>
      <c r="S1309" s="39"/>
      <c r="T1309" s="15" t="s">
        <v>611</v>
      </c>
      <c r="U1309" s="37" t="s">
        <v>208</v>
      </c>
      <c r="V1309" s="37" t="s">
        <v>378</v>
      </c>
    </row>
    <row r="1310" spans="1:22" ht="12.75" outlineLevel="3">
      <c r="A1310" s="45"/>
      <c r="B1310" s="46"/>
      <c r="C1310" s="46"/>
      <c r="D1310" s="46"/>
      <c r="E1310" s="46" t="s">
        <v>212</v>
      </c>
      <c r="F1310" s="46"/>
      <c r="G1310" s="47">
        <v>0</v>
      </c>
      <c r="H1310" s="48"/>
      <c r="I1310" s="47"/>
      <c r="J1310" s="49"/>
      <c r="K1310" s="50"/>
      <c r="L1310" s="51"/>
      <c r="M1310" s="48"/>
      <c r="N1310" s="51"/>
      <c r="O1310" s="48"/>
      <c r="P1310" s="50"/>
      <c r="Q1310" s="50"/>
      <c r="R1310" s="50"/>
      <c r="S1310" s="46"/>
      <c r="T1310" s="52"/>
      <c r="U1310" s="46"/>
      <c r="V1310" s="46"/>
    </row>
    <row r="1311" spans="1:22" ht="12.75" outlineLevel="3">
      <c r="A1311" s="45"/>
      <c r="B1311" s="46"/>
      <c r="C1311" s="46"/>
      <c r="D1311" s="46"/>
      <c r="E1311" s="46" t="s">
        <v>612</v>
      </c>
      <c r="F1311" s="46"/>
      <c r="G1311" s="47">
        <v>10.15</v>
      </c>
      <c r="H1311" s="48"/>
      <c r="I1311" s="47"/>
      <c r="J1311" s="49"/>
      <c r="K1311" s="50"/>
      <c r="L1311" s="51"/>
      <c r="M1311" s="48"/>
      <c r="N1311" s="51"/>
      <c r="O1311" s="48"/>
      <c r="P1311" s="50"/>
      <c r="Q1311" s="50"/>
      <c r="R1311" s="50"/>
      <c r="S1311" s="46"/>
      <c r="T1311" s="52"/>
      <c r="U1311" s="46"/>
      <c r="V1311" s="46"/>
    </row>
    <row r="1312" spans="1:22" ht="12.75" outlineLevel="3">
      <c r="A1312" s="45"/>
      <c r="B1312" s="46"/>
      <c r="C1312" s="46"/>
      <c r="D1312" s="46"/>
      <c r="E1312" s="46" t="s">
        <v>1370</v>
      </c>
      <c r="F1312" s="46"/>
      <c r="G1312" s="47">
        <v>0</v>
      </c>
      <c r="H1312" s="48"/>
      <c r="I1312" s="47"/>
      <c r="J1312" s="49"/>
      <c r="K1312" s="50"/>
      <c r="L1312" s="51"/>
      <c r="M1312" s="48"/>
      <c r="N1312" s="51"/>
      <c r="O1312" s="48"/>
      <c r="P1312" s="50"/>
      <c r="Q1312" s="50"/>
      <c r="R1312" s="50"/>
      <c r="S1312" s="46"/>
      <c r="T1312" s="52"/>
      <c r="U1312" s="46"/>
      <c r="V1312" s="46"/>
    </row>
    <row r="1313" spans="1:22" ht="12.75" outlineLevel="3">
      <c r="A1313" s="45"/>
      <c r="B1313" s="46"/>
      <c r="C1313" s="46"/>
      <c r="D1313" s="46"/>
      <c r="E1313" s="46" t="s">
        <v>613</v>
      </c>
      <c r="F1313" s="46"/>
      <c r="G1313" s="47">
        <v>6.965</v>
      </c>
      <c r="H1313" s="48"/>
      <c r="I1313" s="47"/>
      <c r="J1313" s="49"/>
      <c r="K1313" s="50"/>
      <c r="L1313" s="51"/>
      <c r="M1313" s="48"/>
      <c r="N1313" s="51"/>
      <c r="O1313" s="48"/>
      <c r="P1313" s="50"/>
      <c r="Q1313" s="50"/>
      <c r="R1313" s="50"/>
      <c r="S1313" s="46"/>
      <c r="T1313" s="52"/>
      <c r="U1313" s="46"/>
      <c r="V1313" s="46"/>
    </row>
    <row r="1314" spans="1:22" ht="12.75" outlineLevel="2">
      <c r="A1314" s="36">
        <v>547</v>
      </c>
      <c r="B1314" s="37" t="s">
        <v>53</v>
      </c>
      <c r="C1314" s="37"/>
      <c r="D1314" s="38" t="s">
        <v>1573</v>
      </c>
      <c r="E1314" s="39" t="s">
        <v>54</v>
      </c>
      <c r="F1314" s="38" t="s">
        <v>1575</v>
      </c>
      <c r="G1314" s="40">
        <v>12.56</v>
      </c>
      <c r="H1314" s="41">
        <v>0</v>
      </c>
      <c r="I1314" s="40">
        <f>G1314*(1+H1314/100)</f>
        <v>12.56</v>
      </c>
      <c r="J1314" s="42"/>
      <c r="K1314" s="43">
        <f>I1314*J1314</f>
        <v>0</v>
      </c>
      <c r="L1314" s="44">
        <v>0.0004</v>
      </c>
      <c r="M1314" s="41">
        <f>I1314*L1314</f>
        <v>0.005024000000000001</v>
      </c>
      <c r="N1314" s="44"/>
      <c r="O1314" s="41">
        <f>I1314*N1314</f>
        <v>0</v>
      </c>
      <c r="P1314" s="43">
        <v>21</v>
      </c>
      <c r="Q1314" s="43">
        <f>K1314*(P1314/100)</f>
        <v>0</v>
      </c>
      <c r="R1314" s="43">
        <f>K1314+Q1314</f>
        <v>0</v>
      </c>
      <c r="S1314" s="39"/>
      <c r="T1314" s="15" t="s">
        <v>614</v>
      </c>
      <c r="U1314" s="37" t="s">
        <v>208</v>
      </c>
      <c r="V1314" s="37" t="s">
        <v>378</v>
      </c>
    </row>
    <row r="1315" spans="1:22" ht="12.75" outlineLevel="3">
      <c r="A1315" s="45"/>
      <c r="B1315" s="46"/>
      <c r="C1315" s="46"/>
      <c r="D1315" s="46"/>
      <c r="E1315" s="46" t="s">
        <v>212</v>
      </c>
      <c r="F1315" s="46"/>
      <c r="G1315" s="47">
        <v>0</v>
      </c>
      <c r="H1315" s="48"/>
      <c r="I1315" s="47"/>
      <c r="J1315" s="49"/>
      <c r="K1315" s="50"/>
      <c r="L1315" s="51"/>
      <c r="M1315" s="48"/>
      <c r="N1315" s="51"/>
      <c r="O1315" s="48"/>
      <c r="P1315" s="50"/>
      <c r="Q1315" s="50"/>
      <c r="R1315" s="50"/>
      <c r="S1315" s="46"/>
      <c r="T1315" s="52"/>
      <c r="U1315" s="46"/>
      <c r="V1315" s="46"/>
    </row>
    <row r="1316" spans="1:22" ht="12.75" outlineLevel="3">
      <c r="A1316" s="45"/>
      <c r="B1316" s="46"/>
      <c r="C1316" s="46"/>
      <c r="D1316" s="46"/>
      <c r="E1316" s="46" t="s">
        <v>615</v>
      </c>
      <c r="F1316" s="46"/>
      <c r="G1316" s="47">
        <v>12.56</v>
      </c>
      <c r="H1316" s="48"/>
      <c r="I1316" s="47"/>
      <c r="J1316" s="49"/>
      <c r="K1316" s="50"/>
      <c r="L1316" s="51"/>
      <c r="M1316" s="48"/>
      <c r="N1316" s="51"/>
      <c r="O1316" s="48"/>
      <c r="P1316" s="50"/>
      <c r="Q1316" s="50"/>
      <c r="R1316" s="50"/>
      <c r="S1316" s="46"/>
      <c r="T1316" s="52"/>
      <c r="U1316" s="46"/>
      <c r="V1316" s="46"/>
    </row>
    <row r="1317" spans="1:22" ht="12.75" outlineLevel="2">
      <c r="A1317" s="36">
        <v>548</v>
      </c>
      <c r="B1317" s="37" t="s">
        <v>56</v>
      </c>
      <c r="C1317" s="37"/>
      <c r="D1317" s="38" t="s">
        <v>1573</v>
      </c>
      <c r="E1317" s="39" t="s">
        <v>57</v>
      </c>
      <c r="F1317" s="38" t="s">
        <v>1575</v>
      </c>
      <c r="G1317" s="40">
        <v>27.265</v>
      </c>
      <c r="H1317" s="41">
        <v>0</v>
      </c>
      <c r="I1317" s="40">
        <f>G1317*(1+H1317/100)</f>
        <v>27.265</v>
      </c>
      <c r="J1317" s="42"/>
      <c r="K1317" s="43">
        <f>I1317*J1317</f>
        <v>0</v>
      </c>
      <c r="L1317" s="44">
        <v>0.00057</v>
      </c>
      <c r="M1317" s="41">
        <f>I1317*L1317</f>
        <v>0.015541049999999999</v>
      </c>
      <c r="N1317" s="44"/>
      <c r="O1317" s="41">
        <f>I1317*N1317</f>
        <v>0</v>
      </c>
      <c r="P1317" s="43">
        <v>21</v>
      </c>
      <c r="Q1317" s="43">
        <f>K1317*(P1317/100)</f>
        <v>0</v>
      </c>
      <c r="R1317" s="43">
        <f>K1317+Q1317</f>
        <v>0</v>
      </c>
      <c r="S1317" s="39"/>
      <c r="T1317" s="15" t="s">
        <v>616</v>
      </c>
      <c r="U1317" s="37" t="s">
        <v>208</v>
      </c>
      <c r="V1317" s="37" t="s">
        <v>378</v>
      </c>
    </row>
    <row r="1318" spans="1:22" ht="12.75" outlineLevel="3">
      <c r="A1318" s="45"/>
      <c r="B1318" s="46"/>
      <c r="C1318" s="46"/>
      <c r="D1318" s="46"/>
      <c r="E1318" s="46" t="s">
        <v>212</v>
      </c>
      <c r="F1318" s="46"/>
      <c r="G1318" s="47">
        <v>0</v>
      </c>
      <c r="H1318" s="48"/>
      <c r="I1318" s="47"/>
      <c r="J1318" s="49"/>
      <c r="K1318" s="50"/>
      <c r="L1318" s="51"/>
      <c r="M1318" s="48"/>
      <c r="N1318" s="51"/>
      <c r="O1318" s="48"/>
      <c r="P1318" s="50"/>
      <c r="Q1318" s="50"/>
      <c r="R1318" s="50"/>
      <c r="S1318" s="46"/>
      <c r="T1318" s="52"/>
      <c r="U1318" s="46"/>
      <c r="V1318" s="46"/>
    </row>
    <row r="1319" spans="1:22" ht="12.75" outlineLevel="3">
      <c r="A1319" s="45"/>
      <c r="B1319" s="46"/>
      <c r="C1319" s="46"/>
      <c r="D1319" s="46"/>
      <c r="E1319" s="46" t="s">
        <v>617</v>
      </c>
      <c r="F1319" s="46"/>
      <c r="G1319" s="47">
        <v>20.3</v>
      </c>
      <c r="H1319" s="48"/>
      <c r="I1319" s="47"/>
      <c r="J1319" s="49"/>
      <c r="K1319" s="50"/>
      <c r="L1319" s="51"/>
      <c r="M1319" s="48"/>
      <c r="N1319" s="51"/>
      <c r="O1319" s="48"/>
      <c r="P1319" s="50"/>
      <c r="Q1319" s="50"/>
      <c r="R1319" s="50"/>
      <c r="S1319" s="46"/>
      <c r="T1319" s="52"/>
      <c r="U1319" s="46"/>
      <c r="V1319" s="46"/>
    </row>
    <row r="1320" spans="1:22" ht="12.75" outlineLevel="3">
      <c r="A1320" s="45"/>
      <c r="B1320" s="46"/>
      <c r="C1320" s="46"/>
      <c r="D1320" s="46"/>
      <c r="E1320" s="46" t="s">
        <v>1370</v>
      </c>
      <c r="F1320" s="46"/>
      <c r="G1320" s="47">
        <v>0</v>
      </c>
      <c r="H1320" s="48"/>
      <c r="I1320" s="47"/>
      <c r="J1320" s="49"/>
      <c r="K1320" s="50"/>
      <c r="L1320" s="51"/>
      <c r="M1320" s="48"/>
      <c r="N1320" s="51"/>
      <c r="O1320" s="48"/>
      <c r="P1320" s="50"/>
      <c r="Q1320" s="50"/>
      <c r="R1320" s="50"/>
      <c r="S1320" s="46"/>
      <c r="T1320" s="52"/>
      <c r="U1320" s="46"/>
      <c r="V1320" s="46"/>
    </row>
    <row r="1321" spans="1:22" ht="12.75" outlineLevel="3">
      <c r="A1321" s="45"/>
      <c r="B1321" s="46"/>
      <c r="C1321" s="46"/>
      <c r="D1321" s="46"/>
      <c r="E1321" s="46" t="s">
        <v>1423</v>
      </c>
      <c r="F1321" s="46"/>
      <c r="G1321" s="47">
        <v>6.965</v>
      </c>
      <c r="H1321" s="48"/>
      <c r="I1321" s="47"/>
      <c r="J1321" s="49"/>
      <c r="K1321" s="50"/>
      <c r="L1321" s="51"/>
      <c r="M1321" s="48"/>
      <c r="N1321" s="51"/>
      <c r="O1321" s="48"/>
      <c r="P1321" s="50"/>
      <c r="Q1321" s="50"/>
      <c r="R1321" s="50"/>
      <c r="S1321" s="46"/>
      <c r="T1321" s="52"/>
      <c r="U1321" s="46"/>
      <c r="V1321" s="46"/>
    </row>
    <row r="1322" spans="1:22" ht="12.75" outlineLevel="2">
      <c r="A1322" s="36">
        <v>549</v>
      </c>
      <c r="B1322" s="37" t="s">
        <v>618</v>
      </c>
      <c r="C1322" s="37"/>
      <c r="D1322" s="38" t="s">
        <v>1573</v>
      </c>
      <c r="E1322" s="39" t="s">
        <v>619</v>
      </c>
      <c r="F1322" s="38" t="s">
        <v>1603</v>
      </c>
      <c r="G1322" s="40">
        <v>14.95</v>
      </c>
      <c r="H1322" s="41">
        <v>0</v>
      </c>
      <c r="I1322" s="40">
        <f>G1322*(1+H1322/100)</f>
        <v>14.95</v>
      </c>
      <c r="J1322" s="42"/>
      <c r="K1322" s="43">
        <f>I1322*J1322</f>
        <v>0</v>
      </c>
      <c r="L1322" s="44"/>
      <c r="M1322" s="41">
        <f>I1322*L1322</f>
        <v>0</v>
      </c>
      <c r="N1322" s="44"/>
      <c r="O1322" s="41">
        <f>I1322*N1322</f>
        <v>0</v>
      </c>
      <c r="P1322" s="43">
        <v>21</v>
      </c>
      <c r="Q1322" s="43">
        <f>K1322*(P1322/100)</f>
        <v>0</v>
      </c>
      <c r="R1322" s="43">
        <f>K1322+Q1322</f>
        <v>0</v>
      </c>
      <c r="S1322" s="39"/>
      <c r="T1322" s="15" t="s">
        <v>620</v>
      </c>
      <c r="U1322" s="37" t="s">
        <v>208</v>
      </c>
      <c r="V1322" s="37" t="s">
        <v>378</v>
      </c>
    </row>
    <row r="1323" spans="1:22" ht="12.75" outlineLevel="3">
      <c r="A1323" s="45"/>
      <c r="B1323" s="46"/>
      <c r="C1323" s="46"/>
      <c r="D1323" s="46"/>
      <c r="E1323" s="46" t="s">
        <v>212</v>
      </c>
      <c r="F1323" s="46"/>
      <c r="G1323" s="47">
        <v>0</v>
      </c>
      <c r="H1323" s="48"/>
      <c r="I1323" s="47"/>
      <c r="J1323" s="49"/>
      <c r="K1323" s="50"/>
      <c r="L1323" s="51"/>
      <c r="M1323" s="48"/>
      <c r="N1323" s="51"/>
      <c r="O1323" s="48"/>
      <c r="P1323" s="50"/>
      <c r="Q1323" s="50"/>
      <c r="R1323" s="50"/>
      <c r="S1323" s="46"/>
      <c r="T1323" s="52"/>
      <c r="U1323" s="46"/>
      <c r="V1323" s="46"/>
    </row>
    <row r="1324" spans="1:22" ht="12.75" outlineLevel="3">
      <c r="A1324" s="45"/>
      <c r="B1324" s="46"/>
      <c r="C1324" s="46"/>
      <c r="D1324" s="46"/>
      <c r="E1324" s="46" t="s">
        <v>621</v>
      </c>
      <c r="F1324" s="46"/>
      <c r="G1324" s="47">
        <v>5</v>
      </c>
      <c r="H1324" s="48"/>
      <c r="I1324" s="47"/>
      <c r="J1324" s="49"/>
      <c r="K1324" s="50"/>
      <c r="L1324" s="51"/>
      <c r="M1324" s="48"/>
      <c r="N1324" s="51"/>
      <c r="O1324" s="48"/>
      <c r="P1324" s="50"/>
      <c r="Q1324" s="50"/>
      <c r="R1324" s="50"/>
      <c r="S1324" s="46"/>
      <c r="T1324" s="52"/>
      <c r="U1324" s="46"/>
      <c r="V1324" s="46"/>
    </row>
    <row r="1325" spans="1:22" ht="12.75" outlineLevel="3">
      <c r="A1325" s="45"/>
      <c r="B1325" s="46"/>
      <c r="C1325" s="46"/>
      <c r="D1325" s="46"/>
      <c r="E1325" s="46" t="s">
        <v>1370</v>
      </c>
      <c r="F1325" s="46"/>
      <c r="G1325" s="47">
        <v>0</v>
      </c>
      <c r="H1325" s="48"/>
      <c r="I1325" s="47"/>
      <c r="J1325" s="49"/>
      <c r="K1325" s="50"/>
      <c r="L1325" s="51"/>
      <c r="M1325" s="48"/>
      <c r="N1325" s="51"/>
      <c r="O1325" s="48"/>
      <c r="P1325" s="50"/>
      <c r="Q1325" s="50"/>
      <c r="R1325" s="50"/>
      <c r="S1325" s="46"/>
      <c r="T1325" s="52"/>
      <c r="U1325" s="46"/>
      <c r="V1325" s="46"/>
    </row>
    <row r="1326" spans="1:22" ht="12.75" outlineLevel="3">
      <c r="A1326" s="45"/>
      <c r="B1326" s="46"/>
      <c r="C1326" s="46"/>
      <c r="D1326" s="46"/>
      <c r="E1326" s="46" t="s">
        <v>622</v>
      </c>
      <c r="F1326" s="46"/>
      <c r="G1326" s="47">
        <v>9.95</v>
      </c>
      <c r="H1326" s="48"/>
      <c r="I1326" s="47"/>
      <c r="J1326" s="49"/>
      <c r="K1326" s="50"/>
      <c r="L1326" s="51"/>
      <c r="M1326" s="48"/>
      <c r="N1326" s="51"/>
      <c r="O1326" s="48"/>
      <c r="P1326" s="50"/>
      <c r="Q1326" s="50"/>
      <c r="R1326" s="50"/>
      <c r="S1326" s="46"/>
      <c r="T1326" s="52"/>
      <c r="U1326" s="46"/>
      <c r="V1326" s="46"/>
    </row>
    <row r="1327" spans="1:22" ht="20.25" customHeight="1" outlineLevel="1">
      <c r="A1327" s="28"/>
      <c r="B1327" s="29"/>
      <c r="C1327" s="29"/>
      <c r="D1327" s="29"/>
      <c r="E1327" s="29" t="s">
        <v>623</v>
      </c>
      <c r="F1327" s="29"/>
      <c r="G1327" s="30"/>
      <c r="H1327" s="31"/>
      <c r="I1327" s="30"/>
      <c r="J1327" s="32"/>
      <c r="K1327" s="33">
        <f>SUBTOTAL(9,K1328:K1328)</f>
        <v>0</v>
      </c>
      <c r="L1327" s="34"/>
      <c r="M1327" s="31">
        <f>SUBTOTAL(9,M1328:M1328)</f>
        <v>0.00056</v>
      </c>
      <c r="N1327" s="34"/>
      <c r="O1327" s="31">
        <f>SUBTOTAL(9,O1328:O1328)</f>
        <v>0</v>
      </c>
      <c r="P1327" s="33"/>
      <c r="Q1327" s="33">
        <f>SUBTOTAL(9,Q1328:Q1328)</f>
        <v>0</v>
      </c>
      <c r="R1327" s="33">
        <f>SUBTOTAL(9,R1328:R1328)</f>
        <v>0</v>
      </c>
      <c r="S1327" s="29"/>
      <c r="T1327" s="35"/>
      <c r="U1327" s="29"/>
      <c r="V1327" s="29"/>
    </row>
    <row r="1328" spans="1:22" ht="12.75" outlineLevel="2">
      <c r="A1328" s="36">
        <v>550</v>
      </c>
      <c r="B1328" s="37" t="s">
        <v>624</v>
      </c>
      <c r="C1328" s="37"/>
      <c r="D1328" s="38" t="s">
        <v>1573</v>
      </c>
      <c r="E1328" s="39" t="s">
        <v>625</v>
      </c>
      <c r="F1328" s="38" t="s">
        <v>1582</v>
      </c>
      <c r="G1328" s="40">
        <v>1</v>
      </c>
      <c r="H1328" s="41">
        <v>0</v>
      </c>
      <c r="I1328" s="40">
        <f>G1328*(1+H1328/100)</f>
        <v>1</v>
      </c>
      <c r="J1328" s="42"/>
      <c r="K1328" s="43">
        <f>I1328*J1328</f>
        <v>0</v>
      </c>
      <c r="L1328" s="44">
        <v>0.00056</v>
      </c>
      <c r="M1328" s="41">
        <f>I1328*L1328</f>
        <v>0.00056</v>
      </c>
      <c r="N1328" s="44"/>
      <c r="O1328" s="41">
        <f>I1328*N1328</f>
        <v>0</v>
      </c>
      <c r="P1328" s="43">
        <v>21</v>
      </c>
      <c r="Q1328" s="43">
        <f>K1328*(P1328/100)</f>
        <v>0</v>
      </c>
      <c r="R1328" s="43">
        <f>K1328+Q1328</f>
        <v>0</v>
      </c>
      <c r="S1328" s="39"/>
      <c r="T1328" s="15" t="s">
        <v>626</v>
      </c>
      <c r="U1328" s="37" t="s">
        <v>208</v>
      </c>
      <c r="V1328" s="37" t="s">
        <v>627</v>
      </c>
    </row>
    <row r="1329" spans="1:22" ht="20.25" customHeight="1" outlineLevel="1">
      <c r="A1329" s="28"/>
      <c r="B1329" s="29"/>
      <c r="C1329" s="29"/>
      <c r="D1329" s="29"/>
      <c r="E1329" s="29" t="s">
        <v>404</v>
      </c>
      <c r="F1329" s="29"/>
      <c r="G1329" s="30"/>
      <c r="H1329" s="31"/>
      <c r="I1329" s="30"/>
      <c r="J1329" s="32"/>
      <c r="K1329" s="33">
        <f>SUBTOTAL(9,K1330:K1349)</f>
        <v>0</v>
      </c>
      <c r="L1329" s="34"/>
      <c r="M1329" s="31">
        <f>SUBTOTAL(9,M1330:M1349)</f>
        <v>0</v>
      </c>
      <c r="N1329" s="34"/>
      <c r="O1329" s="31">
        <f>SUBTOTAL(9,O1330:O1349)</f>
        <v>0</v>
      </c>
      <c r="P1329" s="33"/>
      <c r="Q1329" s="33">
        <f>SUBTOTAL(9,Q1330:Q1349)</f>
        <v>0</v>
      </c>
      <c r="R1329" s="33">
        <f>SUBTOTAL(9,R1330:R1349)</f>
        <v>0</v>
      </c>
      <c r="S1329" s="29"/>
      <c r="T1329" s="35"/>
      <c r="U1329" s="29"/>
      <c r="V1329" s="29"/>
    </row>
    <row r="1330" spans="1:22" ht="26.25" outlineLevel="2">
      <c r="A1330" s="36">
        <v>551</v>
      </c>
      <c r="B1330" s="37" t="s">
        <v>628</v>
      </c>
      <c r="C1330" s="37"/>
      <c r="D1330" s="38" t="s">
        <v>1573</v>
      </c>
      <c r="E1330" s="39" t="s">
        <v>629</v>
      </c>
      <c r="F1330" s="38" t="s">
        <v>1582</v>
      </c>
      <c r="G1330" s="40">
        <v>11</v>
      </c>
      <c r="H1330" s="41">
        <v>0</v>
      </c>
      <c r="I1330" s="40">
        <f aca="true" t="shared" si="48" ref="I1330:I1342">G1330*(1+H1330/100)</f>
        <v>11</v>
      </c>
      <c r="J1330" s="42"/>
      <c r="K1330" s="43">
        <f aca="true" t="shared" si="49" ref="K1330:K1342">I1330*J1330</f>
        <v>0</v>
      </c>
      <c r="L1330" s="44"/>
      <c r="M1330" s="41">
        <f aca="true" t="shared" si="50" ref="M1330:M1342">I1330*L1330</f>
        <v>0</v>
      </c>
      <c r="N1330" s="44"/>
      <c r="O1330" s="41">
        <f aca="true" t="shared" si="51" ref="O1330:O1342">I1330*N1330</f>
        <v>0</v>
      </c>
      <c r="P1330" s="43">
        <v>21</v>
      </c>
      <c r="Q1330" s="43">
        <f aca="true" t="shared" si="52" ref="Q1330:Q1342">K1330*(P1330/100)</f>
        <v>0</v>
      </c>
      <c r="R1330" s="43">
        <f aca="true" t="shared" si="53" ref="R1330:R1342">K1330+Q1330</f>
        <v>0</v>
      </c>
      <c r="S1330" s="39"/>
      <c r="T1330" s="15" t="s">
        <v>630</v>
      </c>
      <c r="U1330" s="37" t="s">
        <v>208</v>
      </c>
      <c r="V1330" s="37" t="s">
        <v>408</v>
      </c>
    </row>
    <row r="1331" spans="1:22" ht="26.25" outlineLevel="2">
      <c r="A1331" s="36">
        <v>552</v>
      </c>
      <c r="B1331" s="37" t="s">
        <v>631</v>
      </c>
      <c r="C1331" s="37"/>
      <c r="D1331" s="38" t="s">
        <v>1573</v>
      </c>
      <c r="E1331" s="39" t="s">
        <v>632</v>
      </c>
      <c r="F1331" s="38" t="s">
        <v>1582</v>
      </c>
      <c r="G1331" s="40">
        <v>3</v>
      </c>
      <c r="H1331" s="41">
        <v>0</v>
      </c>
      <c r="I1331" s="40">
        <f t="shared" si="48"/>
        <v>3</v>
      </c>
      <c r="J1331" s="42"/>
      <c r="K1331" s="43">
        <f t="shared" si="49"/>
        <v>0</v>
      </c>
      <c r="L1331" s="44"/>
      <c r="M1331" s="41">
        <f t="shared" si="50"/>
        <v>0</v>
      </c>
      <c r="N1331" s="44"/>
      <c r="O1331" s="41">
        <f t="shared" si="51"/>
        <v>0</v>
      </c>
      <c r="P1331" s="43">
        <v>21</v>
      </c>
      <c r="Q1331" s="43">
        <f t="shared" si="52"/>
        <v>0</v>
      </c>
      <c r="R1331" s="43">
        <f t="shared" si="53"/>
        <v>0</v>
      </c>
      <c r="S1331" s="39"/>
      <c r="T1331" s="15" t="s">
        <v>633</v>
      </c>
      <c r="U1331" s="37" t="s">
        <v>208</v>
      </c>
      <c r="V1331" s="37" t="s">
        <v>408</v>
      </c>
    </row>
    <row r="1332" spans="1:22" ht="12.75" outlineLevel="2">
      <c r="A1332" s="36">
        <v>553</v>
      </c>
      <c r="B1332" s="37" t="s">
        <v>634</v>
      </c>
      <c r="C1332" s="37"/>
      <c r="D1332" s="38" t="s">
        <v>1573</v>
      </c>
      <c r="E1332" s="39" t="s">
        <v>635</v>
      </c>
      <c r="F1332" s="38" t="s">
        <v>1582</v>
      </c>
      <c r="G1332" s="40">
        <v>9</v>
      </c>
      <c r="H1332" s="41">
        <v>0</v>
      </c>
      <c r="I1332" s="40">
        <f t="shared" si="48"/>
        <v>9</v>
      </c>
      <c r="J1332" s="42"/>
      <c r="K1332" s="43">
        <f t="shared" si="49"/>
        <v>0</v>
      </c>
      <c r="L1332" s="44"/>
      <c r="M1332" s="41">
        <f t="shared" si="50"/>
        <v>0</v>
      </c>
      <c r="N1332" s="44"/>
      <c r="O1332" s="41">
        <f t="shared" si="51"/>
        <v>0</v>
      </c>
      <c r="P1332" s="43">
        <v>21</v>
      </c>
      <c r="Q1332" s="43">
        <f t="shared" si="52"/>
        <v>0</v>
      </c>
      <c r="R1332" s="43">
        <f t="shared" si="53"/>
        <v>0</v>
      </c>
      <c r="S1332" s="39"/>
      <c r="T1332" s="15" t="s">
        <v>636</v>
      </c>
      <c r="U1332" s="37" t="s">
        <v>208</v>
      </c>
      <c r="V1332" s="37" t="s">
        <v>408</v>
      </c>
    </row>
    <row r="1333" spans="1:22" ht="26.25" outlineLevel="2">
      <c r="A1333" s="36">
        <v>554</v>
      </c>
      <c r="B1333" s="37" t="s">
        <v>637</v>
      </c>
      <c r="C1333" s="37"/>
      <c r="D1333" s="38" t="s">
        <v>1573</v>
      </c>
      <c r="E1333" s="39" t="s">
        <v>638</v>
      </c>
      <c r="F1333" s="38" t="s">
        <v>1582</v>
      </c>
      <c r="G1333" s="40">
        <v>1</v>
      </c>
      <c r="H1333" s="41">
        <v>0</v>
      </c>
      <c r="I1333" s="40">
        <f t="shared" si="48"/>
        <v>1</v>
      </c>
      <c r="J1333" s="42"/>
      <c r="K1333" s="43">
        <f t="shared" si="49"/>
        <v>0</v>
      </c>
      <c r="L1333" s="44"/>
      <c r="M1333" s="41">
        <f t="shared" si="50"/>
        <v>0</v>
      </c>
      <c r="N1333" s="44"/>
      <c r="O1333" s="41">
        <f t="shared" si="51"/>
        <v>0</v>
      </c>
      <c r="P1333" s="43">
        <v>21</v>
      </c>
      <c r="Q1333" s="43">
        <f t="shared" si="52"/>
        <v>0</v>
      </c>
      <c r="R1333" s="43">
        <f t="shared" si="53"/>
        <v>0</v>
      </c>
      <c r="S1333" s="39"/>
      <c r="T1333" s="15" t="s">
        <v>639</v>
      </c>
      <c r="U1333" s="37" t="s">
        <v>208</v>
      </c>
      <c r="V1333" s="37" t="s">
        <v>408</v>
      </c>
    </row>
    <row r="1334" spans="1:22" ht="26.25" outlineLevel="2">
      <c r="A1334" s="36">
        <v>555</v>
      </c>
      <c r="B1334" s="37" t="s">
        <v>640</v>
      </c>
      <c r="C1334" s="37"/>
      <c r="D1334" s="38" t="s">
        <v>1573</v>
      </c>
      <c r="E1334" s="39" t="s">
        <v>641</v>
      </c>
      <c r="F1334" s="38" t="s">
        <v>1582</v>
      </c>
      <c r="G1334" s="40">
        <v>3</v>
      </c>
      <c r="H1334" s="41">
        <v>0</v>
      </c>
      <c r="I1334" s="40">
        <f t="shared" si="48"/>
        <v>3</v>
      </c>
      <c r="J1334" s="42"/>
      <c r="K1334" s="43">
        <f t="shared" si="49"/>
        <v>0</v>
      </c>
      <c r="L1334" s="44"/>
      <c r="M1334" s="41">
        <f t="shared" si="50"/>
        <v>0</v>
      </c>
      <c r="N1334" s="44"/>
      <c r="O1334" s="41">
        <f t="shared" si="51"/>
        <v>0</v>
      </c>
      <c r="P1334" s="43">
        <v>21</v>
      </c>
      <c r="Q1334" s="43">
        <f t="shared" si="52"/>
        <v>0</v>
      </c>
      <c r="R1334" s="43">
        <f t="shared" si="53"/>
        <v>0</v>
      </c>
      <c r="S1334" s="39"/>
      <c r="T1334" s="15" t="s">
        <v>642</v>
      </c>
      <c r="U1334" s="37" t="s">
        <v>208</v>
      </c>
      <c r="V1334" s="37" t="s">
        <v>408</v>
      </c>
    </row>
    <row r="1335" spans="1:22" ht="12.75" outlineLevel="2">
      <c r="A1335" s="36">
        <v>556</v>
      </c>
      <c r="B1335" s="37" t="s">
        <v>643</v>
      </c>
      <c r="C1335" s="37"/>
      <c r="D1335" s="38" t="s">
        <v>1573</v>
      </c>
      <c r="E1335" s="39" t="s">
        <v>644</v>
      </c>
      <c r="F1335" s="38" t="s">
        <v>1582</v>
      </c>
      <c r="G1335" s="40">
        <v>2</v>
      </c>
      <c r="H1335" s="41">
        <v>0</v>
      </c>
      <c r="I1335" s="40">
        <f t="shared" si="48"/>
        <v>2</v>
      </c>
      <c r="J1335" s="42"/>
      <c r="K1335" s="43">
        <f t="shared" si="49"/>
        <v>0</v>
      </c>
      <c r="L1335" s="44"/>
      <c r="M1335" s="41">
        <f t="shared" si="50"/>
        <v>0</v>
      </c>
      <c r="N1335" s="44"/>
      <c r="O1335" s="41">
        <f t="shared" si="51"/>
        <v>0</v>
      </c>
      <c r="P1335" s="43">
        <v>21</v>
      </c>
      <c r="Q1335" s="43">
        <f t="shared" si="52"/>
        <v>0</v>
      </c>
      <c r="R1335" s="43">
        <f t="shared" si="53"/>
        <v>0</v>
      </c>
      <c r="S1335" s="39"/>
      <c r="T1335" s="15" t="s">
        <v>645</v>
      </c>
      <c r="U1335" s="37" t="s">
        <v>208</v>
      </c>
      <c r="V1335" s="37" t="s">
        <v>408</v>
      </c>
    </row>
    <row r="1336" spans="1:22" ht="12.75" outlineLevel="2">
      <c r="A1336" s="36">
        <v>557</v>
      </c>
      <c r="B1336" s="37" t="s">
        <v>646</v>
      </c>
      <c r="C1336" s="37"/>
      <c r="D1336" s="38" t="s">
        <v>1573</v>
      </c>
      <c r="E1336" s="39" t="s">
        <v>647</v>
      </c>
      <c r="F1336" s="38" t="s">
        <v>1582</v>
      </c>
      <c r="G1336" s="40">
        <v>1</v>
      </c>
      <c r="H1336" s="41">
        <v>0</v>
      </c>
      <c r="I1336" s="40">
        <f t="shared" si="48"/>
        <v>1</v>
      </c>
      <c r="J1336" s="42"/>
      <c r="K1336" s="43">
        <f t="shared" si="49"/>
        <v>0</v>
      </c>
      <c r="L1336" s="44"/>
      <c r="M1336" s="41">
        <f t="shared" si="50"/>
        <v>0</v>
      </c>
      <c r="N1336" s="44"/>
      <c r="O1336" s="41">
        <f t="shared" si="51"/>
        <v>0</v>
      </c>
      <c r="P1336" s="43">
        <v>20</v>
      </c>
      <c r="Q1336" s="43">
        <f t="shared" si="52"/>
        <v>0</v>
      </c>
      <c r="R1336" s="43">
        <f t="shared" si="53"/>
        <v>0</v>
      </c>
      <c r="S1336" s="39"/>
      <c r="T1336" s="15" t="s">
        <v>648</v>
      </c>
      <c r="U1336" s="37" t="s">
        <v>208</v>
      </c>
      <c r="V1336" s="37" t="s">
        <v>408</v>
      </c>
    </row>
    <row r="1337" spans="1:22" ht="26.25" outlineLevel="2">
      <c r="A1337" s="36">
        <v>558</v>
      </c>
      <c r="B1337" s="37" t="s">
        <v>649</v>
      </c>
      <c r="C1337" s="37"/>
      <c r="D1337" s="38" t="s">
        <v>1573</v>
      </c>
      <c r="E1337" s="39" t="s">
        <v>650</v>
      </c>
      <c r="F1337" s="38" t="s">
        <v>1582</v>
      </c>
      <c r="G1337" s="40">
        <v>1</v>
      </c>
      <c r="H1337" s="41">
        <v>0</v>
      </c>
      <c r="I1337" s="40">
        <f t="shared" si="48"/>
        <v>1</v>
      </c>
      <c r="J1337" s="42"/>
      <c r="K1337" s="43">
        <f t="shared" si="49"/>
        <v>0</v>
      </c>
      <c r="L1337" s="44"/>
      <c r="M1337" s="41">
        <f t="shared" si="50"/>
        <v>0</v>
      </c>
      <c r="N1337" s="44"/>
      <c r="O1337" s="41">
        <f t="shared" si="51"/>
        <v>0</v>
      </c>
      <c r="P1337" s="43">
        <v>21</v>
      </c>
      <c r="Q1337" s="43">
        <f t="shared" si="52"/>
        <v>0</v>
      </c>
      <c r="R1337" s="43">
        <f t="shared" si="53"/>
        <v>0</v>
      </c>
      <c r="S1337" s="39"/>
      <c r="T1337" s="15" t="s">
        <v>651</v>
      </c>
      <c r="U1337" s="37" t="s">
        <v>208</v>
      </c>
      <c r="V1337" s="37" t="s">
        <v>408</v>
      </c>
    </row>
    <row r="1338" spans="1:22" ht="26.25" outlineLevel="2">
      <c r="A1338" s="36">
        <v>559</v>
      </c>
      <c r="B1338" s="37" t="s">
        <v>652</v>
      </c>
      <c r="C1338" s="37"/>
      <c r="D1338" s="38" t="s">
        <v>1573</v>
      </c>
      <c r="E1338" s="39" t="s">
        <v>653</v>
      </c>
      <c r="F1338" s="38" t="s">
        <v>1582</v>
      </c>
      <c r="G1338" s="40">
        <v>1</v>
      </c>
      <c r="H1338" s="41">
        <v>0</v>
      </c>
      <c r="I1338" s="40">
        <f t="shared" si="48"/>
        <v>1</v>
      </c>
      <c r="J1338" s="42"/>
      <c r="K1338" s="43">
        <f t="shared" si="49"/>
        <v>0</v>
      </c>
      <c r="L1338" s="44"/>
      <c r="M1338" s="41">
        <f t="shared" si="50"/>
        <v>0</v>
      </c>
      <c r="N1338" s="44"/>
      <c r="O1338" s="41">
        <f t="shared" si="51"/>
        <v>0</v>
      </c>
      <c r="P1338" s="43">
        <v>21</v>
      </c>
      <c r="Q1338" s="43">
        <f t="shared" si="52"/>
        <v>0</v>
      </c>
      <c r="R1338" s="43">
        <f t="shared" si="53"/>
        <v>0</v>
      </c>
      <c r="S1338" s="39"/>
      <c r="T1338" s="15" t="s">
        <v>654</v>
      </c>
      <c r="U1338" s="37" t="s">
        <v>208</v>
      </c>
      <c r="V1338" s="37" t="s">
        <v>408</v>
      </c>
    </row>
    <row r="1339" spans="1:22" ht="26.25" outlineLevel="2">
      <c r="A1339" s="36">
        <v>560</v>
      </c>
      <c r="B1339" s="37" t="s">
        <v>655</v>
      </c>
      <c r="C1339" s="37"/>
      <c r="D1339" s="38" t="s">
        <v>1573</v>
      </c>
      <c r="E1339" s="39" t="s">
        <v>656</v>
      </c>
      <c r="F1339" s="38" t="s">
        <v>1582</v>
      </c>
      <c r="G1339" s="40">
        <v>1</v>
      </c>
      <c r="H1339" s="41">
        <v>0</v>
      </c>
      <c r="I1339" s="40">
        <f t="shared" si="48"/>
        <v>1</v>
      </c>
      <c r="J1339" s="42"/>
      <c r="K1339" s="43">
        <f t="shared" si="49"/>
        <v>0</v>
      </c>
      <c r="L1339" s="44"/>
      <c r="M1339" s="41">
        <f t="shared" si="50"/>
        <v>0</v>
      </c>
      <c r="N1339" s="44"/>
      <c r="O1339" s="41">
        <f t="shared" si="51"/>
        <v>0</v>
      </c>
      <c r="P1339" s="43">
        <v>21</v>
      </c>
      <c r="Q1339" s="43">
        <f t="shared" si="52"/>
        <v>0</v>
      </c>
      <c r="R1339" s="43">
        <f t="shared" si="53"/>
        <v>0</v>
      </c>
      <c r="S1339" s="39"/>
      <c r="T1339" s="15" t="s">
        <v>657</v>
      </c>
      <c r="U1339" s="37" t="s">
        <v>208</v>
      </c>
      <c r="V1339" s="37" t="s">
        <v>408</v>
      </c>
    </row>
    <row r="1340" spans="1:22" ht="26.25" outlineLevel="2">
      <c r="A1340" s="36">
        <v>561</v>
      </c>
      <c r="B1340" s="37" t="s">
        <v>658</v>
      </c>
      <c r="C1340" s="37"/>
      <c r="D1340" s="38" t="s">
        <v>1573</v>
      </c>
      <c r="E1340" s="39" t="s">
        <v>659</v>
      </c>
      <c r="F1340" s="38" t="s">
        <v>1582</v>
      </c>
      <c r="G1340" s="40">
        <v>1</v>
      </c>
      <c r="H1340" s="41">
        <v>0</v>
      </c>
      <c r="I1340" s="40">
        <f t="shared" si="48"/>
        <v>1</v>
      </c>
      <c r="J1340" s="42"/>
      <c r="K1340" s="43">
        <f t="shared" si="49"/>
        <v>0</v>
      </c>
      <c r="L1340" s="44"/>
      <c r="M1340" s="41">
        <f t="shared" si="50"/>
        <v>0</v>
      </c>
      <c r="N1340" s="44"/>
      <c r="O1340" s="41">
        <f t="shared" si="51"/>
        <v>0</v>
      </c>
      <c r="P1340" s="43">
        <v>21</v>
      </c>
      <c r="Q1340" s="43">
        <f t="shared" si="52"/>
        <v>0</v>
      </c>
      <c r="R1340" s="43">
        <f t="shared" si="53"/>
        <v>0</v>
      </c>
      <c r="S1340" s="39"/>
      <c r="T1340" s="15" t="s">
        <v>660</v>
      </c>
      <c r="U1340" s="37" t="s">
        <v>208</v>
      </c>
      <c r="V1340" s="37" t="s">
        <v>408</v>
      </c>
    </row>
    <row r="1341" spans="1:22" ht="12.75" outlineLevel="2">
      <c r="A1341" s="36">
        <v>562</v>
      </c>
      <c r="B1341" s="37" t="s">
        <v>661</v>
      </c>
      <c r="C1341" s="37"/>
      <c r="D1341" s="38" t="s">
        <v>1573</v>
      </c>
      <c r="E1341" s="39" t="s">
        <v>662</v>
      </c>
      <c r="F1341" s="38" t="s">
        <v>1582</v>
      </c>
      <c r="G1341" s="40">
        <v>1</v>
      </c>
      <c r="H1341" s="41">
        <v>0</v>
      </c>
      <c r="I1341" s="40">
        <f t="shared" si="48"/>
        <v>1</v>
      </c>
      <c r="J1341" s="42"/>
      <c r="K1341" s="43">
        <f t="shared" si="49"/>
        <v>0</v>
      </c>
      <c r="L1341" s="44"/>
      <c r="M1341" s="41">
        <f t="shared" si="50"/>
        <v>0</v>
      </c>
      <c r="N1341" s="44"/>
      <c r="O1341" s="41">
        <f t="shared" si="51"/>
        <v>0</v>
      </c>
      <c r="P1341" s="43">
        <v>21</v>
      </c>
      <c r="Q1341" s="43">
        <f t="shared" si="52"/>
        <v>0</v>
      </c>
      <c r="R1341" s="43">
        <f t="shared" si="53"/>
        <v>0</v>
      </c>
      <c r="S1341" s="39"/>
      <c r="T1341" s="15" t="s">
        <v>663</v>
      </c>
      <c r="U1341" s="37" t="s">
        <v>208</v>
      </c>
      <c r="V1341" s="37" t="s">
        <v>408</v>
      </c>
    </row>
    <row r="1342" spans="1:22" ht="12.75" outlineLevel="2">
      <c r="A1342" s="36">
        <v>563</v>
      </c>
      <c r="B1342" s="37" t="s">
        <v>664</v>
      </c>
      <c r="C1342" s="37"/>
      <c r="D1342" s="38" t="s">
        <v>1573</v>
      </c>
      <c r="E1342" s="39" t="s">
        <v>665</v>
      </c>
      <c r="F1342" s="38" t="s">
        <v>1603</v>
      </c>
      <c r="G1342" s="40">
        <v>13</v>
      </c>
      <c r="H1342" s="41">
        <v>0</v>
      </c>
      <c r="I1342" s="40">
        <f t="shared" si="48"/>
        <v>13</v>
      </c>
      <c r="J1342" s="42"/>
      <c r="K1342" s="43">
        <f t="shared" si="49"/>
        <v>0</v>
      </c>
      <c r="L1342" s="44"/>
      <c r="M1342" s="41">
        <f t="shared" si="50"/>
        <v>0</v>
      </c>
      <c r="N1342" s="44"/>
      <c r="O1342" s="41">
        <f t="shared" si="51"/>
        <v>0</v>
      </c>
      <c r="P1342" s="43">
        <v>21</v>
      </c>
      <c r="Q1342" s="43">
        <f t="shared" si="52"/>
        <v>0</v>
      </c>
      <c r="R1342" s="43">
        <f t="shared" si="53"/>
        <v>0</v>
      </c>
      <c r="S1342" s="39"/>
      <c r="T1342" s="15" t="s">
        <v>666</v>
      </c>
      <c r="U1342" s="37" t="s">
        <v>208</v>
      </c>
      <c r="V1342" s="37" t="s">
        <v>408</v>
      </c>
    </row>
    <row r="1343" spans="1:22" ht="12.75" outlineLevel="3">
      <c r="A1343" s="45"/>
      <c r="B1343" s="46"/>
      <c r="C1343" s="46"/>
      <c r="D1343" s="46"/>
      <c r="E1343" s="46" t="s">
        <v>667</v>
      </c>
      <c r="F1343" s="46"/>
      <c r="G1343" s="47">
        <v>13</v>
      </c>
      <c r="H1343" s="48"/>
      <c r="I1343" s="47"/>
      <c r="J1343" s="49"/>
      <c r="K1343" s="50"/>
      <c r="L1343" s="51"/>
      <c r="M1343" s="48"/>
      <c r="N1343" s="51"/>
      <c r="O1343" s="48"/>
      <c r="P1343" s="50"/>
      <c r="Q1343" s="50"/>
      <c r="R1343" s="50"/>
      <c r="S1343" s="46"/>
      <c r="T1343" s="52"/>
      <c r="U1343" s="46"/>
      <c r="V1343" s="46"/>
    </row>
    <row r="1344" spans="1:22" ht="12.75" outlineLevel="2">
      <c r="A1344" s="36">
        <v>564</v>
      </c>
      <c r="B1344" s="37" t="s">
        <v>668</v>
      </c>
      <c r="C1344" s="37"/>
      <c r="D1344" s="38" t="s">
        <v>1573</v>
      </c>
      <c r="E1344" s="39" t="s">
        <v>669</v>
      </c>
      <c r="F1344" s="38" t="s">
        <v>1603</v>
      </c>
      <c r="G1344" s="40">
        <v>34.89</v>
      </c>
      <c r="H1344" s="41">
        <v>0</v>
      </c>
      <c r="I1344" s="40">
        <f>G1344*(1+H1344/100)</f>
        <v>34.89</v>
      </c>
      <c r="J1344" s="42"/>
      <c r="K1344" s="43">
        <f>I1344*J1344</f>
        <v>0</v>
      </c>
      <c r="L1344" s="44"/>
      <c r="M1344" s="41">
        <f>I1344*L1344</f>
        <v>0</v>
      </c>
      <c r="N1344" s="44"/>
      <c r="O1344" s="41">
        <f>I1344*N1344</f>
        <v>0</v>
      </c>
      <c r="P1344" s="43">
        <v>21</v>
      </c>
      <c r="Q1344" s="43">
        <f>K1344*(P1344/100)</f>
        <v>0</v>
      </c>
      <c r="R1344" s="43">
        <f>K1344+Q1344</f>
        <v>0</v>
      </c>
      <c r="S1344" s="39"/>
      <c r="T1344" s="15" t="s">
        <v>670</v>
      </c>
      <c r="U1344" s="37" t="s">
        <v>208</v>
      </c>
      <c r="V1344" s="37" t="s">
        <v>408</v>
      </c>
    </row>
    <row r="1345" spans="1:22" ht="12.75" outlineLevel="3">
      <c r="A1345" s="45"/>
      <c r="B1345" s="46"/>
      <c r="C1345" s="46"/>
      <c r="D1345" s="46"/>
      <c r="E1345" s="46" t="s">
        <v>1476</v>
      </c>
      <c r="F1345" s="46"/>
      <c r="G1345" s="47">
        <v>34.89</v>
      </c>
      <c r="H1345" s="48"/>
      <c r="I1345" s="47"/>
      <c r="J1345" s="49"/>
      <c r="K1345" s="50"/>
      <c r="L1345" s="51"/>
      <c r="M1345" s="48"/>
      <c r="N1345" s="51"/>
      <c r="O1345" s="48"/>
      <c r="P1345" s="50"/>
      <c r="Q1345" s="50"/>
      <c r="R1345" s="50"/>
      <c r="S1345" s="46"/>
      <c r="T1345" s="52"/>
      <c r="U1345" s="46"/>
      <c r="V1345" s="46"/>
    </row>
    <row r="1346" spans="1:22" ht="12.75" outlineLevel="2">
      <c r="A1346" s="36">
        <v>565</v>
      </c>
      <c r="B1346" s="37" t="s">
        <v>671</v>
      </c>
      <c r="C1346" s="37"/>
      <c r="D1346" s="38" t="s">
        <v>1573</v>
      </c>
      <c r="E1346" s="39" t="s">
        <v>672</v>
      </c>
      <c r="F1346" s="38" t="s">
        <v>1582</v>
      </c>
      <c r="G1346" s="40">
        <v>1</v>
      </c>
      <c r="H1346" s="41">
        <v>0</v>
      </c>
      <c r="I1346" s="40">
        <f>G1346*(1+H1346/100)</f>
        <v>1</v>
      </c>
      <c r="J1346" s="42"/>
      <c r="K1346" s="43">
        <f>I1346*J1346</f>
        <v>0</v>
      </c>
      <c r="L1346" s="44"/>
      <c r="M1346" s="41">
        <f>I1346*L1346</f>
        <v>0</v>
      </c>
      <c r="N1346" s="44"/>
      <c r="O1346" s="41">
        <f>I1346*N1346</f>
        <v>0</v>
      </c>
      <c r="P1346" s="43">
        <v>21</v>
      </c>
      <c r="Q1346" s="43">
        <f>K1346*(P1346/100)</f>
        <v>0</v>
      </c>
      <c r="R1346" s="43">
        <f>K1346+Q1346</f>
        <v>0</v>
      </c>
      <c r="S1346" s="39"/>
      <c r="T1346" s="15" t="s">
        <v>673</v>
      </c>
      <c r="U1346" s="37" t="s">
        <v>208</v>
      </c>
      <c r="V1346" s="37" t="s">
        <v>408</v>
      </c>
    </row>
    <row r="1347" spans="1:22" ht="12.75" outlineLevel="2">
      <c r="A1347" s="36">
        <v>566</v>
      </c>
      <c r="B1347" s="37" t="s">
        <v>674</v>
      </c>
      <c r="C1347" s="37"/>
      <c r="D1347" s="38" t="s">
        <v>1573</v>
      </c>
      <c r="E1347" s="39" t="s">
        <v>675</v>
      </c>
      <c r="F1347" s="38" t="s">
        <v>1582</v>
      </c>
      <c r="G1347" s="40">
        <v>1</v>
      </c>
      <c r="H1347" s="41">
        <v>0</v>
      </c>
      <c r="I1347" s="40">
        <f>G1347*(1+H1347/100)</f>
        <v>1</v>
      </c>
      <c r="J1347" s="42"/>
      <c r="K1347" s="43">
        <f>I1347*J1347</f>
        <v>0</v>
      </c>
      <c r="L1347" s="44"/>
      <c r="M1347" s="41">
        <f>I1347*L1347</f>
        <v>0</v>
      </c>
      <c r="N1347" s="44"/>
      <c r="O1347" s="41">
        <f>I1347*N1347</f>
        <v>0</v>
      </c>
      <c r="P1347" s="43">
        <v>21</v>
      </c>
      <c r="Q1347" s="43">
        <f>K1347*(P1347/100)</f>
        <v>0</v>
      </c>
      <c r="R1347" s="43">
        <f>K1347+Q1347</f>
        <v>0</v>
      </c>
      <c r="S1347" s="39"/>
      <c r="T1347" s="15" t="s">
        <v>676</v>
      </c>
      <c r="U1347" s="37" t="s">
        <v>208</v>
      </c>
      <c r="V1347" s="37" t="s">
        <v>408</v>
      </c>
    </row>
    <row r="1348" spans="1:22" ht="12.75" outlineLevel="2">
      <c r="A1348" s="36">
        <v>567</v>
      </c>
      <c r="B1348" s="37" t="s">
        <v>677</v>
      </c>
      <c r="C1348" s="37"/>
      <c r="D1348" s="38" t="s">
        <v>1573</v>
      </c>
      <c r="E1348" s="39" t="s">
        <v>678</v>
      </c>
      <c r="F1348" s="38" t="s">
        <v>1582</v>
      </c>
      <c r="G1348" s="40">
        <v>1</v>
      </c>
      <c r="H1348" s="41">
        <v>0</v>
      </c>
      <c r="I1348" s="40">
        <f>G1348*(1+H1348/100)</f>
        <v>1</v>
      </c>
      <c r="J1348" s="42"/>
      <c r="K1348" s="43">
        <f>I1348*J1348</f>
        <v>0</v>
      </c>
      <c r="L1348" s="44"/>
      <c r="M1348" s="41">
        <f>I1348*L1348</f>
        <v>0</v>
      </c>
      <c r="N1348" s="44"/>
      <c r="O1348" s="41">
        <f>I1348*N1348</f>
        <v>0</v>
      </c>
      <c r="P1348" s="43">
        <v>21</v>
      </c>
      <c r="Q1348" s="43">
        <f>K1348*(P1348/100)</f>
        <v>0</v>
      </c>
      <c r="R1348" s="43">
        <f>K1348+Q1348</f>
        <v>0</v>
      </c>
      <c r="S1348" s="39"/>
      <c r="T1348" s="15" t="s">
        <v>679</v>
      </c>
      <c r="U1348" s="37" t="s">
        <v>208</v>
      </c>
      <c r="V1348" s="37" t="s">
        <v>408</v>
      </c>
    </row>
    <row r="1349" spans="1:22" ht="12.75" outlineLevel="2">
      <c r="A1349" s="36">
        <v>568</v>
      </c>
      <c r="B1349" s="37" t="s">
        <v>438</v>
      </c>
      <c r="C1349" s="37"/>
      <c r="D1349" s="38" t="s">
        <v>1573</v>
      </c>
      <c r="E1349" s="39" t="s">
        <v>439</v>
      </c>
      <c r="F1349" s="38" t="s">
        <v>402</v>
      </c>
      <c r="G1349" s="40">
        <v>1.35</v>
      </c>
      <c r="H1349" s="41">
        <v>0</v>
      </c>
      <c r="I1349" s="40">
        <f>G1349*(1+H1349/100)</f>
        <v>1.35</v>
      </c>
      <c r="J1349" s="42"/>
      <c r="K1349" s="43">
        <f>I1349*J1349</f>
        <v>0</v>
      </c>
      <c r="L1349" s="44"/>
      <c r="M1349" s="41">
        <f>I1349*L1349</f>
        <v>0</v>
      </c>
      <c r="N1349" s="44"/>
      <c r="O1349" s="41">
        <f>I1349*N1349</f>
        <v>0</v>
      </c>
      <c r="P1349" s="43">
        <v>21</v>
      </c>
      <c r="Q1349" s="43">
        <f>K1349*(P1349/100)</f>
        <v>0</v>
      </c>
      <c r="R1349" s="43">
        <f>K1349+Q1349</f>
        <v>0</v>
      </c>
      <c r="S1349" s="39"/>
      <c r="T1349" s="15" t="s">
        <v>680</v>
      </c>
      <c r="U1349" s="37" t="s">
        <v>208</v>
      </c>
      <c r="V1349" s="37" t="s">
        <v>408</v>
      </c>
    </row>
    <row r="1350" spans="1:22" ht="20.25" customHeight="1" outlineLevel="1">
      <c r="A1350" s="28"/>
      <c r="B1350" s="29"/>
      <c r="C1350" s="29"/>
      <c r="D1350" s="29"/>
      <c r="E1350" s="29" t="s">
        <v>178</v>
      </c>
      <c r="F1350" s="29"/>
      <c r="G1350" s="30"/>
      <c r="H1350" s="31"/>
      <c r="I1350" s="30"/>
      <c r="J1350" s="32"/>
      <c r="K1350" s="33">
        <f>SUBTOTAL(9,K1351:K1351)</f>
        <v>0</v>
      </c>
      <c r="L1350" s="34"/>
      <c r="M1350" s="31">
        <f>SUBTOTAL(9,M1351:M1351)</f>
        <v>0</v>
      </c>
      <c r="N1350" s="34"/>
      <c r="O1350" s="31">
        <f>SUBTOTAL(9,O1351:O1351)</f>
        <v>0</v>
      </c>
      <c r="P1350" s="33"/>
      <c r="Q1350" s="33">
        <f>SUBTOTAL(9,Q1351:Q1351)</f>
        <v>0</v>
      </c>
      <c r="R1350" s="33">
        <f>SUBTOTAL(9,R1351:R1351)</f>
        <v>0</v>
      </c>
      <c r="S1350" s="29"/>
      <c r="T1350" s="35"/>
      <c r="U1350" s="29"/>
      <c r="V1350" s="29"/>
    </row>
    <row r="1351" spans="1:22" ht="26.25" outlineLevel="2">
      <c r="A1351" s="36">
        <v>569</v>
      </c>
      <c r="B1351" s="37" t="s">
        <v>681</v>
      </c>
      <c r="C1351" s="37"/>
      <c r="D1351" s="38" t="s">
        <v>1573</v>
      </c>
      <c r="E1351" s="39" t="s">
        <v>682</v>
      </c>
      <c r="F1351" s="38" t="s">
        <v>1582</v>
      </c>
      <c r="G1351" s="40">
        <v>1</v>
      </c>
      <c r="H1351" s="41">
        <v>0</v>
      </c>
      <c r="I1351" s="40">
        <f>G1351*(1+H1351/100)</f>
        <v>1</v>
      </c>
      <c r="J1351" s="42"/>
      <c r="K1351" s="43">
        <f>I1351*J1351</f>
        <v>0</v>
      </c>
      <c r="L1351" s="44"/>
      <c r="M1351" s="41">
        <f>I1351*L1351</f>
        <v>0</v>
      </c>
      <c r="N1351" s="44"/>
      <c r="O1351" s="41">
        <f>I1351*N1351</f>
        <v>0</v>
      </c>
      <c r="P1351" s="43">
        <v>21</v>
      </c>
      <c r="Q1351" s="43">
        <f>K1351*(P1351/100)</f>
        <v>0</v>
      </c>
      <c r="R1351" s="43">
        <f>K1351+Q1351</f>
        <v>0</v>
      </c>
      <c r="S1351" s="39"/>
      <c r="T1351" s="15" t="s">
        <v>683</v>
      </c>
      <c r="U1351" s="37" t="s">
        <v>208</v>
      </c>
      <c r="V1351" s="37" t="s">
        <v>182</v>
      </c>
    </row>
    <row r="1352" spans="1:22" ht="20.25" customHeight="1" outlineLevel="1">
      <c r="A1352" s="28"/>
      <c r="B1352" s="29"/>
      <c r="C1352" s="29"/>
      <c r="D1352" s="29"/>
      <c r="E1352" s="29" t="s">
        <v>189</v>
      </c>
      <c r="F1352" s="29"/>
      <c r="G1352" s="30"/>
      <c r="H1352" s="31"/>
      <c r="I1352" s="30"/>
      <c r="J1352" s="32"/>
      <c r="K1352" s="33">
        <f>SUBTOTAL(9,K1353:K1362)</f>
        <v>0</v>
      </c>
      <c r="L1352" s="34"/>
      <c r="M1352" s="31">
        <f>SUBTOTAL(9,M1353:M1362)</f>
        <v>0.010973899999999998</v>
      </c>
      <c r="N1352" s="34"/>
      <c r="O1352" s="31">
        <f>SUBTOTAL(9,O1353:O1362)</f>
        <v>0</v>
      </c>
      <c r="P1352" s="33"/>
      <c r="Q1352" s="33">
        <f>SUBTOTAL(9,Q1353:Q1362)</f>
        <v>0</v>
      </c>
      <c r="R1352" s="33">
        <f>SUBTOTAL(9,R1353:R1362)</f>
        <v>0</v>
      </c>
      <c r="S1352" s="29"/>
      <c r="T1352" s="35"/>
      <c r="U1352" s="29"/>
      <c r="V1352" s="29"/>
    </row>
    <row r="1353" spans="1:22" ht="12.75" outlineLevel="2">
      <c r="A1353" s="36">
        <v>570</v>
      </c>
      <c r="B1353" s="37" t="s">
        <v>684</v>
      </c>
      <c r="C1353" s="37"/>
      <c r="D1353" s="38" t="s">
        <v>1573</v>
      </c>
      <c r="E1353" s="39" t="s">
        <v>685</v>
      </c>
      <c r="F1353" s="38" t="s">
        <v>1575</v>
      </c>
      <c r="G1353" s="40">
        <v>5.14</v>
      </c>
      <c r="H1353" s="41">
        <v>0</v>
      </c>
      <c r="I1353" s="40">
        <f>G1353*(1+H1353/100)</f>
        <v>5.14</v>
      </c>
      <c r="J1353" s="42"/>
      <c r="K1353" s="43">
        <f>I1353*J1353</f>
        <v>0</v>
      </c>
      <c r="L1353" s="44"/>
      <c r="M1353" s="41">
        <f>I1353*L1353</f>
        <v>0</v>
      </c>
      <c r="N1353" s="44"/>
      <c r="O1353" s="41">
        <f>I1353*N1353</f>
        <v>0</v>
      </c>
      <c r="P1353" s="43">
        <v>21</v>
      </c>
      <c r="Q1353" s="43">
        <f>K1353*(P1353/100)</f>
        <v>0</v>
      </c>
      <c r="R1353" s="43">
        <f>K1353+Q1353</f>
        <v>0</v>
      </c>
      <c r="S1353" s="39"/>
      <c r="T1353" s="15" t="s">
        <v>686</v>
      </c>
      <c r="U1353" s="37" t="s">
        <v>208</v>
      </c>
      <c r="V1353" s="37" t="s">
        <v>193</v>
      </c>
    </row>
    <row r="1354" spans="1:22" ht="12.75" outlineLevel="3">
      <c r="A1354" s="45"/>
      <c r="B1354" s="46"/>
      <c r="C1354" s="46"/>
      <c r="D1354" s="46"/>
      <c r="E1354" s="46" t="s">
        <v>687</v>
      </c>
      <c r="F1354" s="46"/>
      <c r="G1354" s="47">
        <v>0</v>
      </c>
      <c r="H1354" s="48"/>
      <c r="I1354" s="47"/>
      <c r="J1354" s="49"/>
      <c r="K1354" s="50"/>
      <c r="L1354" s="51"/>
      <c r="M1354" s="48"/>
      <c r="N1354" s="51"/>
      <c r="O1354" s="48"/>
      <c r="P1354" s="50"/>
      <c r="Q1354" s="50"/>
      <c r="R1354" s="50"/>
      <c r="S1354" s="46"/>
      <c r="T1354" s="52"/>
      <c r="U1354" s="46"/>
      <c r="V1354" s="46"/>
    </row>
    <row r="1355" spans="1:22" ht="12.75" outlineLevel="3">
      <c r="A1355" s="45"/>
      <c r="B1355" s="46"/>
      <c r="C1355" s="46"/>
      <c r="D1355" s="46"/>
      <c r="E1355" s="46" t="s">
        <v>688</v>
      </c>
      <c r="F1355" s="46"/>
      <c r="G1355" s="47">
        <v>5.14</v>
      </c>
      <c r="H1355" s="48"/>
      <c r="I1355" s="47"/>
      <c r="J1355" s="49"/>
      <c r="K1355" s="50"/>
      <c r="L1355" s="51"/>
      <c r="M1355" s="48"/>
      <c r="N1355" s="51"/>
      <c r="O1355" s="48"/>
      <c r="P1355" s="50"/>
      <c r="Q1355" s="50"/>
      <c r="R1355" s="50"/>
      <c r="S1355" s="46"/>
      <c r="T1355" s="52"/>
      <c r="U1355" s="46"/>
      <c r="V1355" s="46"/>
    </row>
    <row r="1356" spans="1:22" ht="12.75" outlineLevel="2">
      <c r="A1356" s="36">
        <v>571</v>
      </c>
      <c r="B1356" s="37" t="s">
        <v>689</v>
      </c>
      <c r="C1356" s="37"/>
      <c r="D1356" s="38" t="s">
        <v>1573</v>
      </c>
      <c r="E1356" s="39" t="s">
        <v>690</v>
      </c>
      <c r="F1356" s="38" t="s">
        <v>1575</v>
      </c>
      <c r="G1356" s="40">
        <v>17.99</v>
      </c>
      <c r="H1356" s="41">
        <v>0</v>
      </c>
      <c r="I1356" s="40">
        <f>G1356*(1+H1356/100)</f>
        <v>17.99</v>
      </c>
      <c r="J1356" s="42"/>
      <c r="K1356" s="43">
        <f>I1356*J1356</f>
        <v>0</v>
      </c>
      <c r="L1356" s="44">
        <v>0.00061</v>
      </c>
      <c r="M1356" s="41">
        <f>I1356*L1356</f>
        <v>0.010973899999999998</v>
      </c>
      <c r="N1356" s="44"/>
      <c r="O1356" s="41">
        <f>I1356*N1356</f>
        <v>0</v>
      </c>
      <c r="P1356" s="43">
        <v>21</v>
      </c>
      <c r="Q1356" s="43">
        <f>K1356*(P1356/100)</f>
        <v>0</v>
      </c>
      <c r="R1356" s="43">
        <f>K1356+Q1356</f>
        <v>0</v>
      </c>
      <c r="S1356" s="39"/>
      <c r="T1356" s="15" t="s">
        <v>691</v>
      </c>
      <c r="U1356" s="37" t="s">
        <v>208</v>
      </c>
      <c r="V1356" s="37" t="s">
        <v>193</v>
      </c>
    </row>
    <row r="1357" spans="1:22" ht="12.75" outlineLevel="3">
      <c r="A1357" s="45"/>
      <c r="B1357" s="46"/>
      <c r="C1357" s="46"/>
      <c r="D1357" s="46"/>
      <c r="E1357" s="46" t="s">
        <v>212</v>
      </c>
      <c r="F1357" s="46"/>
      <c r="G1357" s="47">
        <v>0</v>
      </c>
      <c r="H1357" s="48"/>
      <c r="I1357" s="47"/>
      <c r="J1357" s="49"/>
      <c r="K1357" s="50"/>
      <c r="L1357" s="51"/>
      <c r="M1357" s="48"/>
      <c r="N1357" s="51"/>
      <c r="O1357" s="48"/>
      <c r="P1357" s="50"/>
      <c r="Q1357" s="50"/>
      <c r="R1357" s="50"/>
      <c r="S1357" s="46"/>
      <c r="T1357" s="52"/>
      <c r="U1357" s="46"/>
      <c r="V1357" s="46"/>
    </row>
    <row r="1358" spans="1:22" ht="12.75" outlineLevel="3">
      <c r="A1358" s="45"/>
      <c r="B1358" s="46"/>
      <c r="C1358" s="46"/>
      <c r="D1358" s="46"/>
      <c r="E1358" s="46" t="s">
        <v>692</v>
      </c>
      <c r="F1358" s="46"/>
      <c r="G1358" s="47">
        <v>8.82</v>
      </c>
      <c r="H1358" s="48"/>
      <c r="I1358" s="47"/>
      <c r="J1358" s="49"/>
      <c r="K1358" s="50"/>
      <c r="L1358" s="51"/>
      <c r="M1358" s="48"/>
      <c r="N1358" s="51"/>
      <c r="O1358" s="48"/>
      <c r="P1358" s="50"/>
      <c r="Q1358" s="50"/>
      <c r="R1358" s="50"/>
      <c r="S1358" s="46"/>
      <c r="T1358" s="52"/>
      <c r="U1358" s="46"/>
      <c r="V1358" s="46"/>
    </row>
    <row r="1359" spans="1:22" ht="12.75" outlineLevel="3">
      <c r="A1359" s="45"/>
      <c r="B1359" s="46"/>
      <c r="C1359" s="46"/>
      <c r="D1359" s="46"/>
      <c r="E1359" s="46" t="s">
        <v>693</v>
      </c>
      <c r="F1359" s="46"/>
      <c r="G1359" s="47">
        <v>0</v>
      </c>
      <c r="H1359" s="48"/>
      <c r="I1359" s="47"/>
      <c r="J1359" s="49"/>
      <c r="K1359" s="50"/>
      <c r="L1359" s="51"/>
      <c r="M1359" s="48"/>
      <c r="N1359" s="51"/>
      <c r="O1359" s="48"/>
      <c r="P1359" s="50"/>
      <c r="Q1359" s="50"/>
      <c r="R1359" s="50"/>
      <c r="S1359" s="46"/>
      <c r="T1359" s="52"/>
      <c r="U1359" s="46"/>
      <c r="V1359" s="46"/>
    </row>
    <row r="1360" spans="1:22" ht="12.75" outlineLevel="3">
      <c r="A1360" s="45"/>
      <c r="B1360" s="46"/>
      <c r="C1360" s="46"/>
      <c r="D1360" s="46"/>
      <c r="E1360" s="46" t="s">
        <v>694</v>
      </c>
      <c r="F1360" s="46"/>
      <c r="G1360" s="47">
        <v>5.35</v>
      </c>
      <c r="H1360" s="48"/>
      <c r="I1360" s="47"/>
      <c r="J1360" s="49"/>
      <c r="K1360" s="50"/>
      <c r="L1360" s="51"/>
      <c r="M1360" s="48"/>
      <c r="N1360" s="51"/>
      <c r="O1360" s="48"/>
      <c r="P1360" s="50"/>
      <c r="Q1360" s="50"/>
      <c r="R1360" s="50"/>
      <c r="S1360" s="46"/>
      <c r="T1360" s="52"/>
      <c r="U1360" s="46"/>
      <c r="V1360" s="46"/>
    </row>
    <row r="1361" spans="1:22" ht="12.75" outlineLevel="3">
      <c r="A1361" s="45"/>
      <c r="B1361" s="46"/>
      <c r="C1361" s="46"/>
      <c r="D1361" s="46"/>
      <c r="E1361" s="46" t="s">
        <v>695</v>
      </c>
      <c r="F1361" s="46"/>
      <c r="G1361" s="47">
        <v>2.2</v>
      </c>
      <c r="H1361" s="48"/>
      <c r="I1361" s="47"/>
      <c r="J1361" s="49"/>
      <c r="K1361" s="50"/>
      <c r="L1361" s="51"/>
      <c r="M1361" s="48"/>
      <c r="N1361" s="51"/>
      <c r="O1361" s="48"/>
      <c r="P1361" s="50"/>
      <c r="Q1361" s="50"/>
      <c r="R1361" s="50"/>
      <c r="S1361" s="46"/>
      <c r="T1361" s="52"/>
      <c r="U1361" s="46"/>
      <c r="V1361" s="46"/>
    </row>
    <row r="1362" spans="1:22" ht="12.75" outlineLevel="3">
      <c r="A1362" s="45"/>
      <c r="B1362" s="46"/>
      <c r="C1362" s="46"/>
      <c r="D1362" s="46"/>
      <c r="E1362" s="46" t="s">
        <v>696</v>
      </c>
      <c r="F1362" s="46"/>
      <c r="G1362" s="47">
        <v>1.62</v>
      </c>
      <c r="H1362" s="48"/>
      <c r="I1362" s="47"/>
      <c r="J1362" s="49"/>
      <c r="K1362" s="50"/>
      <c r="L1362" s="51"/>
      <c r="M1362" s="48"/>
      <c r="N1362" s="51"/>
      <c r="O1362" s="48"/>
      <c r="P1362" s="50"/>
      <c r="Q1362" s="50"/>
      <c r="R1362" s="50"/>
      <c r="S1362" s="46"/>
      <c r="T1362" s="52"/>
      <c r="U1362" s="46"/>
      <c r="V1362" s="46"/>
    </row>
    <row r="1363" spans="1:22" ht="20.25" customHeight="1" outlineLevel="1">
      <c r="A1363" s="28"/>
      <c r="B1363" s="29"/>
      <c r="C1363" s="29"/>
      <c r="D1363" s="29"/>
      <c r="E1363" s="29" t="s">
        <v>441</v>
      </c>
      <c r="F1363" s="29"/>
      <c r="G1363" s="30"/>
      <c r="H1363" s="31"/>
      <c r="I1363" s="30"/>
      <c r="J1363" s="32"/>
      <c r="K1363" s="33">
        <f>SUBTOTAL(9,K1364:K1364)</f>
        <v>0</v>
      </c>
      <c r="L1363" s="34"/>
      <c r="M1363" s="31">
        <f>SUBTOTAL(9,M1364:M1364)</f>
        <v>0</v>
      </c>
      <c r="N1363" s="34"/>
      <c r="O1363" s="31">
        <f>SUBTOTAL(9,O1364:O1364)</f>
        <v>0</v>
      </c>
      <c r="P1363" s="33"/>
      <c r="Q1363" s="33">
        <f>SUBTOTAL(9,Q1364:Q1364)</f>
        <v>0</v>
      </c>
      <c r="R1363" s="33">
        <f>SUBTOTAL(9,R1364:R1364)</f>
        <v>0</v>
      </c>
      <c r="S1363" s="29"/>
      <c r="T1363" s="35"/>
      <c r="U1363" s="29"/>
      <c r="V1363" s="29"/>
    </row>
    <row r="1364" spans="1:22" ht="12.75" outlineLevel="2">
      <c r="A1364" s="36">
        <v>572</v>
      </c>
      <c r="B1364" s="37" t="s">
        <v>697</v>
      </c>
      <c r="C1364" s="37"/>
      <c r="D1364" s="38" t="s">
        <v>1573</v>
      </c>
      <c r="E1364" s="39" t="s">
        <v>443</v>
      </c>
      <c r="F1364" s="38" t="s">
        <v>272</v>
      </c>
      <c r="G1364" s="40">
        <v>1</v>
      </c>
      <c r="H1364" s="41">
        <v>0</v>
      </c>
      <c r="I1364" s="40">
        <f>G1364*(1+H1364/100)</f>
        <v>1</v>
      </c>
      <c r="J1364" s="42"/>
      <c r="K1364" s="43">
        <f>I1364*J1364</f>
        <v>0</v>
      </c>
      <c r="L1364" s="44"/>
      <c r="M1364" s="41">
        <f>I1364*L1364</f>
        <v>0</v>
      </c>
      <c r="N1364" s="44"/>
      <c r="O1364" s="41">
        <f>I1364*N1364</f>
        <v>0</v>
      </c>
      <c r="P1364" s="43">
        <v>21</v>
      </c>
      <c r="Q1364" s="43">
        <f>K1364*(P1364/100)</f>
        <v>0</v>
      </c>
      <c r="R1364" s="43">
        <f>K1364+Q1364</f>
        <v>0</v>
      </c>
      <c r="S1364" s="39"/>
      <c r="T1364" s="15" t="s">
        <v>698</v>
      </c>
      <c r="U1364" s="37" t="s">
        <v>208</v>
      </c>
      <c r="V1364" s="37" t="s">
        <v>445</v>
      </c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  <rowBreaks count="3" manualBreakCount="3">
    <brk id="318" max="255" man="1"/>
    <brk id="605" max="255" man="1"/>
    <brk id="9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Vladmír Říha</dc:creator>
  <cp:keywords/>
  <dc:description/>
  <cp:lastModifiedBy>pc</cp:lastModifiedBy>
  <dcterms:created xsi:type="dcterms:W3CDTF">2015-04-26T16:59:42Z</dcterms:created>
  <dcterms:modified xsi:type="dcterms:W3CDTF">2015-04-26T19:07:49Z</dcterms:modified>
  <cp:category/>
  <cp:version/>
  <cp:contentType/>
  <cp:contentStatus/>
</cp:coreProperties>
</file>