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/>
  <mc:AlternateContent xmlns:mc="http://schemas.openxmlformats.org/markup-compatibility/2006">
    <mc:Choice Requires="x15">
      <x15ac:absPath xmlns:x15ac="http://schemas.microsoft.com/office/spreadsheetml/2010/11/ac" url="D:\RICHARD  PRÁCE\ZAK.70..xx\70-81 SPŠE DOBRUŠKA\"/>
    </mc:Choice>
  </mc:AlternateContent>
  <xr:revisionPtr revIDLastSave="0" documentId="13_ncr:1_{34260BBB-67DC-4E6E-8793-29935F5CCAA3}" xr6:coauthVersionLast="36" xr6:coauthVersionMax="36" xr10:uidLastSave="{00000000-0000-0000-0000-000000000000}"/>
  <bookViews>
    <workbookView xWindow="-120" yWindow="-120" windowWidth="29040" windowHeight="16440" xr2:uid="{00000000-000D-0000-FFFF-FFFF00000000}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SV'!$A:$F</definedName>
  </definedNames>
  <calcPr calcId="191029"/>
</workbook>
</file>

<file path=xl/calcChain.xml><?xml version="1.0" encoding="utf-8"?>
<calcChain xmlns="http://schemas.openxmlformats.org/spreadsheetml/2006/main">
  <c r="F61" i="2" l="1"/>
  <c r="F56" i="2"/>
  <c r="F55" i="2"/>
  <c r="F27" i="2" l="1"/>
  <c r="F25" i="2"/>
  <c r="F20" i="2"/>
  <c r="F19" i="2"/>
  <c r="F18" i="2"/>
  <c r="F17" i="2"/>
  <c r="F76" i="2"/>
  <c r="F75" i="2"/>
  <c r="F74" i="2"/>
  <c r="F73" i="2"/>
  <c r="F112" i="2" l="1"/>
  <c r="F113" i="2"/>
  <c r="F128" i="2" l="1"/>
  <c r="F127" i="2"/>
  <c r="F126" i="2"/>
  <c r="F125" i="2"/>
  <c r="F44" i="2" l="1"/>
  <c r="F68" i="2" l="1"/>
  <c r="F29" i="2" l="1"/>
  <c r="F28" i="2"/>
  <c r="F115" i="2" l="1"/>
  <c r="F65" i="2" l="1"/>
  <c r="F64" i="2"/>
  <c r="F129" i="2" l="1"/>
  <c r="F71" i="2" l="1"/>
  <c r="F70" i="2"/>
  <c r="F72" i="2" l="1"/>
  <c r="F69" i="2" l="1"/>
  <c r="F105" i="2" l="1"/>
  <c r="F104" i="2"/>
  <c r="F103" i="2"/>
  <c r="F101" i="2" l="1"/>
  <c r="F60" i="2" l="1"/>
  <c r="F102" i="2" l="1"/>
  <c r="F114" i="2"/>
  <c r="F93" i="2"/>
  <c r="F62" i="2"/>
  <c r="B6" i="2"/>
  <c r="B7" i="2"/>
  <c r="B8" i="2"/>
  <c r="B9" i="2"/>
  <c r="B10" i="2"/>
  <c r="B11" i="2"/>
  <c r="B12" i="2"/>
  <c r="F22" i="2"/>
  <c r="F23" i="2"/>
  <c r="F24" i="2"/>
  <c r="F26" i="2"/>
  <c r="F30" i="2"/>
  <c r="F31" i="2"/>
  <c r="F32" i="2"/>
  <c r="F33" i="2"/>
  <c r="F34" i="2"/>
  <c r="F35" i="2"/>
  <c r="F36" i="2"/>
  <c r="F40" i="2"/>
  <c r="F41" i="2"/>
  <c r="F42" i="2"/>
  <c r="F43" i="2"/>
  <c r="F45" i="2"/>
  <c r="F46" i="2"/>
  <c r="F47" i="2"/>
  <c r="F48" i="2"/>
  <c r="F49" i="2"/>
  <c r="F50" i="2"/>
  <c r="F51" i="2"/>
  <c r="F52" i="2"/>
  <c r="F53" i="2"/>
  <c r="F54" i="2"/>
  <c r="F57" i="2"/>
  <c r="F58" i="2"/>
  <c r="F59" i="2"/>
  <c r="F63" i="2"/>
  <c r="F66" i="2"/>
  <c r="F77" i="2"/>
  <c r="F83" i="2"/>
  <c r="F84" i="2"/>
  <c r="F85" i="2"/>
  <c r="F86" i="2"/>
  <c r="F87" i="2"/>
  <c r="F88" i="2"/>
  <c r="F89" i="2"/>
  <c r="F90" i="2"/>
  <c r="F91" i="2"/>
  <c r="F92" i="2"/>
  <c r="F94" i="2"/>
  <c r="F95" i="2"/>
  <c r="F96" i="2"/>
  <c r="F97" i="2"/>
  <c r="F98" i="2"/>
  <c r="F99" i="2"/>
  <c r="F100" i="2"/>
  <c r="F111" i="2"/>
  <c r="F119" i="2"/>
  <c r="F120" i="2"/>
  <c r="F121" i="2"/>
  <c r="F11" i="2"/>
  <c r="F132" i="2"/>
  <c r="F133" i="2"/>
  <c r="F134" i="2"/>
  <c r="F106" i="2" l="1"/>
  <c r="F107" i="2" s="1"/>
  <c r="F108" i="2" s="1"/>
  <c r="F8" i="2" s="1"/>
  <c r="F37" i="2"/>
  <c r="F6" i="2" s="1"/>
  <c r="F135" i="2"/>
  <c r="F12" i="2" s="1"/>
  <c r="F122" i="2"/>
  <c r="F10" i="2" s="1"/>
  <c r="F116" i="2"/>
  <c r="F9" i="2" s="1"/>
  <c r="F78" i="2"/>
  <c r="F79" i="2" s="1"/>
  <c r="F80" i="2" l="1"/>
  <c r="F7" i="2" s="1"/>
  <c r="F13" i="2" s="1"/>
  <c r="F137" i="2" s="1"/>
</calcChain>
</file>

<file path=xl/sharedStrings.xml><?xml version="1.0" encoding="utf-8"?>
<sst xmlns="http://schemas.openxmlformats.org/spreadsheetml/2006/main" count="223" uniqueCount="121">
  <si>
    <t>Cena / Betrag</t>
  </si>
  <si>
    <t>Jednotková cena/ Einheitpreis</t>
  </si>
  <si>
    <t>Množství/ Masse</t>
  </si>
  <si>
    <t>Číslo pozice/Nr. Position</t>
  </si>
  <si>
    <t>CELKEM SOUPIS VÝKONŮ</t>
  </si>
  <si>
    <t>REKAPITULACE</t>
  </si>
  <si>
    <t>POPIS VÝKONU/ Beschreibung der Leistungen</t>
  </si>
  <si>
    <t>Měrná jednotka/ Maßeinheit</t>
  </si>
  <si>
    <t xml:space="preserve">CELKEM </t>
  </si>
  <si>
    <t>CELKEM</t>
  </si>
  <si>
    <t>ks</t>
  </si>
  <si>
    <t>m</t>
  </si>
  <si>
    <t xml:space="preserve">svorka zemnící ZSA 16                                 </t>
  </si>
  <si>
    <t>páska zemnící úzká ZS 16</t>
  </si>
  <si>
    <t>sádra stavební</t>
  </si>
  <si>
    <t>q</t>
  </si>
  <si>
    <t>CYKY O3x1,5</t>
  </si>
  <si>
    <t>CYKY J3x1,5</t>
  </si>
  <si>
    <t>CYKY J3x2,5</t>
  </si>
  <si>
    <t>CYKY J4x10</t>
  </si>
  <si>
    <t>podružný materiál       3% z nosného materiálu</t>
  </si>
  <si>
    <t>krabice pod přístroje bez zapojení</t>
  </si>
  <si>
    <t>krabicová rozvodka lištová vč. zapojení</t>
  </si>
  <si>
    <t>motáž rozváděče do 50 kg</t>
  </si>
  <si>
    <t>tabulky a štítky na kabely</t>
  </si>
  <si>
    <t>uzemnění na povrchu do 50mm2</t>
  </si>
  <si>
    <t>kabel  CYKYLo pod omítkou-do CYKY 5x2.5 PU</t>
  </si>
  <si>
    <t>kabel  CYKY  do 4x10 PU</t>
  </si>
  <si>
    <t>kabel  do CYKY 5x2.5 VU</t>
  </si>
  <si>
    <t>drát do 25 mm2 pevně ulož.</t>
  </si>
  <si>
    <t>ukončení kabelu do 4x10</t>
  </si>
  <si>
    <t>připojení spínacího prvku</t>
  </si>
  <si>
    <t>připojení zásuvek 1f.</t>
  </si>
  <si>
    <t>připojení zásuvek 3f., sporáková kombinace</t>
  </si>
  <si>
    <t>upevnění nouzových svítidel</t>
  </si>
  <si>
    <t>přetočení kabelu z bubnu</t>
  </si>
  <si>
    <t>Rýha v betonu - hl.3cm š.3cm</t>
  </si>
  <si>
    <t>zednické přípomoce     3% z ceny montáže</t>
  </si>
  <si>
    <t>svorka RSA 6</t>
  </si>
  <si>
    <t xml:space="preserve">podružný materiál  </t>
  </si>
  <si>
    <t>montáž</t>
  </si>
  <si>
    <t>montáž AlMgSi drát 8mm</t>
  </si>
  <si>
    <t>tvarování montážních dílů</t>
  </si>
  <si>
    <t>montáž svorky do 2 šroubů</t>
  </si>
  <si>
    <t>katalogové ceny bez DPH</t>
  </si>
  <si>
    <t>Spínací zařízení</t>
  </si>
  <si>
    <t>Bleskosvody</t>
  </si>
  <si>
    <t>Montáž bleskosvodu</t>
  </si>
  <si>
    <t>Rozvody elektrické energie</t>
  </si>
  <si>
    <t>Montáž rozvodů elektrické energie</t>
  </si>
  <si>
    <t>Osvětlení</t>
  </si>
  <si>
    <t>Montáž osvětlení</t>
  </si>
  <si>
    <t>CY 2,5 zž</t>
  </si>
  <si>
    <t>CY 16 zž</t>
  </si>
  <si>
    <t>CYKY J5x2,5</t>
  </si>
  <si>
    <t>JYTY 4x1</t>
  </si>
  <si>
    <t>JYTY 7x1</t>
  </si>
  <si>
    <t>příplatek za zatahování kabelu do 0,7 kg</t>
  </si>
  <si>
    <t xml:space="preserve">AlMgSi drát pr.8mm   č.100 019  </t>
  </si>
  <si>
    <t>KPL</t>
  </si>
  <si>
    <t>UNI svorka univerzální  na falc</t>
  </si>
  <si>
    <t>UNI svorka univerzální na spoje vodičů</t>
  </si>
  <si>
    <t>podpěra vedení na ploché střechy  beton-plast</t>
  </si>
  <si>
    <t>upevnění LED svítidel do podhledu vč.připoj. DALI</t>
  </si>
  <si>
    <t>upevnění LED svítidel závěsných vč.připoj. DALI</t>
  </si>
  <si>
    <t xml:space="preserve">svodič přepětí ke svítidlům </t>
  </si>
  <si>
    <r>
      <t xml:space="preserve">2 - svítidlo pro prokognitivní osvětlení napodobující přirozené sluneční světlo, distribuce světla nepřímá, optický systém - čirý PMMA kryt, reálné CCT v typické osvětlované místnosti - 4800 K, měrné CCT svítidla (kulový integrátor) - 5000 K, CRI -  </t>
    </r>
    <r>
      <rPr>
        <sz val="12"/>
        <rFont val="Arial"/>
        <family val="2"/>
        <charset val="238"/>
      </rPr>
      <t>&gt;</t>
    </r>
    <r>
      <rPr>
        <sz val="12"/>
        <rFont val="Arial"/>
        <family val="2"/>
      </rPr>
      <t>95, 220–240 V 50–60 Hz, bezšroubová svorkovnice, DALI, vlastní tažený Al proﬁl, průřez 50x50, délka 3000 mm, povrchová úprava - elox, lakování RAL, rozměry stropní montury - 106 x 51x 28 ( barva individuální ), délka zavěsného lanka 800 mm/ individuální, možnost spojení do linie, IP20, 16800 lm, 150W</t>
    </r>
  </si>
  <si>
    <r>
      <t xml:space="preserve">3 - svítidlo pro prokognitivní osvětlení napodobující přirozené sluneční světlo, distribuce světla nepřímá, optický systém - čirý PMMA kryt, reálné CCT v typické osvětlované místnosti - 4800 K, měrné CCT svítidla (kulový integrátor) - 5000 K, CRI -  </t>
    </r>
    <r>
      <rPr>
        <sz val="12"/>
        <rFont val="Arial"/>
        <family val="2"/>
        <charset val="238"/>
      </rPr>
      <t>&gt;</t>
    </r>
    <r>
      <rPr>
        <sz val="12"/>
        <rFont val="Arial"/>
        <family val="2"/>
      </rPr>
      <t>95, 220–240 V 50–60 Hz, bezšroubová svorkovnice, bez DALI, vlastní tažený Al proﬁl, průřez 50x50, délka 1800 mm, povrchová úprava - elox, lakování RAL, rozměry stropní montury - 106 x 51x 28 ( barva individuální ), délka zavěsného lanka 800 mm/ individuální, možnost spojení do linie, IP20, 9900 lm, 90W</t>
    </r>
  </si>
  <si>
    <r>
      <t xml:space="preserve">1 - svítidlo pro prokognitivní osvětlení napodobující přirozené sluneční světlo, distribuce světla přímá, optický systém - opálový PS kryt, reálné CCT v typické osvětlované místnosti - 4800 K, měrné CCT svítidla (kulový integrátor) - 5000 K, CRI -  </t>
    </r>
    <r>
      <rPr>
        <sz val="12"/>
        <rFont val="Arial"/>
        <family val="2"/>
        <charset val="238"/>
      </rPr>
      <t>&gt;</t>
    </r>
    <r>
      <rPr>
        <sz val="12"/>
        <rFont val="Arial"/>
        <family val="2"/>
      </rPr>
      <t>95, 220–240 V 50–60 Hz, bezšroubová svorkovnice, DALI, těleso - ocelový, lakovaný plech rozměr 1200x300 mm vsazený do podhledu, povrchová úprava - elox, lakování bílá RAL 9016, IP20, 4500 lm, 42W</t>
    </r>
  </si>
  <si>
    <t xml:space="preserve">svítidlo nouzové, LED, s piktogramem, autotest, integrovaný nouzový modul, AC 230 V / 50 Hz, montáž na zeď, kryt svítidla plexisklo, autonomnost svítidla 1 hodina, </t>
  </si>
  <si>
    <t>NÁSTAVBA UČEBNY MULTIMÉDIÍ SPŠel-it DOBRUŠKA</t>
  </si>
  <si>
    <t>090-elektroinstalace, hromosvody</t>
  </si>
  <si>
    <t>Výchozí revizní zpráva  6 paré</t>
  </si>
  <si>
    <t>Dokumentace skutečného provedení 6 paré, vč. protokolu o měření intenzity osvětlení dle čsn 12464-1</t>
  </si>
  <si>
    <t>SPŠel-it, ČS. ODBOJE 670, 518 01 DOBRUŠKA</t>
  </si>
  <si>
    <t xml:space="preserve">VZT </t>
  </si>
  <si>
    <t>REB - elektronický, plynulý regulátor otáček</t>
  </si>
  <si>
    <r>
      <t xml:space="preserve">ventil pro přefuk vzduchu </t>
    </r>
    <r>
      <rPr>
        <sz val="12"/>
        <rFont val="ISOCPEUR"/>
        <family val="2"/>
        <charset val="238"/>
      </rPr>
      <t>⌀</t>
    </r>
    <r>
      <rPr>
        <sz val="9"/>
        <rFont val="Arial"/>
        <family val="2"/>
      </rPr>
      <t xml:space="preserve"> </t>
    </r>
    <r>
      <rPr>
        <sz val="12"/>
        <rFont val="Arial"/>
        <family val="2"/>
        <charset val="238"/>
      </rPr>
      <t>160 mm</t>
    </r>
    <r>
      <rPr>
        <sz val="12"/>
        <rFont val="Arial"/>
        <family val="2"/>
      </rPr>
      <t xml:space="preserve"> vč. spojovacího potrubí</t>
    </r>
  </si>
  <si>
    <t xml:space="preserve">ultra tichý ventilátor do potrubí 500/150-160, IP44 </t>
  </si>
  <si>
    <r>
      <t xml:space="preserve">talířový ventil odvodní </t>
    </r>
    <r>
      <rPr>
        <sz val="12"/>
        <rFont val="ISOCPEUR"/>
        <family val="2"/>
        <charset val="238"/>
      </rPr>
      <t>⌀</t>
    </r>
    <r>
      <rPr>
        <sz val="9"/>
        <rFont val="Arial"/>
        <family val="2"/>
      </rPr>
      <t xml:space="preserve"> </t>
    </r>
    <r>
      <rPr>
        <sz val="12"/>
        <rFont val="Arial"/>
        <family val="2"/>
        <charset val="238"/>
      </rPr>
      <t>160 mm</t>
    </r>
  </si>
  <si>
    <t>160 ohebná Al hadice s tepelnou a hlukovou izolací</t>
  </si>
  <si>
    <t>90° 160/160 odbočka jednostranná</t>
  </si>
  <si>
    <t>160 zpětná klapka</t>
  </si>
  <si>
    <t>200 protidešťová žaluzie</t>
  </si>
  <si>
    <t xml:space="preserve">potrubní přechod z kruhového potrubí D160 na 4hranné 200x200, ocel pozink </t>
  </si>
  <si>
    <t>potrubí 4hranné 200x200, délka 1 m, volná příruba, doměrek, ocel pozink  - skrz stěnu</t>
  </si>
  <si>
    <t>dozbrojení rozváděče RE</t>
  </si>
  <si>
    <t>jistič B25/3</t>
  </si>
  <si>
    <t>úprava čelní desky</t>
  </si>
  <si>
    <t>rozváděč RSIT</t>
  </si>
  <si>
    <t xml:space="preserve">Velkoobsahová rozvodnice 5/120-C pod omítku s plnými dveřmi, krytí IP 30, barva bílá, hloubka 127 mm, 24 TE vřadě, 5 přístroj. lišt. </t>
  </si>
  <si>
    <t>vypínač 40/3</t>
  </si>
  <si>
    <t>svodič přepětí 12,5-275/3+0</t>
  </si>
  <si>
    <t>stykač 230/25-40 s kontakty AC3</t>
  </si>
  <si>
    <t>impulsní relé 230/S</t>
  </si>
  <si>
    <t>proudový chránič  40/4/B/003</t>
  </si>
  <si>
    <t>proudový chránič s jističem 10/1N/C/003</t>
  </si>
  <si>
    <t>jistič  B16/1</t>
  </si>
  <si>
    <t>jistič B16/3</t>
  </si>
  <si>
    <t>sněhový regulátor vč. teplotního a vlhkostního čidla</t>
  </si>
  <si>
    <t>lišta propojovací 10-3P-3TE</t>
  </si>
  <si>
    <t>krabice pro společnou montáž  ( hloubka 45 mm )</t>
  </si>
  <si>
    <t>drátěný žlab 100/50  vč. spojek</t>
  </si>
  <si>
    <t>svorka kabelová 2x1-2.5</t>
  </si>
  <si>
    <t>svorka kabelová 3x1-2.5</t>
  </si>
  <si>
    <t xml:space="preserve">Krabice A8 IP54 75x75x36 </t>
  </si>
  <si>
    <t>jednonásobná zásuvka v nezadíratelném provedení 230V/16A, bílá, IP20, komplet</t>
  </si>
  <si>
    <t>dvounásobné tlačítko pod omítku v nezadíratelném provedení, IP20, bílé, komplet</t>
  </si>
  <si>
    <t>jednonásobná zásuvka v nezadíratelném provedení 230V/16A, bílá, IP20, komplet svodič III. st.</t>
  </si>
  <si>
    <t>vysílač šestitlačítkový, s baterií, lepený na stěnu ( sklo ), ovládání DALI přijímače, bílý</t>
  </si>
  <si>
    <t>vysílač čtyřtlačítkový, s baterií, lepený na stěnu ( sklo ), ovládání DALI přijímače, bílý</t>
  </si>
  <si>
    <t>přijímač čtyřkanálový, ovládání DALI svítidel</t>
  </si>
  <si>
    <t>dvoužilový odporový opletený topný okruh 20 W/m, se zvýšenou odolností proti UV záření, 50 m</t>
  </si>
  <si>
    <t>distanční úchyt do žlabu, mrazuvzdorný plast balení 25 ks</t>
  </si>
  <si>
    <t>systémová ﬁxace pro upevnění topného kabelu ve svodech balení 10 m, materiál: nerezové lanko a mrazuvzdorný plast</t>
  </si>
  <si>
    <t>zásuvka 5x32A  pod omítku IP 44  vč. instalační krabice</t>
  </si>
  <si>
    <t>kabelový žlab spojek</t>
  </si>
  <si>
    <t>montáž - VZT</t>
  </si>
  <si>
    <t>montáž tlačítkového vysílače</t>
  </si>
  <si>
    <t>montáž čtyřkanálového přijímače</t>
  </si>
  <si>
    <t>seřízení svítidel a jejich ovládání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</si>
</sst>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K_č_-;\-* #,##0\ _K_č_-;_-* &quot;-&quot;\ _K_č_-;_-@_-"/>
    <numFmt numFmtId="164" formatCode="#,##0\ _K_č"/>
    <numFmt numFmtId="165" formatCode="0.0"/>
    <numFmt numFmtId="166" formatCode="#,##0.0\ _K_č"/>
  </numFmts>
  <fonts count="29">
    <font>
      <sz val="12"/>
      <name val="formata"/>
    </font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50"/>
      <name val="Arial"/>
      <family val="2"/>
      <charset val="238"/>
    </font>
    <font>
      <u/>
      <sz val="12"/>
      <color indexed="8"/>
      <name val="formata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sz val="9"/>
      <name val="Arial"/>
      <family val="2"/>
    </font>
    <font>
      <b/>
      <i/>
      <sz val="12"/>
      <name val="Arial"/>
      <family val="2"/>
    </font>
    <font>
      <b/>
      <sz val="12"/>
      <name val="formata"/>
      <charset val="238"/>
    </font>
    <font>
      <sz val="12"/>
      <name val="ISOCPEUR"/>
      <family val="2"/>
      <charset val="238"/>
    </font>
    <font>
      <sz val="16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0" fontId="19" fillId="0" borderId="0" applyNumberFormat="0" applyBorder="0" applyAlignment="0" applyProtection="0">
      <alignment vertical="top"/>
      <protection locked="0"/>
    </xf>
    <xf numFmtId="0" fontId="1" fillId="0" borderId="0"/>
  </cellStyleXfs>
  <cellXfs count="143">
    <xf numFmtId="0" fontId="0" fillId="0" borderId="0" xfId="0"/>
    <xf numFmtId="4" fontId="3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164" fontId="16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7" xfId="0" applyFont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12" fillId="0" borderId="9" xfId="0" applyFont="1" applyBorder="1" applyAlignment="1">
      <alignment wrapText="1"/>
    </xf>
    <xf numFmtId="0" fontId="14" fillId="0" borderId="9" xfId="0" applyFont="1" applyFill="1" applyBorder="1" applyAlignment="1">
      <alignment wrapText="1"/>
    </xf>
    <xf numFmtId="0" fontId="14" fillId="3" borderId="10" xfId="0" applyFont="1" applyFill="1" applyBorder="1" applyAlignment="1">
      <alignment wrapText="1"/>
    </xf>
    <xf numFmtId="0" fontId="9" fillId="0" borderId="9" xfId="0" applyFont="1" applyFill="1" applyBorder="1" applyAlignment="1">
      <alignment wrapText="1"/>
    </xf>
    <xf numFmtId="0" fontId="9" fillId="3" borderId="10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3" borderId="9" xfId="0" applyFont="1" applyFill="1" applyBorder="1" applyAlignment="1">
      <alignment wrapText="1"/>
    </xf>
    <xf numFmtId="0" fontId="5" fillId="0" borderId="6" xfId="0" applyFont="1" applyFill="1" applyBorder="1" applyAlignment="1">
      <alignment vertical="center" wrapText="1"/>
    </xf>
    <xf numFmtId="41" fontId="13" fillId="0" borderId="5" xfId="0" applyNumberFormat="1" applyFont="1" applyBorder="1" applyAlignment="1">
      <alignment horizontal="center" vertical="center"/>
    </xf>
    <xf numFmtId="166" fontId="3" fillId="0" borderId="11" xfId="0" applyNumberFormat="1" applyFont="1" applyBorder="1" applyAlignment="1">
      <alignment horizontal="center"/>
    </xf>
    <xf numFmtId="166" fontId="13" fillId="0" borderId="2" xfId="0" applyNumberFormat="1" applyFont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 wrapText="1"/>
    </xf>
    <xf numFmtId="166" fontId="0" fillId="0" borderId="0" xfId="0" applyNumberFormat="1"/>
    <xf numFmtId="4" fontId="3" fillId="0" borderId="11" xfId="0" applyNumberFormat="1" applyFont="1" applyBorder="1" applyAlignment="1" applyProtection="1">
      <alignment horizontal="left"/>
      <protection locked="0"/>
    </xf>
    <xf numFmtId="4" fontId="13" fillId="0" borderId="2" xfId="0" applyNumberFormat="1" applyFont="1" applyBorder="1" applyAlignment="1" applyProtection="1">
      <alignment horizontal="center" vertical="center" wrapText="1"/>
      <protection locked="0"/>
    </xf>
    <xf numFmtId="164" fontId="13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6" fillId="2" borderId="8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 applyProtection="1">
      <alignment horizontal="center" vertical="center"/>
      <protection locked="0"/>
    </xf>
    <xf numFmtId="164" fontId="16" fillId="2" borderId="8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6" fontId="6" fillId="0" borderId="9" xfId="0" applyNumberFormat="1" applyFont="1" applyBorder="1" applyAlignment="1">
      <alignment horizontal="center" vertical="center"/>
    </xf>
    <xf numFmtId="0" fontId="12" fillId="0" borderId="9" xfId="0" applyFont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>
      <alignment horizontal="center" vertical="center"/>
    </xf>
    <xf numFmtId="166" fontId="6" fillId="0" borderId="9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</xf>
    <xf numFmtId="166" fontId="6" fillId="3" borderId="10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164" fontId="8" fillId="3" borderId="16" xfId="0" applyNumberFormat="1" applyFont="1" applyFill="1" applyBorder="1" applyAlignment="1">
      <alignment horizontal="center" vertical="center"/>
    </xf>
    <xf numFmtId="164" fontId="15" fillId="0" borderId="17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164" fontId="8" fillId="3" borderId="17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6" fillId="0" borderId="6" xfId="0" applyNumberFormat="1" applyFont="1" applyFill="1" applyBorder="1" applyAlignment="1">
      <alignment horizontal="center" vertical="center"/>
    </xf>
    <xf numFmtId="41" fontId="10" fillId="0" borderId="15" xfId="0" applyNumberFormat="1" applyFont="1" applyFill="1" applyBorder="1" applyAlignment="1" applyProtection="1">
      <alignment horizontal="center" vertical="center"/>
      <protection locked="0"/>
    </xf>
    <xf numFmtId="0" fontId="13" fillId="0" borderId="18" xfId="0" applyFont="1" applyBorder="1" applyAlignment="1">
      <alignment horizontal="center" vertical="center" wrapText="1"/>
    </xf>
    <xf numFmtId="166" fontId="13" fillId="0" borderId="18" xfId="0" applyNumberFormat="1" applyFont="1" applyBorder="1" applyAlignment="1">
      <alignment horizontal="center" vertical="center" wrapText="1"/>
    </xf>
    <xf numFmtId="164" fontId="13" fillId="0" borderId="18" xfId="0" applyNumberFormat="1" applyFont="1" applyBorder="1" applyAlignment="1" applyProtection="1">
      <alignment horizontal="center" vertical="center" wrapText="1"/>
      <protection locked="0"/>
    </xf>
    <xf numFmtId="37" fontId="17" fillId="0" borderId="18" xfId="0" applyNumberFormat="1" applyFont="1" applyBorder="1" applyAlignment="1">
      <alignment horizontal="center" vertical="center"/>
    </xf>
    <xf numFmtId="164" fontId="17" fillId="0" borderId="18" xfId="0" applyNumberFormat="1" applyFont="1" applyBorder="1" applyAlignment="1">
      <alignment horizontal="center" vertical="center"/>
    </xf>
    <xf numFmtId="164" fontId="18" fillId="0" borderId="17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19" fillId="0" borderId="18" xfId="2" applyBorder="1" applyAlignment="1" applyProtection="1">
      <alignment wrapText="1"/>
    </xf>
    <xf numFmtId="0" fontId="0" fillId="0" borderId="0" xfId="0" applyFill="1" applyBorder="1"/>
    <xf numFmtId="0" fontId="0" fillId="0" borderId="0" xfId="0" applyBorder="1" applyAlignment="1" applyProtection="1">
      <alignment vertical="top" wrapText="1"/>
    </xf>
    <xf numFmtId="0" fontId="8" fillId="0" borderId="0" xfId="0" applyFont="1" applyBorder="1" applyAlignment="1">
      <alignment horizontal="left"/>
    </xf>
    <xf numFmtId="0" fontId="6" fillId="0" borderId="8" xfId="0" applyFont="1" applyBorder="1" applyAlignment="1">
      <alignment horizontal="center" vertical="center"/>
    </xf>
    <xf numFmtId="0" fontId="20" fillId="0" borderId="8" xfId="3" applyFont="1" applyBorder="1" applyAlignment="1">
      <alignment horizontal="left" wrapText="1"/>
    </xf>
    <xf numFmtId="0" fontId="21" fillId="0" borderId="8" xfId="3" applyFont="1" applyBorder="1" applyAlignment="1">
      <alignment horizontal="center"/>
    </xf>
    <xf numFmtId="0" fontId="20" fillId="0" borderId="8" xfId="3" applyFont="1" applyBorder="1" applyAlignment="1">
      <alignment horizontal="right"/>
    </xf>
    <xf numFmtId="165" fontId="20" fillId="0" borderId="8" xfId="1" applyNumberFormat="1" applyFont="1" applyBorder="1" applyAlignment="1"/>
    <xf numFmtId="165" fontId="20" fillId="0" borderId="8" xfId="3" applyNumberFormat="1" applyFont="1" applyBorder="1" applyAlignment="1">
      <alignment horizontal="right"/>
    </xf>
    <xf numFmtId="165" fontId="20" fillId="0" borderId="8" xfId="1" applyNumberFormat="1" applyFont="1" applyFill="1" applyBorder="1" applyAlignment="1"/>
    <xf numFmtId="0" fontId="20" fillId="0" borderId="8" xfId="0" applyFont="1" applyBorder="1"/>
    <xf numFmtId="165" fontId="20" fillId="0" borderId="8" xfId="1" applyNumberFormat="1" applyFont="1" applyBorder="1" applyAlignment="1">
      <alignment horizontal="right"/>
    </xf>
    <xf numFmtId="1" fontId="0" fillId="0" borderId="8" xfId="0" applyNumberFormat="1" applyBorder="1" applyAlignment="1">
      <alignment horizontal="left" wrapText="1"/>
    </xf>
    <xf numFmtId="0" fontId="21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wrapText="1"/>
    </xf>
    <xf numFmtId="0" fontId="21" fillId="0" borderId="8" xfId="0" applyFont="1" applyBorder="1" applyAlignment="1">
      <alignment horizontal="center"/>
    </xf>
    <xf numFmtId="0" fontId="22" fillId="0" borderId="8" xfId="0" applyFont="1" applyBorder="1" applyAlignment="1">
      <alignment horizontal="center" wrapText="1"/>
    </xf>
    <xf numFmtId="0" fontId="24" fillId="0" borderId="8" xfId="0" applyFont="1" applyBorder="1"/>
    <xf numFmtId="0" fontId="20" fillId="0" borderId="8" xfId="0" applyFont="1" applyBorder="1" applyAlignment="1">
      <alignment horizontal="center"/>
    </xf>
    <xf numFmtId="0" fontId="20" fillId="0" borderId="8" xfId="0" applyFont="1" applyBorder="1" applyAlignment="1">
      <alignment horizontal="right"/>
    </xf>
    <xf numFmtId="165" fontId="20" fillId="0" borderId="8" xfId="0" applyNumberFormat="1" applyFont="1" applyBorder="1" applyAlignment="1">
      <alignment horizontal="right"/>
    </xf>
    <xf numFmtId="0" fontId="20" fillId="0" borderId="8" xfId="0" applyFont="1" applyBorder="1" applyAlignment="1">
      <alignment horizontal="left" wrapText="1"/>
    </xf>
    <xf numFmtId="0" fontId="4" fillId="0" borderId="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wrapText="1"/>
    </xf>
    <xf numFmtId="0" fontId="4" fillId="3" borderId="11" xfId="0" applyFont="1" applyFill="1" applyBorder="1" applyAlignment="1">
      <alignment horizontal="center" vertical="center"/>
    </xf>
    <xf numFmtId="166" fontId="4" fillId="3" borderId="11" xfId="0" applyNumberFormat="1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 applyProtection="1">
      <alignment horizontal="center" vertical="center"/>
      <protection locked="0"/>
    </xf>
    <xf numFmtId="164" fontId="18" fillId="3" borderId="1" xfId="0" applyNumberFormat="1" applyFont="1" applyFill="1" applyBorder="1" applyAlignment="1">
      <alignment horizontal="center" vertical="center"/>
    </xf>
    <xf numFmtId="0" fontId="20" fillId="0" borderId="8" xfId="3" applyFont="1" applyBorder="1" applyAlignment="1">
      <alignment horizontal="center"/>
    </xf>
    <xf numFmtId="0" fontId="19" fillId="0" borderId="18" xfId="2" applyFont="1" applyBorder="1" applyAlignment="1" applyProtection="1">
      <alignment wrapText="1"/>
    </xf>
    <xf numFmtId="14" fontId="26" fillId="0" borderId="16" xfId="0" applyNumberFormat="1" applyFont="1" applyBorder="1" applyAlignment="1">
      <alignment horizontal="center"/>
    </xf>
    <xf numFmtId="0" fontId="6" fillId="0" borderId="15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3" fontId="8" fillId="0" borderId="19" xfId="0" applyNumberFormat="1" applyFont="1" applyBorder="1" applyAlignment="1">
      <alignment horizontal="left"/>
    </xf>
    <xf numFmtId="0" fontId="20" fillId="0" borderId="8" xfId="3" applyFont="1" applyFill="1" applyBorder="1" applyAlignment="1">
      <alignment horizontal="left" wrapText="1"/>
    </xf>
    <xf numFmtId="0" fontId="21" fillId="0" borderId="8" xfId="3" applyFont="1" applyFill="1" applyBorder="1" applyAlignment="1">
      <alignment horizontal="center"/>
    </xf>
    <xf numFmtId="0" fontId="20" fillId="0" borderId="8" xfId="3" applyFont="1" applyFill="1" applyBorder="1" applyAlignment="1">
      <alignment horizontal="right"/>
    </xf>
    <xf numFmtId="165" fontId="20" fillId="0" borderId="8" xfId="3" applyNumberFormat="1" applyFont="1" applyFill="1" applyBorder="1" applyAlignment="1">
      <alignment horizontal="right"/>
    </xf>
    <xf numFmtId="0" fontId="6" fillId="3" borderId="9" xfId="0" applyFont="1" applyFill="1" applyBorder="1" applyAlignment="1">
      <alignment horizontal="center" vertical="center"/>
    </xf>
    <xf numFmtId="166" fontId="6" fillId="3" borderId="9" xfId="0" applyNumberFormat="1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166" fontId="4" fillId="0" borderId="9" xfId="0" applyNumberFormat="1" applyFont="1" applyFill="1" applyBorder="1" applyAlignment="1">
      <alignment horizontal="center" vertical="center"/>
    </xf>
    <xf numFmtId="0" fontId="25" fillId="0" borderId="14" xfId="3" applyFont="1" applyBorder="1" applyAlignment="1">
      <alignment horizontal="left" wrapText="1"/>
    </xf>
    <xf numFmtId="0" fontId="21" fillId="0" borderId="9" xfId="3" applyFont="1" applyBorder="1" applyAlignment="1">
      <alignment horizontal="center"/>
    </xf>
    <xf numFmtId="0" fontId="20" fillId="0" borderId="9" xfId="3" applyFont="1" applyBorder="1" applyAlignment="1">
      <alignment horizontal="right"/>
    </xf>
    <xf numFmtId="165" fontId="20" fillId="0" borderId="9" xfId="1" applyNumberFormat="1" applyFont="1" applyBorder="1" applyAlignment="1">
      <alignment horizontal="right"/>
    </xf>
    <xf numFmtId="165" fontId="20" fillId="0" borderId="17" xfId="3" applyNumberFormat="1" applyFont="1" applyBorder="1" applyAlignment="1">
      <alignment horizontal="right"/>
    </xf>
    <xf numFmtId="0" fontId="9" fillId="0" borderId="14" xfId="0" applyFont="1" applyFill="1" applyBorder="1" applyAlignment="1">
      <alignment wrapText="1"/>
    </xf>
    <xf numFmtId="0" fontId="21" fillId="0" borderId="9" xfId="0" applyFont="1" applyFill="1" applyBorder="1" applyAlignment="1">
      <alignment horizontal="center" vertical="center"/>
    </xf>
    <xf numFmtId="0" fontId="20" fillId="0" borderId="14" xfId="3" applyFont="1" applyBorder="1" applyAlignment="1">
      <alignment horizontal="left" wrapText="1"/>
    </xf>
    <xf numFmtId="165" fontId="20" fillId="0" borderId="9" xfId="1" applyNumberFormat="1" applyFont="1" applyBorder="1" applyAlignment="1"/>
    <xf numFmtId="1" fontId="23" fillId="0" borderId="17" xfId="3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 vertical="center"/>
    </xf>
    <xf numFmtId="165" fontId="23" fillId="0" borderId="17" xfId="3" applyNumberFormat="1" applyFont="1" applyBorder="1" applyAlignment="1">
      <alignment horizontal="right"/>
    </xf>
    <xf numFmtId="165" fontId="20" fillId="0" borderId="8" xfId="1" applyNumberFormat="1" applyFont="1" applyFill="1" applyBorder="1" applyAlignment="1">
      <alignment horizontal="right"/>
    </xf>
    <xf numFmtId="0" fontId="20" fillId="0" borderId="8" xfId="0" applyFont="1" applyFill="1" applyBorder="1"/>
    <xf numFmtId="0" fontId="4" fillId="0" borderId="8" xfId="3" applyFont="1" applyFill="1" applyBorder="1" applyAlignment="1">
      <alignment horizontal="left" wrapText="1"/>
    </xf>
    <xf numFmtId="0" fontId="22" fillId="0" borderId="8" xfId="3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/>
    </xf>
    <xf numFmtId="0" fontId="20" fillId="0" borderId="8" xfId="3" applyFont="1" applyFill="1" applyBorder="1" applyAlignment="1">
      <alignment horizontal="left" vertical="top" wrapText="1"/>
    </xf>
    <xf numFmtId="0" fontId="21" fillId="0" borderId="8" xfId="3" applyFont="1" applyFill="1" applyBorder="1" applyAlignment="1">
      <alignment horizontal="center" vertical="top" wrapText="1"/>
    </xf>
    <xf numFmtId="0" fontId="20" fillId="0" borderId="8" xfId="3" applyFont="1" applyFill="1" applyBorder="1" applyAlignment="1">
      <alignment horizontal="right" vertical="top" wrapText="1"/>
    </xf>
    <xf numFmtId="165" fontId="20" fillId="0" borderId="8" xfId="1" applyNumberFormat="1" applyFont="1" applyFill="1" applyBorder="1" applyAlignment="1">
      <alignment horizontal="right" vertical="top" wrapText="1"/>
    </xf>
    <xf numFmtId="165" fontId="20" fillId="0" borderId="8" xfId="3" applyNumberFormat="1" applyFont="1" applyFill="1" applyBorder="1" applyAlignment="1">
      <alignment horizontal="right" vertical="top" wrapText="1"/>
    </xf>
    <xf numFmtId="0" fontId="20" fillId="0" borderId="8" xfId="3" applyFont="1" applyFill="1" applyBorder="1" applyAlignment="1"/>
    <xf numFmtId="1" fontId="0" fillId="0" borderId="0" xfId="0" applyNumberFormat="1" applyFill="1" applyAlignment="1">
      <alignment wrapText="1"/>
    </xf>
    <xf numFmtId="1" fontId="20" fillId="0" borderId="8" xfId="0" applyNumberFormat="1" applyFont="1" applyFill="1" applyBorder="1" applyAlignment="1">
      <alignment wrapText="1"/>
    </xf>
    <xf numFmtId="1" fontId="0" fillId="0" borderId="8" xfId="0" applyNumberFormat="1" applyFill="1" applyBorder="1" applyAlignment="1">
      <alignment wrapText="1"/>
    </xf>
    <xf numFmtId="166" fontId="22" fillId="0" borderId="10" xfId="0" applyNumberFormat="1" applyFont="1" applyBorder="1" applyAlignment="1">
      <alignment horizontal="center"/>
    </xf>
    <xf numFmtId="0" fontId="0" fillId="0" borderId="10" xfId="0" applyBorder="1" applyAlignment="1"/>
    <xf numFmtId="0" fontId="28" fillId="0" borderId="0" xfId="0" applyFont="1" applyBorder="1" applyAlignment="1">
      <alignment horizontal="left"/>
    </xf>
    <xf numFmtId="0" fontId="11" fillId="0" borderId="11" xfId="0" applyFont="1" applyBorder="1" applyAlignment="1">
      <alignment horizontal="center"/>
    </xf>
  </cellXfs>
  <cellStyles count="4">
    <cellStyle name="čárky_List1" xfId="1" xr:uid="{00000000-0005-0000-0000-000000000000}"/>
    <cellStyle name="Hypertextový odkaz" xfId="2" builtinId="8"/>
    <cellStyle name="Normální" xfId="0" builtinId="0"/>
    <cellStyle name="normální_List1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79</xdr:row>
      <xdr:rowOff>0</xdr:rowOff>
    </xdr:from>
    <xdr:to>
      <xdr:col>1</xdr:col>
      <xdr:colOff>495300</xdr:colOff>
      <xdr:row>79</xdr:row>
      <xdr:rowOff>0</xdr:rowOff>
    </xdr:to>
    <xdr:sp macro="" textlink="">
      <xdr:nvSpPr>
        <xdr:cNvPr id="2393" name="Line 1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>
          <a:spLocks noChangeShapeType="1"/>
        </xdr:cNvSpPr>
      </xdr:nvSpPr>
      <xdr:spPr bwMode="auto">
        <a:xfrm>
          <a:off x="1162050" y="91601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118</xdr:row>
      <xdr:rowOff>0</xdr:rowOff>
    </xdr:from>
    <xdr:to>
      <xdr:col>1</xdr:col>
      <xdr:colOff>495300</xdr:colOff>
      <xdr:row>118</xdr:row>
      <xdr:rowOff>0</xdr:rowOff>
    </xdr:to>
    <xdr:sp macro="" textlink="">
      <xdr:nvSpPr>
        <xdr:cNvPr id="2394" name="Line 2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118</xdr:row>
      <xdr:rowOff>0</xdr:rowOff>
    </xdr:from>
    <xdr:to>
      <xdr:col>1</xdr:col>
      <xdr:colOff>495300</xdr:colOff>
      <xdr:row>118</xdr:row>
      <xdr:rowOff>0</xdr:rowOff>
    </xdr:to>
    <xdr:sp macro="" textlink="">
      <xdr:nvSpPr>
        <xdr:cNvPr id="2395" name="Line 18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82</xdr:row>
      <xdr:rowOff>0</xdr:rowOff>
    </xdr:from>
    <xdr:to>
      <xdr:col>1</xdr:col>
      <xdr:colOff>495300</xdr:colOff>
      <xdr:row>82</xdr:row>
      <xdr:rowOff>0</xdr:rowOff>
    </xdr:to>
    <xdr:sp macro="" textlink="">
      <xdr:nvSpPr>
        <xdr:cNvPr id="2396" name="Line 2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82</xdr:row>
      <xdr:rowOff>0</xdr:rowOff>
    </xdr:from>
    <xdr:to>
      <xdr:col>1</xdr:col>
      <xdr:colOff>495300</xdr:colOff>
      <xdr:row>82</xdr:row>
      <xdr:rowOff>0</xdr:rowOff>
    </xdr:to>
    <xdr:sp macro="" textlink="">
      <xdr:nvSpPr>
        <xdr:cNvPr id="2397" name="Line 2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7"/>
  <sheetViews>
    <sheetView showGridLines="0" tabSelected="1" zoomScale="75" zoomScaleNormal="75" zoomScaleSheetLayoutView="100" workbookViewId="0">
      <pane ySplit="4" topLeftCell="A56" activePane="bottomLeft" state="frozen"/>
      <selection pane="bottomLeft" activeCell="I112" sqref="I112"/>
    </sheetView>
  </sheetViews>
  <sheetFormatPr defaultRowHeight="15"/>
  <cols>
    <col min="1" max="1" width="7.77734375" style="38" customWidth="1"/>
    <col min="2" max="2" width="47.5546875" customWidth="1"/>
    <col min="3" max="3" width="7" customWidth="1"/>
    <col min="4" max="4" width="8.5546875" style="23" customWidth="1"/>
    <col min="5" max="5" width="10.21875" style="27" customWidth="1"/>
    <col min="6" max="6" width="18.33203125" customWidth="1"/>
    <col min="7" max="16384" width="8.88671875" style="8"/>
  </cols>
  <sheetData>
    <row r="1" spans="1:6" ht="41.25" customHeight="1">
      <c r="A1" s="28"/>
      <c r="B1" s="142" t="s">
        <v>74</v>
      </c>
      <c r="C1" s="142"/>
      <c r="D1" s="20"/>
      <c r="E1" s="24"/>
      <c r="F1" s="1"/>
    </row>
    <row r="2" spans="1:6" ht="30" customHeight="1">
      <c r="A2" s="29"/>
      <c r="B2" s="141" t="s">
        <v>70</v>
      </c>
      <c r="C2" s="141"/>
      <c r="D2" s="141"/>
      <c r="E2" s="141"/>
      <c r="F2" s="104"/>
    </row>
    <row r="3" spans="1:6" ht="30.75" customHeight="1" thickBot="1">
      <c r="A3" s="29"/>
      <c r="B3" s="71" t="s">
        <v>71</v>
      </c>
      <c r="C3" s="139" t="s">
        <v>44</v>
      </c>
      <c r="D3" s="140"/>
      <c r="E3" s="140"/>
      <c r="F3" s="100">
        <v>45368</v>
      </c>
    </row>
    <row r="4" spans="1:6" ht="48.75" thickBot="1">
      <c r="A4" s="3" t="s">
        <v>3</v>
      </c>
      <c r="B4" s="2" t="s">
        <v>6</v>
      </c>
      <c r="C4" s="4" t="s">
        <v>7</v>
      </c>
      <c r="D4" s="21" t="s">
        <v>2</v>
      </c>
      <c r="E4" s="25" t="s">
        <v>1</v>
      </c>
      <c r="F4" s="5" t="s">
        <v>0</v>
      </c>
    </row>
    <row r="5" spans="1:6" ht="23.25">
      <c r="A5" s="6"/>
      <c r="B5" s="9" t="s">
        <v>5</v>
      </c>
      <c r="C5" s="6"/>
      <c r="D5" s="22"/>
      <c r="E5" s="26"/>
      <c r="F5" s="19"/>
    </row>
    <row r="6" spans="1:6" ht="19.5" customHeight="1">
      <c r="A6" s="61">
        <v>443</v>
      </c>
      <c r="B6" s="68" t="str">
        <f>B15</f>
        <v>Spínací zařízení</v>
      </c>
      <c r="C6" s="61"/>
      <c r="D6" s="62"/>
      <c r="E6" s="63"/>
      <c r="F6" s="64">
        <f>F37</f>
        <v>0</v>
      </c>
    </row>
    <row r="7" spans="1:6" ht="18" customHeight="1">
      <c r="A7" s="61">
        <v>444</v>
      </c>
      <c r="B7" s="68" t="str">
        <f>B39</f>
        <v>Rozvody elektrické energie</v>
      </c>
      <c r="C7" s="61"/>
      <c r="D7" s="62"/>
      <c r="E7" s="63"/>
      <c r="F7" s="64">
        <f>F80</f>
        <v>0</v>
      </c>
    </row>
    <row r="8" spans="1:6" ht="18" customHeight="1">
      <c r="A8" s="61">
        <v>444</v>
      </c>
      <c r="B8" s="68" t="str">
        <f>B82</f>
        <v>Montáž rozvodů elektrické energie</v>
      </c>
      <c r="C8" s="61"/>
      <c r="D8" s="62"/>
      <c r="E8" s="63"/>
      <c r="F8" s="64">
        <f>F108</f>
        <v>0</v>
      </c>
    </row>
    <row r="9" spans="1:6" ht="18" customHeight="1">
      <c r="A9" s="61">
        <v>445</v>
      </c>
      <c r="B9" s="68" t="str">
        <f>B110</f>
        <v>Osvětlení</v>
      </c>
      <c r="C9" s="61"/>
      <c r="D9" s="62"/>
      <c r="E9" s="63"/>
      <c r="F9" s="64">
        <f>F116</f>
        <v>0</v>
      </c>
    </row>
    <row r="10" spans="1:6" ht="18" customHeight="1">
      <c r="A10" s="61">
        <v>445</v>
      </c>
      <c r="B10" s="68" t="str">
        <f>B118</f>
        <v>Montáž osvětlení</v>
      </c>
      <c r="C10" s="61"/>
      <c r="D10" s="62"/>
      <c r="E10" s="63"/>
      <c r="F10" s="64">
        <f>F122</f>
        <v>0</v>
      </c>
    </row>
    <row r="11" spans="1:6" ht="18" customHeight="1">
      <c r="A11" s="61">
        <v>446</v>
      </c>
      <c r="B11" s="99" t="str">
        <f>B124</f>
        <v>Bleskosvody</v>
      </c>
      <c r="C11" s="61"/>
      <c r="D11" s="62"/>
      <c r="E11" s="63"/>
      <c r="F11" s="65">
        <f>F129</f>
        <v>0</v>
      </c>
    </row>
    <row r="12" spans="1:6" ht="18" customHeight="1" thickBot="1">
      <c r="A12" s="61">
        <v>446</v>
      </c>
      <c r="B12" s="99" t="str">
        <f>B131</f>
        <v>Montáž bleskosvodu</v>
      </c>
      <c r="C12" s="61"/>
      <c r="D12" s="62"/>
      <c r="E12" s="63"/>
      <c r="F12" s="65">
        <f>F135</f>
        <v>0</v>
      </c>
    </row>
    <row r="13" spans="1:6" ht="23.25" customHeight="1" thickBot="1">
      <c r="A13" s="30"/>
      <c r="B13" s="10" t="s">
        <v>4</v>
      </c>
      <c r="C13" s="30"/>
      <c r="D13" s="39"/>
      <c r="E13" s="40"/>
      <c r="F13" s="41">
        <f>SUM(F6:F12)</f>
        <v>0</v>
      </c>
    </row>
    <row r="14" spans="1:6" ht="18.75" thickBot="1">
      <c r="A14" s="92"/>
      <c r="B14" s="93"/>
      <c r="C14" s="94"/>
      <c r="D14" s="95"/>
      <c r="E14" s="96"/>
      <c r="F14" s="97"/>
    </row>
    <row r="15" spans="1:6" ht="16.5" thickBot="1">
      <c r="A15" s="34">
        <v>443</v>
      </c>
      <c r="B15" s="11" t="s">
        <v>45</v>
      </c>
      <c r="C15" s="42"/>
      <c r="D15" s="43"/>
      <c r="E15" s="44"/>
      <c r="F15" s="52"/>
    </row>
    <row r="16" spans="1:6" ht="16.5" thickBot="1">
      <c r="A16" s="82"/>
      <c r="B16" s="85" t="s">
        <v>86</v>
      </c>
      <c r="C16" s="86"/>
      <c r="D16" s="87"/>
      <c r="E16" s="87"/>
      <c r="F16" s="87"/>
    </row>
    <row r="17" spans="1:6" ht="15.75" thickBot="1">
      <c r="A17" s="82">
        <v>443.00009999999997</v>
      </c>
      <c r="B17" s="90" t="s">
        <v>87</v>
      </c>
      <c r="C17" s="84" t="s">
        <v>10</v>
      </c>
      <c r="D17" s="88">
        <v>1</v>
      </c>
      <c r="E17" s="89"/>
      <c r="F17" s="89">
        <f t="shared" ref="F17" si="0">D17*E17</f>
        <v>0</v>
      </c>
    </row>
    <row r="18" spans="1:6" ht="15.75" thickBot="1">
      <c r="A18" s="82">
        <v>443.00020000000001</v>
      </c>
      <c r="B18" s="129" t="s">
        <v>88</v>
      </c>
      <c r="C18" s="84" t="s">
        <v>10</v>
      </c>
      <c r="D18" s="88">
        <v>1</v>
      </c>
      <c r="E18" s="89"/>
      <c r="F18" s="89">
        <f t="shared" ref="F18" si="1">D18*E18</f>
        <v>0</v>
      </c>
    </row>
    <row r="19" spans="1:6" ht="15.75" thickBot="1">
      <c r="A19" s="82">
        <v>443.00029999999998</v>
      </c>
      <c r="B19" s="83" t="s">
        <v>39</v>
      </c>
      <c r="C19" s="84" t="s">
        <v>10</v>
      </c>
      <c r="D19" s="88">
        <v>1</v>
      </c>
      <c r="E19" s="89"/>
      <c r="F19" s="89">
        <f>D19*E19</f>
        <v>0</v>
      </c>
    </row>
    <row r="20" spans="1:6" ht="15.75" thickBot="1">
      <c r="A20" s="82">
        <v>443.00040000000001</v>
      </c>
      <c r="B20" s="83" t="s">
        <v>40</v>
      </c>
      <c r="C20" s="84" t="s">
        <v>10</v>
      </c>
      <c r="D20" s="88">
        <v>1</v>
      </c>
      <c r="E20" s="89"/>
      <c r="F20" s="89">
        <f>D20*E20</f>
        <v>0</v>
      </c>
    </row>
    <row r="21" spans="1:6" ht="16.5" thickBot="1">
      <c r="A21" s="82"/>
      <c r="B21" s="85" t="s">
        <v>89</v>
      </c>
      <c r="C21" s="86"/>
      <c r="D21" s="87"/>
      <c r="E21" s="87"/>
      <c r="F21" s="87"/>
    </row>
    <row r="22" spans="1:6" ht="45.75" thickBot="1">
      <c r="A22" s="82">
        <v>443.00049999999999</v>
      </c>
      <c r="B22" s="83" t="s">
        <v>90</v>
      </c>
      <c r="C22" s="84" t="s">
        <v>10</v>
      </c>
      <c r="D22" s="88">
        <v>1</v>
      </c>
      <c r="E22" s="89"/>
      <c r="F22" s="89">
        <f t="shared" ref="F22:F25" si="2">D22*E22</f>
        <v>0</v>
      </c>
    </row>
    <row r="23" spans="1:6" ht="15.75" thickBot="1">
      <c r="A23" s="82">
        <v>443.00060000000002</v>
      </c>
      <c r="B23" s="83" t="s">
        <v>38</v>
      </c>
      <c r="C23" s="84" t="s">
        <v>10</v>
      </c>
      <c r="D23" s="88">
        <v>11</v>
      </c>
      <c r="E23" s="89"/>
      <c r="F23" s="89">
        <f t="shared" si="2"/>
        <v>0</v>
      </c>
    </row>
    <row r="24" spans="1:6" ht="15.75" thickBot="1">
      <c r="A24" s="82">
        <v>443.00069999999999</v>
      </c>
      <c r="B24" s="83" t="s">
        <v>91</v>
      </c>
      <c r="C24" s="84" t="s">
        <v>10</v>
      </c>
      <c r="D24" s="88">
        <v>1</v>
      </c>
      <c r="E24" s="89"/>
      <c r="F24" s="89">
        <f t="shared" si="2"/>
        <v>0</v>
      </c>
    </row>
    <row r="25" spans="1:6" ht="15.75" thickBot="1">
      <c r="A25" s="82">
        <v>443.00080000000003</v>
      </c>
      <c r="B25" s="83" t="s">
        <v>92</v>
      </c>
      <c r="C25" s="84" t="s">
        <v>10</v>
      </c>
      <c r="D25" s="88">
        <v>1</v>
      </c>
      <c r="E25" s="89"/>
      <c r="F25" s="89">
        <f t="shared" si="2"/>
        <v>0</v>
      </c>
    </row>
    <row r="26" spans="1:6" ht="15.75" thickBot="1">
      <c r="A26" s="82">
        <v>443.0009</v>
      </c>
      <c r="B26" s="73" t="s">
        <v>93</v>
      </c>
      <c r="C26" s="74" t="s">
        <v>10</v>
      </c>
      <c r="D26" s="88">
        <v>4</v>
      </c>
      <c r="E26" s="89"/>
      <c r="F26" s="89">
        <f t="shared" ref="F26:F27" si="3">D26*E26</f>
        <v>0</v>
      </c>
    </row>
    <row r="27" spans="1:6" ht="15.75" thickBot="1">
      <c r="A27" s="82">
        <v>443.00099999999998</v>
      </c>
      <c r="B27" s="83" t="s">
        <v>94</v>
      </c>
      <c r="C27" s="84" t="s">
        <v>10</v>
      </c>
      <c r="D27" s="88">
        <v>4</v>
      </c>
      <c r="E27" s="89"/>
      <c r="F27" s="89">
        <f t="shared" si="3"/>
        <v>0</v>
      </c>
    </row>
    <row r="28" spans="1:6" ht="15.75" thickBot="1">
      <c r="A28" s="82">
        <v>443.00110000000001</v>
      </c>
      <c r="B28" s="83" t="s">
        <v>96</v>
      </c>
      <c r="C28" s="84" t="s">
        <v>10</v>
      </c>
      <c r="D28" s="88">
        <v>4</v>
      </c>
      <c r="E28" s="89"/>
      <c r="F28" s="89">
        <f t="shared" ref="F28" si="4">D28*E28</f>
        <v>0</v>
      </c>
    </row>
    <row r="29" spans="1:6" ht="15.75" thickBot="1">
      <c r="A29" s="82">
        <v>443.00119999999998</v>
      </c>
      <c r="B29" s="83" t="s">
        <v>95</v>
      </c>
      <c r="C29" s="84" t="s">
        <v>10</v>
      </c>
      <c r="D29" s="88">
        <v>2</v>
      </c>
      <c r="E29" s="89"/>
      <c r="F29" s="89">
        <f t="shared" ref="F29" si="5">D29*E29</f>
        <v>0</v>
      </c>
    </row>
    <row r="30" spans="1:6" ht="15.75" thickBot="1">
      <c r="A30" s="82">
        <v>443.00130000000001</v>
      </c>
      <c r="B30" s="83" t="s">
        <v>97</v>
      </c>
      <c r="C30" s="84" t="s">
        <v>10</v>
      </c>
      <c r="D30" s="88">
        <v>16</v>
      </c>
      <c r="E30" s="89"/>
      <c r="F30" s="89">
        <f t="shared" ref="F30:F32" si="6">D30*E30</f>
        <v>0</v>
      </c>
    </row>
    <row r="31" spans="1:6" ht="15.75" thickBot="1">
      <c r="A31" s="82">
        <v>443.00139999999999</v>
      </c>
      <c r="B31" s="90" t="s">
        <v>98</v>
      </c>
      <c r="C31" s="84" t="s">
        <v>10</v>
      </c>
      <c r="D31" s="88">
        <v>1</v>
      </c>
      <c r="E31" s="89"/>
      <c r="F31" s="89">
        <f>D31*E31</f>
        <v>0</v>
      </c>
    </row>
    <row r="32" spans="1:6" ht="15.75" thickBot="1">
      <c r="A32" s="82">
        <v>443.00150000000002</v>
      </c>
      <c r="B32" s="90" t="s">
        <v>87</v>
      </c>
      <c r="C32" s="84" t="s">
        <v>10</v>
      </c>
      <c r="D32" s="88">
        <v>2</v>
      </c>
      <c r="E32" s="89"/>
      <c r="F32" s="89">
        <f t="shared" si="6"/>
        <v>0</v>
      </c>
    </row>
    <row r="33" spans="1:6" ht="15.75" thickBot="1">
      <c r="A33" s="82">
        <v>443.0016</v>
      </c>
      <c r="B33" s="73" t="s">
        <v>99</v>
      </c>
      <c r="C33" s="74" t="s">
        <v>10</v>
      </c>
      <c r="D33" s="88">
        <v>1</v>
      </c>
      <c r="E33" s="89"/>
      <c r="F33" s="89">
        <f>D33*E33</f>
        <v>0</v>
      </c>
    </row>
    <row r="34" spans="1:6" ht="15.75" thickBot="1">
      <c r="A34" s="82">
        <v>443.00170000000003</v>
      </c>
      <c r="B34" s="90" t="s">
        <v>100</v>
      </c>
      <c r="C34" s="84" t="s">
        <v>10</v>
      </c>
      <c r="D34" s="88">
        <v>5</v>
      </c>
      <c r="E34" s="89"/>
      <c r="F34" s="89">
        <f>D34*E34</f>
        <v>0</v>
      </c>
    </row>
    <row r="35" spans="1:6" ht="15.75" thickBot="1">
      <c r="A35" s="82">
        <v>443.0018</v>
      </c>
      <c r="B35" s="83" t="s">
        <v>39</v>
      </c>
      <c r="C35" s="84" t="s">
        <v>10</v>
      </c>
      <c r="D35" s="88">
        <v>1</v>
      </c>
      <c r="E35" s="89"/>
      <c r="F35" s="89">
        <f>D35*E35</f>
        <v>0</v>
      </c>
    </row>
    <row r="36" spans="1:6" ht="15.75" thickBot="1">
      <c r="A36" s="82">
        <v>443.00189999999998</v>
      </c>
      <c r="B36" s="83" t="s">
        <v>40</v>
      </c>
      <c r="C36" s="84" t="s">
        <v>10</v>
      </c>
      <c r="D36" s="88">
        <v>1</v>
      </c>
      <c r="E36" s="89"/>
      <c r="F36" s="89">
        <f>D36*E36</f>
        <v>0</v>
      </c>
    </row>
    <row r="37" spans="1:6" ht="18.75" thickBot="1">
      <c r="A37" s="35"/>
      <c r="B37" s="16" t="s">
        <v>9</v>
      </c>
      <c r="C37" s="53"/>
      <c r="D37" s="54"/>
      <c r="E37" s="55"/>
      <c r="F37" s="67">
        <f>SUM(F16:F36)</f>
        <v>0</v>
      </c>
    </row>
    <row r="38" spans="1:6" ht="18.75" thickBot="1">
      <c r="A38" s="92"/>
      <c r="B38" s="93"/>
      <c r="C38" s="94"/>
      <c r="D38" s="95"/>
      <c r="E38" s="96"/>
      <c r="F38" s="97"/>
    </row>
    <row r="39" spans="1:6" ht="16.5" thickBot="1">
      <c r="A39" s="31">
        <v>444</v>
      </c>
      <c r="B39" s="11" t="s">
        <v>48</v>
      </c>
      <c r="C39" s="42"/>
      <c r="D39" s="43"/>
      <c r="E39" s="44"/>
      <c r="F39" s="103"/>
    </row>
    <row r="40" spans="1:6" ht="15.75" thickBot="1">
      <c r="A40" s="31">
        <v>444.00009999999997</v>
      </c>
      <c r="B40" s="105" t="s">
        <v>101</v>
      </c>
      <c r="C40" s="106" t="s">
        <v>10</v>
      </c>
      <c r="D40" s="107">
        <v>59</v>
      </c>
      <c r="E40" s="78"/>
      <c r="F40" s="108">
        <f t="shared" ref="F40" si="7">D40*E40</f>
        <v>0</v>
      </c>
    </row>
    <row r="41" spans="1:6" ht="15.75" thickBot="1">
      <c r="A41" s="31">
        <v>444.00020000000001</v>
      </c>
      <c r="B41" s="105" t="s">
        <v>105</v>
      </c>
      <c r="C41" s="106" t="s">
        <v>10</v>
      </c>
      <c r="D41" s="107">
        <v>11</v>
      </c>
      <c r="E41" s="78"/>
      <c r="F41" s="108">
        <f>D41*E41</f>
        <v>0</v>
      </c>
    </row>
    <row r="42" spans="1:6" ht="15.75" thickBot="1">
      <c r="A42" s="31">
        <v>444.00029999999998</v>
      </c>
      <c r="B42" s="105" t="s">
        <v>12</v>
      </c>
      <c r="C42" s="106" t="s">
        <v>10</v>
      </c>
      <c r="D42" s="107">
        <v>30</v>
      </c>
      <c r="E42" s="78"/>
      <c r="F42" s="108">
        <f t="shared" ref="F42:F47" si="8">D42*E42</f>
        <v>0</v>
      </c>
    </row>
    <row r="43" spans="1:6" ht="15.75" thickBot="1">
      <c r="A43" s="31">
        <v>444.00040000000001</v>
      </c>
      <c r="B43" s="105" t="s">
        <v>13</v>
      </c>
      <c r="C43" s="106" t="s">
        <v>10</v>
      </c>
      <c r="D43" s="107">
        <v>30</v>
      </c>
      <c r="E43" s="78"/>
      <c r="F43" s="108">
        <f t="shared" si="8"/>
        <v>0</v>
      </c>
    </row>
    <row r="44" spans="1:6" ht="15.75" thickBot="1">
      <c r="A44" s="31">
        <v>444.00049999999999</v>
      </c>
      <c r="B44" s="105" t="s">
        <v>103</v>
      </c>
      <c r="C44" s="106" t="s">
        <v>10</v>
      </c>
      <c r="D44" s="107">
        <v>100</v>
      </c>
      <c r="E44" s="78"/>
      <c r="F44" s="108">
        <f t="shared" ref="F44" si="9">D44*E44</f>
        <v>0</v>
      </c>
    </row>
    <row r="45" spans="1:6" ht="15.75" thickBot="1">
      <c r="A45" s="31">
        <v>444.00060000000002</v>
      </c>
      <c r="B45" s="105" t="s">
        <v>104</v>
      </c>
      <c r="C45" s="106" t="s">
        <v>10</v>
      </c>
      <c r="D45" s="107">
        <v>50</v>
      </c>
      <c r="E45" s="78"/>
      <c r="F45" s="108">
        <f t="shared" si="8"/>
        <v>0</v>
      </c>
    </row>
    <row r="46" spans="1:6" ht="15.75" thickBot="1">
      <c r="A46" s="31">
        <v>444.00069999999999</v>
      </c>
      <c r="B46" s="105" t="s">
        <v>102</v>
      </c>
      <c r="C46" s="106" t="s">
        <v>11</v>
      </c>
      <c r="D46" s="107">
        <v>24</v>
      </c>
      <c r="E46" s="78"/>
      <c r="F46" s="108">
        <f t="shared" si="8"/>
        <v>0</v>
      </c>
    </row>
    <row r="47" spans="1:6" ht="15.75" thickBot="1">
      <c r="A47" s="31">
        <v>444.00080000000003</v>
      </c>
      <c r="B47" s="105" t="s">
        <v>14</v>
      </c>
      <c r="C47" s="106" t="s">
        <v>15</v>
      </c>
      <c r="D47" s="107">
        <v>3</v>
      </c>
      <c r="E47" s="78"/>
      <c r="F47" s="108">
        <f t="shared" si="8"/>
        <v>0</v>
      </c>
    </row>
    <row r="48" spans="1:6" ht="15.75" thickBot="1">
      <c r="A48" s="31">
        <v>444.0009</v>
      </c>
      <c r="B48" s="105" t="s">
        <v>52</v>
      </c>
      <c r="C48" s="106" t="s">
        <v>11</v>
      </c>
      <c r="D48" s="107">
        <v>70</v>
      </c>
      <c r="E48" s="78"/>
      <c r="F48" s="108">
        <f>D48*E48</f>
        <v>0</v>
      </c>
    </row>
    <row r="49" spans="1:6" ht="15.75" thickBot="1">
      <c r="A49" s="31">
        <v>444.00099999999998</v>
      </c>
      <c r="B49" s="105" t="s">
        <v>53</v>
      </c>
      <c r="C49" s="106" t="s">
        <v>11</v>
      </c>
      <c r="D49" s="107">
        <v>36</v>
      </c>
      <c r="E49" s="78"/>
      <c r="F49" s="108">
        <f>D49*E49</f>
        <v>0</v>
      </c>
    </row>
    <row r="50" spans="1:6" ht="15.75" thickBot="1">
      <c r="A50" s="31">
        <v>444.00110000000001</v>
      </c>
      <c r="B50" s="105" t="s">
        <v>16</v>
      </c>
      <c r="C50" s="106" t="s">
        <v>11</v>
      </c>
      <c r="D50" s="107">
        <v>60</v>
      </c>
      <c r="E50" s="78"/>
      <c r="F50" s="108">
        <f t="shared" ref="F50:F54" si="10">D50*E50</f>
        <v>0</v>
      </c>
    </row>
    <row r="51" spans="1:6" ht="15.75" thickBot="1">
      <c r="A51" s="31">
        <v>444.00119999999998</v>
      </c>
      <c r="B51" s="105" t="s">
        <v>17</v>
      </c>
      <c r="C51" s="106" t="s">
        <v>11</v>
      </c>
      <c r="D51" s="107">
        <v>220</v>
      </c>
      <c r="E51" s="78"/>
      <c r="F51" s="108">
        <f t="shared" si="10"/>
        <v>0</v>
      </c>
    </row>
    <row r="52" spans="1:6" ht="15.75" thickBot="1">
      <c r="A52" s="31">
        <v>444.00130000000001</v>
      </c>
      <c r="B52" s="105" t="s">
        <v>18</v>
      </c>
      <c r="C52" s="106" t="s">
        <v>11</v>
      </c>
      <c r="D52" s="107">
        <v>480</v>
      </c>
      <c r="E52" s="78"/>
      <c r="F52" s="108">
        <f t="shared" si="10"/>
        <v>0</v>
      </c>
    </row>
    <row r="53" spans="1:6" ht="15.75" thickBot="1">
      <c r="A53" s="31">
        <v>444.00139999999999</v>
      </c>
      <c r="B53" s="105" t="s">
        <v>19</v>
      </c>
      <c r="C53" s="106" t="s">
        <v>11</v>
      </c>
      <c r="D53" s="107">
        <v>36</v>
      </c>
      <c r="E53" s="78"/>
      <c r="F53" s="108">
        <f t="shared" si="10"/>
        <v>0</v>
      </c>
    </row>
    <row r="54" spans="1:6" ht="15.75" thickBot="1">
      <c r="A54" s="31">
        <v>444.00150000000002</v>
      </c>
      <c r="B54" s="105" t="s">
        <v>54</v>
      </c>
      <c r="C54" s="106" t="s">
        <v>11</v>
      </c>
      <c r="D54" s="107">
        <v>17</v>
      </c>
      <c r="E54" s="78"/>
      <c r="F54" s="108">
        <f t="shared" si="10"/>
        <v>0</v>
      </c>
    </row>
    <row r="55" spans="1:6" ht="15.75" thickBot="1">
      <c r="A55" s="31">
        <v>444.0016</v>
      </c>
      <c r="B55" s="73" t="s">
        <v>55</v>
      </c>
      <c r="C55" s="74" t="s">
        <v>11</v>
      </c>
      <c r="D55" s="75">
        <v>20</v>
      </c>
      <c r="E55" s="76"/>
      <c r="F55" s="77">
        <f>D55*E55</f>
        <v>0</v>
      </c>
    </row>
    <row r="56" spans="1:6" ht="15.75" thickBot="1">
      <c r="A56" s="31">
        <v>444.00170000000003</v>
      </c>
      <c r="B56" s="73" t="s">
        <v>56</v>
      </c>
      <c r="C56" s="74" t="s">
        <v>11</v>
      </c>
      <c r="D56" s="75">
        <v>20</v>
      </c>
      <c r="E56" s="76"/>
      <c r="F56" s="77">
        <f>D56*E56</f>
        <v>0</v>
      </c>
    </row>
    <row r="57" spans="1:6" ht="30.75" thickBot="1">
      <c r="A57" s="31">
        <v>444.00180000000103</v>
      </c>
      <c r="B57" s="73" t="s">
        <v>107</v>
      </c>
      <c r="C57" s="74" t="s">
        <v>10</v>
      </c>
      <c r="D57" s="75">
        <v>2</v>
      </c>
      <c r="E57" s="76"/>
      <c r="F57" s="77">
        <f t="shared" ref="F57:F59" si="11">D57*E57</f>
        <v>0</v>
      </c>
    </row>
    <row r="58" spans="1:6" ht="30.75" thickBot="1">
      <c r="A58" s="31">
        <v>444.001900000001</v>
      </c>
      <c r="B58" s="73" t="s">
        <v>106</v>
      </c>
      <c r="C58" s="74" t="s">
        <v>10</v>
      </c>
      <c r="D58" s="75">
        <v>25</v>
      </c>
      <c r="E58" s="78"/>
      <c r="F58" s="77">
        <f t="shared" si="11"/>
        <v>0</v>
      </c>
    </row>
    <row r="59" spans="1:6" ht="30.75" thickBot="1">
      <c r="A59" s="31">
        <v>444.00200000000098</v>
      </c>
      <c r="B59" s="73" t="s">
        <v>108</v>
      </c>
      <c r="C59" s="74" t="s">
        <v>10</v>
      </c>
      <c r="D59" s="75">
        <v>34</v>
      </c>
      <c r="E59" s="78"/>
      <c r="F59" s="77">
        <f t="shared" si="11"/>
        <v>0</v>
      </c>
    </row>
    <row r="60" spans="1:6" ht="30.75" thickBot="1">
      <c r="A60" s="31">
        <v>444.00210000000101</v>
      </c>
      <c r="B60" s="73" t="s">
        <v>110</v>
      </c>
      <c r="C60" s="74" t="s">
        <v>10</v>
      </c>
      <c r="D60" s="75">
        <v>1</v>
      </c>
      <c r="E60" s="76"/>
      <c r="F60" s="77">
        <f>D60*E60</f>
        <v>0</v>
      </c>
    </row>
    <row r="61" spans="1:6" ht="30.75" thickBot="1">
      <c r="A61" s="31">
        <v>444.00220000000098</v>
      </c>
      <c r="B61" s="73" t="s">
        <v>109</v>
      </c>
      <c r="C61" s="74" t="s">
        <v>10</v>
      </c>
      <c r="D61" s="75">
        <v>1</v>
      </c>
      <c r="E61" s="76"/>
      <c r="F61" s="77">
        <f>D61*E61</f>
        <v>0</v>
      </c>
    </row>
    <row r="62" spans="1:6" ht="15.75" thickBot="1">
      <c r="A62" s="31">
        <v>444.00230000000101</v>
      </c>
      <c r="B62" s="73" t="s">
        <v>111</v>
      </c>
      <c r="C62" s="74" t="s">
        <v>10</v>
      </c>
      <c r="D62" s="75">
        <v>5</v>
      </c>
      <c r="E62" s="76"/>
      <c r="F62" s="77">
        <f>E62*D62</f>
        <v>0</v>
      </c>
    </row>
    <row r="63" spans="1:6" ht="30.75" thickBot="1">
      <c r="A63" s="31">
        <v>444.00240000000099</v>
      </c>
      <c r="B63" s="73" t="s">
        <v>112</v>
      </c>
      <c r="C63" s="74" t="s">
        <v>10</v>
      </c>
      <c r="D63" s="75">
        <v>1</v>
      </c>
      <c r="E63" s="76"/>
      <c r="F63" s="77">
        <f>E63*D63</f>
        <v>0</v>
      </c>
    </row>
    <row r="64" spans="1:6" ht="15.75" thickBot="1">
      <c r="A64" s="31">
        <v>444.00250000000102</v>
      </c>
      <c r="B64" s="73" t="s">
        <v>113</v>
      </c>
      <c r="C64" s="74" t="s">
        <v>10</v>
      </c>
      <c r="D64" s="75">
        <v>1</v>
      </c>
      <c r="E64" s="76"/>
      <c r="F64" s="77">
        <f t="shared" ref="F64:F65" si="12">D64*E64</f>
        <v>0</v>
      </c>
    </row>
    <row r="65" spans="1:6" ht="45.95" customHeight="1" thickBot="1">
      <c r="A65" s="31">
        <v>444.002600000001</v>
      </c>
      <c r="B65" s="73" t="s">
        <v>114</v>
      </c>
      <c r="C65" s="74" t="s">
        <v>10</v>
      </c>
      <c r="D65" s="75">
        <v>1</v>
      </c>
      <c r="E65" s="76"/>
      <c r="F65" s="77">
        <f t="shared" si="12"/>
        <v>0</v>
      </c>
    </row>
    <row r="66" spans="1:6" ht="15.75" thickBot="1">
      <c r="A66" s="31">
        <v>444.00270000000103</v>
      </c>
      <c r="B66" s="73" t="s">
        <v>115</v>
      </c>
      <c r="C66" s="74" t="s">
        <v>10</v>
      </c>
      <c r="D66" s="75">
        <v>1</v>
      </c>
      <c r="E66" s="76"/>
      <c r="F66" s="77">
        <f t="shared" ref="F66" si="13">D66*E66</f>
        <v>0</v>
      </c>
    </row>
    <row r="67" spans="1:6" s="70" customFormat="1" ht="16.5" thickBot="1">
      <c r="A67" s="72"/>
      <c r="B67" s="128" t="s">
        <v>75</v>
      </c>
      <c r="C67" s="74"/>
      <c r="D67" s="75"/>
      <c r="E67" s="76"/>
      <c r="F67" s="77"/>
    </row>
    <row r="68" spans="1:6" s="70" customFormat="1" ht="15.75" thickBot="1">
      <c r="A68" s="72">
        <v>444.00279999999998</v>
      </c>
      <c r="B68" s="73" t="s">
        <v>76</v>
      </c>
      <c r="C68" s="74" t="s">
        <v>10</v>
      </c>
      <c r="D68" s="75">
        <v>1</v>
      </c>
      <c r="E68" s="76"/>
      <c r="F68" s="77">
        <f t="shared" ref="F68" si="14">D68*E68</f>
        <v>0</v>
      </c>
    </row>
    <row r="69" spans="1:6" s="70" customFormat="1" ht="35.1" customHeight="1" thickBot="1">
      <c r="A69" s="72">
        <v>444.00290000000001</v>
      </c>
      <c r="B69" s="73" t="s">
        <v>77</v>
      </c>
      <c r="C69" s="74" t="s">
        <v>10</v>
      </c>
      <c r="D69" s="75">
        <v>2</v>
      </c>
      <c r="E69" s="76"/>
      <c r="F69" s="77">
        <f t="shared" ref="F69:F74" si="15">D69*E69</f>
        <v>0</v>
      </c>
    </row>
    <row r="70" spans="1:6" s="70" customFormat="1" ht="15.75" thickBot="1">
      <c r="A70" s="72">
        <v>444.00299999999999</v>
      </c>
      <c r="B70" s="105" t="s">
        <v>78</v>
      </c>
      <c r="C70" s="106" t="s">
        <v>10</v>
      </c>
      <c r="D70" s="107">
        <v>1</v>
      </c>
      <c r="E70" s="78"/>
      <c r="F70" s="108">
        <f t="shared" ref="F70" si="16">D70*E70</f>
        <v>0</v>
      </c>
    </row>
    <row r="71" spans="1:6" s="70" customFormat="1" ht="17.25" thickBot="1">
      <c r="A71" s="72">
        <v>444.00310000000002</v>
      </c>
      <c r="B71" s="105" t="s">
        <v>79</v>
      </c>
      <c r="C71" s="106" t="s">
        <v>10</v>
      </c>
      <c r="D71" s="107">
        <v>2</v>
      </c>
      <c r="E71" s="78"/>
      <c r="F71" s="108">
        <f t="shared" ref="F71" si="17">D71*E71</f>
        <v>0</v>
      </c>
    </row>
    <row r="72" spans="1:6" s="70" customFormat="1" ht="15.75" thickBot="1">
      <c r="A72" s="72">
        <v>444.00319999999999</v>
      </c>
      <c r="B72" s="105" t="s">
        <v>80</v>
      </c>
      <c r="C72" s="106" t="s">
        <v>11</v>
      </c>
      <c r="D72" s="126">
        <v>5.5</v>
      </c>
      <c r="E72" s="108"/>
      <c r="F72" s="108">
        <f t="shared" si="15"/>
        <v>0</v>
      </c>
    </row>
    <row r="73" spans="1:6" s="70" customFormat="1" ht="15.75" thickBot="1">
      <c r="A73" s="72">
        <v>444.00330000000002</v>
      </c>
      <c r="B73" s="105" t="s">
        <v>81</v>
      </c>
      <c r="C73" s="106" t="s">
        <v>10</v>
      </c>
      <c r="D73" s="107">
        <v>1</v>
      </c>
      <c r="E73" s="78"/>
      <c r="F73" s="108">
        <f t="shared" si="15"/>
        <v>0</v>
      </c>
    </row>
    <row r="74" spans="1:6" s="70" customFormat="1" ht="15.75" thickBot="1">
      <c r="A74" s="72">
        <v>444.0034</v>
      </c>
      <c r="B74" s="105" t="s">
        <v>82</v>
      </c>
      <c r="C74" s="106" t="s">
        <v>10</v>
      </c>
      <c r="D74" s="107">
        <v>1</v>
      </c>
      <c r="E74" s="78"/>
      <c r="F74" s="108">
        <f t="shared" si="15"/>
        <v>0</v>
      </c>
    </row>
    <row r="75" spans="1:6" s="70" customFormat="1" ht="30.75" thickBot="1">
      <c r="A75" s="72">
        <v>444.00349999999997</v>
      </c>
      <c r="B75" s="105" t="s">
        <v>85</v>
      </c>
      <c r="C75" s="106" t="s">
        <v>10</v>
      </c>
      <c r="D75" s="107">
        <v>1</v>
      </c>
      <c r="E75" s="78"/>
      <c r="F75" s="108">
        <f t="shared" ref="F75:F76" si="18">D75*E75</f>
        <v>0</v>
      </c>
    </row>
    <row r="76" spans="1:6" s="70" customFormat="1" ht="30.75" thickBot="1">
      <c r="A76" s="72">
        <v>444.00360000000001</v>
      </c>
      <c r="B76" s="105" t="s">
        <v>84</v>
      </c>
      <c r="C76" s="106" t="s">
        <v>10</v>
      </c>
      <c r="D76" s="107">
        <v>1</v>
      </c>
      <c r="E76" s="78"/>
      <c r="F76" s="108">
        <f t="shared" si="18"/>
        <v>0</v>
      </c>
    </row>
    <row r="77" spans="1:6" s="70" customFormat="1" ht="15.75" thickBot="1">
      <c r="A77" s="72">
        <v>444.00369999999998</v>
      </c>
      <c r="B77" s="105" t="s">
        <v>83</v>
      </c>
      <c r="C77" s="106" t="s">
        <v>10</v>
      </c>
      <c r="D77" s="107">
        <v>1</v>
      </c>
      <c r="E77" s="78"/>
      <c r="F77" s="108">
        <f t="shared" ref="F77" si="19">D77*E77</f>
        <v>0</v>
      </c>
    </row>
    <row r="78" spans="1:6" s="70" customFormat="1" ht="16.5" thickBot="1">
      <c r="A78" s="72"/>
      <c r="B78" s="120" t="s">
        <v>8</v>
      </c>
      <c r="C78" s="114"/>
      <c r="D78" s="115"/>
      <c r="E78" s="121"/>
      <c r="F78" s="124">
        <f>SUM(F39:F77)</f>
        <v>0</v>
      </c>
    </row>
    <row r="79" spans="1:6" s="70" customFormat="1" ht="15.75" thickBot="1">
      <c r="A79" s="72">
        <v>444.00380000000001</v>
      </c>
      <c r="B79" s="73" t="s">
        <v>20</v>
      </c>
      <c r="C79" s="74"/>
      <c r="D79" s="75"/>
      <c r="E79" s="76"/>
      <c r="F79" s="77">
        <f>F78*0.03</f>
        <v>0</v>
      </c>
    </row>
    <row r="80" spans="1:6" s="69" customFormat="1" ht="19.5" thickBot="1">
      <c r="A80" s="32"/>
      <c r="B80" s="12" t="s">
        <v>8</v>
      </c>
      <c r="C80" s="45"/>
      <c r="D80" s="46"/>
      <c r="E80" s="47"/>
      <c r="F80" s="66">
        <f>SUM(F78:F79)</f>
        <v>0</v>
      </c>
    </row>
    <row r="81" spans="1:6" s="69" customFormat="1" ht="15.75" customHeight="1" thickBot="1">
      <c r="A81" s="33"/>
      <c r="B81" s="13"/>
      <c r="C81" s="48"/>
      <c r="D81" s="49"/>
      <c r="E81" s="50"/>
      <c r="F81" s="51"/>
    </row>
    <row r="82" spans="1:6" s="69" customFormat="1" ht="15.75" customHeight="1" thickBot="1">
      <c r="A82" s="31">
        <v>444</v>
      </c>
      <c r="B82" s="11" t="s">
        <v>49</v>
      </c>
      <c r="C82" s="42"/>
      <c r="D82" s="43"/>
      <c r="E82" s="44"/>
      <c r="F82" s="52"/>
    </row>
    <row r="83" spans="1:6" s="69" customFormat="1" ht="15.75" customHeight="1" thickBot="1">
      <c r="A83" s="72">
        <v>444.00389999999999</v>
      </c>
      <c r="B83" s="105" t="s">
        <v>21</v>
      </c>
      <c r="C83" s="106" t="s">
        <v>10</v>
      </c>
      <c r="D83" s="107">
        <v>59</v>
      </c>
      <c r="E83" s="125"/>
      <c r="F83" s="108">
        <f t="shared" ref="F83:F84" si="20">D83*E83</f>
        <v>0</v>
      </c>
    </row>
    <row r="84" spans="1:6" s="69" customFormat="1" ht="15.75" customHeight="1" thickBot="1">
      <c r="A84" s="72">
        <v>444.00400000000002</v>
      </c>
      <c r="B84" s="105" t="s">
        <v>22</v>
      </c>
      <c r="C84" s="106" t="s">
        <v>10</v>
      </c>
      <c r="D84" s="107">
        <v>11</v>
      </c>
      <c r="E84" s="125"/>
      <c r="F84" s="108">
        <f t="shared" si="20"/>
        <v>0</v>
      </c>
    </row>
    <row r="85" spans="1:6" s="69" customFormat="1" ht="15.75" customHeight="1" thickBot="1">
      <c r="A85" s="72">
        <v>444.00409999999999</v>
      </c>
      <c r="B85" s="105" t="s">
        <v>116</v>
      </c>
      <c r="C85" s="106" t="s">
        <v>11</v>
      </c>
      <c r="D85" s="107">
        <v>24</v>
      </c>
      <c r="E85" s="125"/>
      <c r="F85" s="108">
        <f t="shared" ref="F85:F88" si="21">D85*E85</f>
        <v>0</v>
      </c>
    </row>
    <row r="86" spans="1:6" s="69" customFormat="1" ht="15.75" customHeight="1" thickBot="1">
      <c r="A86" s="72">
        <v>444.00420000000003</v>
      </c>
      <c r="B86" s="105" t="s">
        <v>23</v>
      </c>
      <c r="C86" s="106" t="s">
        <v>10</v>
      </c>
      <c r="D86" s="107">
        <v>1</v>
      </c>
      <c r="E86" s="125"/>
      <c r="F86" s="108">
        <f t="shared" si="21"/>
        <v>0</v>
      </c>
    </row>
    <row r="87" spans="1:6" s="69" customFormat="1" ht="15.75" customHeight="1" thickBot="1">
      <c r="A87" s="72">
        <v>444.0043</v>
      </c>
      <c r="B87" s="105" t="s">
        <v>24</v>
      </c>
      <c r="C87" s="106" t="s">
        <v>10</v>
      </c>
      <c r="D87" s="107">
        <v>31</v>
      </c>
      <c r="E87" s="125"/>
      <c r="F87" s="108">
        <f t="shared" si="21"/>
        <v>0</v>
      </c>
    </row>
    <row r="88" spans="1:6" s="69" customFormat="1" ht="15.75" customHeight="1" thickBot="1">
      <c r="A88" s="72">
        <v>444.00439999999998</v>
      </c>
      <c r="B88" s="105" t="s">
        <v>25</v>
      </c>
      <c r="C88" s="106" t="s">
        <v>10</v>
      </c>
      <c r="D88" s="107">
        <v>30</v>
      </c>
      <c r="E88" s="125"/>
      <c r="F88" s="108">
        <f t="shared" si="21"/>
        <v>0</v>
      </c>
    </row>
    <row r="89" spans="1:6" s="69" customFormat="1" ht="15.75" customHeight="1" thickBot="1">
      <c r="A89" s="72">
        <v>444.00450000000001</v>
      </c>
      <c r="B89" s="105" t="s">
        <v>26</v>
      </c>
      <c r="C89" s="106" t="s">
        <v>11</v>
      </c>
      <c r="D89" s="107">
        <v>400</v>
      </c>
      <c r="E89" s="125"/>
      <c r="F89" s="108">
        <f>D89*E89</f>
        <v>0</v>
      </c>
    </row>
    <row r="90" spans="1:6" s="69" customFormat="1" ht="15.75" customHeight="1" thickBot="1">
      <c r="A90" s="72">
        <v>444.00459999999998</v>
      </c>
      <c r="B90" s="105" t="s">
        <v>27</v>
      </c>
      <c r="C90" s="106" t="s">
        <v>11</v>
      </c>
      <c r="D90" s="107">
        <v>36</v>
      </c>
      <c r="E90" s="125"/>
      <c r="F90" s="108">
        <f t="shared" ref="F90:F91" si="22">D90*E90</f>
        <v>0</v>
      </c>
    </row>
    <row r="91" spans="1:6" s="69" customFormat="1" ht="15.75" customHeight="1" thickBot="1">
      <c r="A91" s="72">
        <v>444.00470000000001</v>
      </c>
      <c r="B91" s="130" t="s">
        <v>28</v>
      </c>
      <c r="C91" s="131" t="s">
        <v>11</v>
      </c>
      <c r="D91" s="132">
        <v>467</v>
      </c>
      <c r="E91" s="133"/>
      <c r="F91" s="134">
        <f t="shared" si="22"/>
        <v>0</v>
      </c>
    </row>
    <row r="92" spans="1:6" s="69" customFormat="1" ht="15.75" customHeight="1" thickBot="1">
      <c r="A92" s="72">
        <v>444.00479999999999</v>
      </c>
      <c r="B92" s="105" t="s">
        <v>29</v>
      </c>
      <c r="C92" s="106" t="s">
        <v>11</v>
      </c>
      <c r="D92" s="107">
        <v>106</v>
      </c>
      <c r="E92" s="125"/>
      <c r="F92" s="108">
        <f t="shared" ref="F92:F97" si="23">D92*E92</f>
        <v>0</v>
      </c>
    </row>
    <row r="93" spans="1:6" s="69" customFormat="1" ht="15.75" customHeight="1" thickBot="1">
      <c r="A93" s="72">
        <v>444.00490000000002</v>
      </c>
      <c r="B93" s="105" t="s">
        <v>57</v>
      </c>
      <c r="C93" s="106" t="s">
        <v>11</v>
      </c>
      <c r="D93" s="107">
        <v>650</v>
      </c>
      <c r="E93" s="125"/>
      <c r="F93" s="108">
        <f t="shared" si="23"/>
        <v>0</v>
      </c>
    </row>
    <row r="94" spans="1:6" s="69" customFormat="1" ht="15.75" customHeight="1" thickBot="1">
      <c r="A94" s="72">
        <v>444.005</v>
      </c>
      <c r="B94" s="105" t="s">
        <v>30</v>
      </c>
      <c r="C94" s="106" t="s">
        <v>10</v>
      </c>
      <c r="D94" s="107">
        <v>31</v>
      </c>
      <c r="E94" s="125"/>
      <c r="F94" s="108">
        <f t="shared" si="23"/>
        <v>0</v>
      </c>
    </row>
    <row r="95" spans="1:6" s="69" customFormat="1" ht="15.75" customHeight="1" thickBot="1">
      <c r="A95" s="72">
        <v>444.00510000000003</v>
      </c>
      <c r="B95" s="105" t="s">
        <v>31</v>
      </c>
      <c r="C95" s="106" t="s">
        <v>10</v>
      </c>
      <c r="D95" s="135">
        <v>2</v>
      </c>
      <c r="E95" s="125"/>
      <c r="F95" s="108">
        <f t="shared" si="23"/>
        <v>0</v>
      </c>
    </row>
    <row r="96" spans="1:6" s="69" customFormat="1" ht="15.75" customHeight="1" thickBot="1">
      <c r="A96" s="72">
        <v>444.0052</v>
      </c>
      <c r="B96" s="105" t="s">
        <v>32</v>
      </c>
      <c r="C96" s="106" t="s">
        <v>10</v>
      </c>
      <c r="D96" s="107">
        <v>59</v>
      </c>
      <c r="E96" s="125"/>
      <c r="F96" s="108">
        <f t="shared" si="23"/>
        <v>0</v>
      </c>
    </row>
    <row r="97" spans="1:6" s="69" customFormat="1" ht="15.75" customHeight="1" thickBot="1">
      <c r="A97" s="72">
        <v>444.00529999999998</v>
      </c>
      <c r="B97" s="105" t="s">
        <v>33</v>
      </c>
      <c r="C97" s="106" t="s">
        <v>10</v>
      </c>
      <c r="D97" s="107">
        <v>1</v>
      </c>
      <c r="E97" s="125"/>
      <c r="F97" s="108">
        <f t="shared" si="23"/>
        <v>0</v>
      </c>
    </row>
    <row r="98" spans="1:6" s="69" customFormat="1" ht="15.75" customHeight="1" thickBot="1">
      <c r="A98" s="72">
        <v>444.00540000000001</v>
      </c>
      <c r="B98" s="105" t="s">
        <v>35</v>
      </c>
      <c r="C98" s="106" t="s">
        <v>11</v>
      </c>
      <c r="D98" s="107">
        <v>36</v>
      </c>
      <c r="E98" s="125"/>
      <c r="F98" s="108">
        <f t="shared" ref="F98:F100" si="24">D98*E98</f>
        <v>0</v>
      </c>
    </row>
    <row r="99" spans="1:6" s="69" customFormat="1" ht="15.75" customHeight="1" thickBot="1">
      <c r="A99" s="72">
        <v>444.00549999999998</v>
      </c>
      <c r="B99" s="136" t="s">
        <v>117</v>
      </c>
      <c r="C99" s="106" t="s">
        <v>59</v>
      </c>
      <c r="D99" s="107">
        <v>1</v>
      </c>
      <c r="E99" s="125"/>
      <c r="F99" s="108">
        <f t="shared" si="24"/>
        <v>0</v>
      </c>
    </row>
    <row r="100" spans="1:6" s="69" customFormat="1" ht="15.75" customHeight="1" thickBot="1">
      <c r="A100" s="72">
        <v>444.00560000000098</v>
      </c>
      <c r="B100" s="105" t="s">
        <v>118</v>
      </c>
      <c r="C100" s="106" t="s">
        <v>10</v>
      </c>
      <c r="D100" s="107">
        <v>2</v>
      </c>
      <c r="E100" s="125"/>
      <c r="F100" s="108">
        <f t="shared" si="24"/>
        <v>0</v>
      </c>
    </row>
    <row r="101" spans="1:6" s="69" customFormat="1" ht="15.75" customHeight="1" thickBot="1">
      <c r="A101" s="72">
        <v>444.00570000000101</v>
      </c>
      <c r="B101" s="137" t="s">
        <v>119</v>
      </c>
      <c r="C101" s="106" t="s">
        <v>10</v>
      </c>
      <c r="D101" s="107">
        <v>2</v>
      </c>
      <c r="E101" s="125"/>
      <c r="F101" s="108">
        <f>D101*E101</f>
        <v>0</v>
      </c>
    </row>
    <row r="102" spans="1:6" s="69" customFormat="1" ht="15.75" thickBot="1">
      <c r="A102" s="72">
        <v>444.00580000000099</v>
      </c>
      <c r="B102" s="105" t="s">
        <v>120</v>
      </c>
      <c r="C102" s="106" t="s">
        <v>59</v>
      </c>
      <c r="D102" s="107">
        <v>1</v>
      </c>
      <c r="E102" s="125"/>
      <c r="F102" s="108">
        <f>D102*E102</f>
        <v>0</v>
      </c>
    </row>
    <row r="103" spans="1:6" s="69" customFormat="1" ht="15.75" thickBot="1">
      <c r="A103" s="72">
        <v>444.00590000000102</v>
      </c>
      <c r="B103" s="138" t="s">
        <v>36</v>
      </c>
      <c r="C103" s="106" t="s">
        <v>11</v>
      </c>
      <c r="D103" s="107">
        <v>30</v>
      </c>
      <c r="E103" s="125"/>
      <c r="F103" s="108">
        <f>D103*E103</f>
        <v>0</v>
      </c>
    </row>
    <row r="104" spans="1:6" s="69" customFormat="1" ht="15.75" thickBot="1">
      <c r="A104" s="72">
        <v>444.00600000000099</v>
      </c>
      <c r="B104" s="127" t="s">
        <v>72</v>
      </c>
      <c r="C104" s="106" t="s">
        <v>59</v>
      </c>
      <c r="D104" s="107">
        <v>1</v>
      </c>
      <c r="E104" s="125"/>
      <c r="F104" s="108">
        <f t="shared" ref="F104:F105" si="25">D104*E104</f>
        <v>0</v>
      </c>
    </row>
    <row r="105" spans="1:6" s="69" customFormat="1" ht="30.75" thickBot="1">
      <c r="A105" s="72">
        <v>444.00610000000103</v>
      </c>
      <c r="B105" s="127" t="s">
        <v>73</v>
      </c>
      <c r="C105" s="106" t="s">
        <v>59</v>
      </c>
      <c r="D105" s="107">
        <v>1</v>
      </c>
      <c r="E105" s="125"/>
      <c r="F105" s="108">
        <f t="shared" si="25"/>
        <v>0</v>
      </c>
    </row>
    <row r="106" spans="1:6" s="69" customFormat="1" ht="15.75" customHeight="1" thickBot="1">
      <c r="A106" s="72"/>
      <c r="B106" s="14" t="s">
        <v>8</v>
      </c>
      <c r="C106" s="114"/>
      <c r="D106" s="115"/>
      <c r="E106" s="121"/>
      <c r="F106" s="124">
        <f>SUM(F83:F105)</f>
        <v>0</v>
      </c>
    </row>
    <row r="107" spans="1:6" s="69" customFormat="1" ht="15.75" customHeight="1" thickBot="1">
      <c r="A107" s="72">
        <v>444.00619999999998</v>
      </c>
      <c r="B107" s="81" t="s">
        <v>37</v>
      </c>
      <c r="C107" s="74" t="s">
        <v>10</v>
      </c>
      <c r="D107" s="75"/>
      <c r="E107" s="80"/>
      <c r="F107" s="77">
        <f>F106*0.03</f>
        <v>0</v>
      </c>
    </row>
    <row r="108" spans="1:6" s="69" customFormat="1" ht="15.75" customHeight="1" thickBot="1">
      <c r="A108" s="32"/>
      <c r="B108" s="12" t="s">
        <v>8</v>
      </c>
      <c r="C108" s="45"/>
      <c r="D108" s="46"/>
      <c r="E108" s="47"/>
      <c r="F108" s="66">
        <f>SUM(F106:F107)</f>
        <v>0</v>
      </c>
    </row>
    <row r="109" spans="1:6" s="69" customFormat="1" ht="15.75" customHeight="1" thickBot="1">
      <c r="A109" s="33"/>
      <c r="B109" s="13"/>
      <c r="C109" s="48"/>
      <c r="D109" s="49"/>
      <c r="E109" s="50"/>
      <c r="F109" s="51"/>
    </row>
    <row r="110" spans="1:6" s="69" customFormat="1" ht="15.75" customHeight="1" thickBot="1">
      <c r="A110" s="102">
        <v>445</v>
      </c>
      <c r="B110" s="11" t="s">
        <v>50</v>
      </c>
      <c r="C110" s="42"/>
      <c r="D110" s="43"/>
      <c r="E110" s="44"/>
      <c r="F110" s="52"/>
    </row>
    <row r="111" spans="1:6" s="69" customFormat="1" ht="120.75" thickBot="1">
      <c r="A111" s="101">
        <v>445.00009999999997</v>
      </c>
      <c r="B111" s="73" t="s">
        <v>68</v>
      </c>
      <c r="C111" s="74" t="s">
        <v>10</v>
      </c>
      <c r="D111" s="79">
        <v>15</v>
      </c>
      <c r="E111" s="77"/>
      <c r="F111" s="77">
        <f>D111*E111</f>
        <v>0</v>
      </c>
    </row>
    <row r="112" spans="1:6" s="69" customFormat="1" ht="165" customHeight="1" thickBot="1">
      <c r="A112" s="101">
        <v>445.00020000000001</v>
      </c>
      <c r="B112" s="73" t="s">
        <v>66</v>
      </c>
      <c r="C112" s="74" t="s">
        <v>10</v>
      </c>
      <c r="D112" s="79">
        <v>2</v>
      </c>
      <c r="E112" s="77"/>
      <c r="F112" s="77">
        <f>D112*E112</f>
        <v>0</v>
      </c>
    </row>
    <row r="113" spans="1:6" s="69" customFormat="1" ht="165" customHeight="1" thickBot="1">
      <c r="A113" s="101">
        <v>445.00029999999998</v>
      </c>
      <c r="B113" s="73" t="s">
        <v>67</v>
      </c>
      <c r="C113" s="74" t="s">
        <v>10</v>
      </c>
      <c r="D113" s="79">
        <v>4</v>
      </c>
      <c r="E113" s="77"/>
      <c r="F113" s="77">
        <f>D113*E113</f>
        <v>0</v>
      </c>
    </row>
    <row r="114" spans="1:6" s="69" customFormat="1" ht="45.75" thickBot="1">
      <c r="A114" s="101">
        <v>445.00040000000001</v>
      </c>
      <c r="B114" s="73" t="s">
        <v>69</v>
      </c>
      <c r="C114" s="74" t="s">
        <v>10</v>
      </c>
      <c r="D114" s="79">
        <v>3</v>
      </c>
      <c r="E114" s="77"/>
      <c r="F114" s="77">
        <f>D114*E114</f>
        <v>0</v>
      </c>
    </row>
    <row r="115" spans="1:6" s="69" customFormat="1" ht="15.75" customHeight="1" thickBot="1">
      <c r="A115" s="101">
        <v>445.00049999999999</v>
      </c>
      <c r="B115" s="105" t="s">
        <v>65</v>
      </c>
      <c r="C115" s="106" t="s">
        <v>10</v>
      </c>
      <c r="D115" s="126">
        <v>14</v>
      </c>
      <c r="E115" s="108"/>
      <c r="F115" s="108">
        <f>D115*E115</f>
        <v>0</v>
      </c>
    </row>
    <row r="116" spans="1:6" s="69" customFormat="1" ht="16.5" thickBot="1">
      <c r="A116" s="101"/>
      <c r="B116" s="120" t="s">
        <v>8</v>
      </c>
      <c r="C116" s="114"/>
      <c r="D116" s="115"/>
      <c r="E116" s="121"/>
      <c r="F116" s="122">
        <f>SUM(F111:F115)</f>
        <v>0</v>
      </c>
    </row>
    <row r="117" spans="1:6" s="69" customFormat="1" ht="14.25" customHeight="1" thickBot="1">
      <c r="A117" s="33"/>
      <c r="B117" s="13"/>
      <c r="C117" s="48"/>
      <c r="D117" s="49"/>
      <c r="E117" s="50"/>
      <c r="F117" s="51"/>
    </row>
    <row r="118" spans="1:6" ht="16.5" thickBot="1">
      <c r="A118" s="102">
        <v>445</v>
      </c>
      <c r="B118" s="11" t="s">
        <v>51</v>
      </c>
      <c r="C118" s="42"/>
      <c r="D118" s="43"/>
      <c r="E118" s="44"/>
      <c r="F118" s="123"/>
    </row>
    <row r="119" spans="1:6" ht="15.75" thickBot="1">
      <c r="A119" s="72">
        <v>445.00060000000002</v>
      </c>
      <c r="B119" s="105" t="s">
        <v>63</v>
      </c>
      <c r="C119" s="106" t="s">
        <v>10</v>
      </c>
      <c r="D119" s="107">
        <v>15</v>
      </c>
      <c r="E119" s="125"/>
      <c r="F119" s="108">
        <f t="shared" ref="F119:F121" si="26">D119*E119</f>
        <v>0</v>
      </c>
    </row>
    <row r="120" spans="1:6" ht="15.75" thickBot="1">
      <c r="A120" s="72">
        <v>445.00069999999999</v>
      </c>
      <c r="B120" s="105" t="s">
        <v>64</v>
      </c>
      <c r="C120" s="106" t="s">
        <v>10</v>
      </c>
      <c r="D120" s="107">
        <v>6</v>
      </c>
      <c r="E120" s="125"/>
      <c r="F120" s="108">
        <f t="shared" si="26"/>
        <v>0</v>
      </c>
    </row>
    <row r="121" spans="1:6" ht="15.75" thickBot="1">
      <c r="A121" s="72">
        <v>445.00080000000003</v>
      </c>
      <c r="B121" s="105" t="s">
        <v>34</v>
      </c>
      <c r="C121" s="106" t="s">
        <v>10</v>
      </c>
      <c r="D121" s="107">
        <v>3</v>
      </c>
      <c r="E121" s="125"/>
      <c r="F121" s="108">
        <f t="shared" si="26"/>
        <v>0</v>
      </c>
    </row>
    <row r="122" spans="1:6" ht="18.75" thickBot="1">
      <c r="A122" s="32"/>
      <c r="B122" s="14" t="s">
        <v>8</v>
      </c>
      <c r="C122" s="45"/>
      <c r="D122" s="46"/>
      <c r="E122" s="47"/>
      <c r="F122" s="66">
        <f>SUM(F119:F121)</f>
        <v>0</v>
      </c>
    </row>
    <row r="123" spans="1:6" ht="14.25" customHeight="1" thickBot="1">
      <c r="A123" s="33"/>
      <c r="B123" s="15"/>
      <c r="C123" s="48"/>
      <c r="D123" s="49"/>
      <c r="E123" s="50"/>
      <c r="F123" s="51"/>
    </row>
    <row r="124" spans="1:6" ht="15.75" customHeight="1" thickBot="1">
      <c r="A124" s="98">
        <v>446</v>
      </c>
      <c r="B124" s="113" t="s">
        <v>46</v>
      </c>
      <c r="C124" s="114"/>
      <c r="D124" s="115"/>
      <c r="E124" s="116"/>
      <c r="F124" s="117"/>
    </row>
    <row r="125" spans="1:6" ht="15.75" customHeight="1" thickBot="1">
      <c r="A125" s="74">
        <v>446.00009999999997</v>
      </c>
      <c r="B125" s="105" t="s">
        <v>58</v>
      </c>
      <c r="C125" s="106" t="s">
        <v>11</v>
      </c>
      <c r="D125" s="107">
        <v>40</v>
      </c>
      <c r="E125" s="125"/>
      <c r="F125" s="108">
        <f t="shared" ref="F125:F128" si="27">D125*E125</f>
        <v>0</v>
      </c>
    </row>
    <row r="126" spans="1:6" ht="15.75" customHeight="1" thickBot="1">
      <c r="A126" s="74">
        <v>446.00020000000001</v>
      </c>
      <c r="B126" s="105" t="s">
        <v>62</v>
      </c>
      <c r="C126" s="106" t="s">
        <v>10</v>
      </c>
      <c r="D126" s="107">
        <v>3</v>
      </c>
      <c r="E126" s="125"/>
      <c r="F126" s="108">
        <f t="shared" si="27"/>
        <v>0</v>
      </c>
    </row>
    <row r="127" spans="1:6" ht="15.75" customHeight="1" thickBot="1">
      <c r="A127" s="74">
        <v>446.00029999999998</v>
      </c>
      <c r="B127" s="105" t="s">
        <v>60</v>
      </c>
      <c r="C127" s="106" t="s">
        <v>10</v>
      </c>
      <c r="D127" s="107">
        <v>40</v>
      </c>
      <c r="E127" s="125"/>
      <c r="F127" s="108">
        <f t="shared" si="27"/>
        <v>0</v>
      </c>
    </row>
    <row r="128" spans="1:6" ht="15.75" customHeight="1" thickBot="1">
      <c r="A128" s="74">
        <v>446.00040000000001</v>
      </c>
      <c r="B128" s="105" t="s">
        <v>61</v>
      </c>
      <c r="C128" s="106" t="s">
        <v>10</v>
      </c>
      <c r="D128" s="107">
        <v>8</v>
      </c>
      <c r="E128" s="125"/>
      <c r="F128" s="108">
        <f t="shared" si="27"/>
        <v>0</v>
      </c>
    </row>
    <row r="129" spans="1:6" ht="15.75" customHeight="1" thickBot="1">
      <c r="A129" s="91"/>
      <c r="B129" s="118" t="s">
        <v>9</v>
      </c>
      <c r="C129" s="119"/>
      <c r="D129" s="112"/>
      <c r="E129" s="47"/>
      <c r="F129" s="66">
        <f>SUM(F125:F128)</f>
        <v>0</v>
      </c>
    </row>
    <row r="130" spans="1:6" ht="15.75" customHeight="1" thickBot="1">
      <c r="A130" s="36"/>
      <c r="B130" s="17"/>
      <c r="C130" s="111"/>
      <c r="D130" s="110"/>
      <c r="E130" s="56"/>
      <c r="F130" s="57"/>
    </row>
    <row r="131" spans="1:6" ht="15.75" customHeight="1" thickBot="1">
      <c r="A131" s="98">
        <v>446</v>
      </c>
      <c r="B131" s="113" t="s">
        <v>47</v>
      </c>
      <c r="C131" s="114"/>
      <c r="D131" s="115"/>
      <c r="E131" s="116"/>
      <c r="F131" s="117"/>
    </row>
    <row r="132" spans="1:6" ht="15.75" customHeight="1" thickBot="1">
      <c r="A132" s="74">
        <v>446.00049999999999</v>
      </c>
      <c r="B132" s="105" t="s">
        <v>41</v>
      </c>
      <c r="C132" s="106" t="s">
        <v>11</v>
      </c>
      <c r="D132" s="107">
        <v>40</v>
      </c>
      <c r="E132" s="125"/>
      <c r="F132" s="108">
        <f>D132*E132</f>
        <v>0</v>
      </c>
    </row>
    <row r="133" spans="1:6" ht="15.75" customHeight="1" thickBot="1">
      <c r="A133" s="74">
        <v>446.00060000000002</v>
      </c>
      <c r="B133" s="105" t="s">
        <v>42</v>
      </c>
      <c r="C133" s="106" t="s">
        <v>10</v>
      </c>
      <c r="D133" s="107">
        <v>8</v>
      </c>
      <c r="E133" s="125"/>
      <c r="F133" s="108">
        <f>D133*E133</f>
        <v>0</v>
      </c>
    </row>
    <row r="134" spans="1:6" ht="15.75" customHeight="1" thickBot="1">
      <c r="A134" s="74">
        <v>446.00069999999999</v>
      </c>
      <c r="B134" s="105" t="s">
        <v>43</v>
      </c>
      <c r="C134" s="106" t="s">
        <v>10</v>
      </c>
      <c r="D134" s="107">
        <v>51</v>
      </c>
      <c r="E134" s="125"/>
      <c r="F134" s="108">
        <f t="shared" ref="F134" si="28">D134*E134</f>
        <v>0</v>
      </c>
    </row>
    <row r="135" spans="1:6" ht="15.75" customHeight="1" thickBot="1">
      <c r="A135" s="98"/>
      <c r="B135" s="118" t="s">
        <v>9</v>
      </c>
      <c r="C135" s="119"/>
      <c r="D135" s="112"/>
      <c r="E135" s="47"/>
      <c r="F135" s="66">
        <f>SUM(F132:F134)</f>
        <v>0</v>
      </c>
    </row>
    <row r="136" spans="1:6" ht="15.75" customHeight="1" thickBot="1">
      <c r="A136" s="36"/>
      <c r="B136" s="17"/>
      <c r="C136" s="109"/>
      <c r="D136" s="110"/>
      <c r="E136" s="56"/>
      <c r="F136" s="57"/>
    </row>
    <row r="137" spans="1:6" ht="30.75" customHeight="1" thickBot="1">
      <c r="A137" s="37"/>
      <c r="B137" s="18" t="s">
        <v>4</v>
      </c>
      <c r="C137" s="58"/>
      <c r="D137" s="59"/>
      <c r="E137" s="60"/>
      <c r="F137" s="7">
        <f>F13</f>
        <v>0</v>
      </c>
    </row>
  </sheetData>
  <mergeCells count="3">
    <mergeCell ref="C3:E3"/>
    <mergeCell ref="B2:E2"/>
    <mergeCell ref="B1:C1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Richard</cp:lastModifiedBy>
  <cp:lastPrinted>2010-10-07T13:15:59Z</cp:lastPrinted>
  <dcterms:created xsi:type="dcterms:W3CDTF">1998-02-05T12:12:54Z</dcterms:created>
  <dcterms:modified xsi:type="dcterms:W3CDTF">2024-03-18T14:29:24Z</dcterms:modified>
</cp:coreProperties>
</file>