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pseldobruskaut - 060- v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'spseldobruskaut - 060- vy...'!$C$120:$K$157</definedName>
    <definedName name="_xlnm.Print_Area" localSheetId="1">'spseldobruskaut - 060- vy...'!$C$4:$J$76,'spseldobruskaut - 060- vy...'!$C$82:$J$102,'spseldobruskaut - 060- vy...'!$C$108:$J$157</definedName>
    <definedName name="_xlnm.Print_Titles" localSheetId="1">'spseldobruskaut - 060- vy...'!$120:$120</definedName>
  </definedNames>
  <calcPr/>
</workbook>
</file>

<file path=xl/calcChain.xml><?xml version="1.0" encoding="utf-8"?>
<calcChain xmlns="http://schemas.openxmlformats.org/spreadsheetml/2006/main">
  <c i="1" l="1" r="AY95"/>
  <c r="AX95"/>
  <c i="2" r="J37"/>
  <c r="J36"/>
  <c r="J35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1" r="L90"/>
  <c r="AM90"/>
  <c r="AM89"/>
  <c r="L89"/>
  <c r="AM87"/>
  <c r="L87"/>
  <c r="L85"/>
  <c r="L84"/>
  <c i="2" r="J146"/>
  <c r="J127"/>
  <c r="J145"/>
  <c r="BK127"/>
  <c r="BK128"/>
  <c r="J141"/>
  <c r="BK125"/>
  <c r="J149"/>
  <c r="J144"/>
  <c r="J151"/>
  <c r="BK133"/>
  <c r="J131"/>
  <c r="BK154"/>
  <c r="J140"/>
  <c r="BK156"/>
  <c r="BK149"/>
  <c r="J137"/>
  <c r="J134"/>
  <c r="J143"/>
  <c r="J129"/>
  <c r="BK126"/>
  <c r="BK145"/>
  <c r="J156"/>
  <c r="J152"/>
  <c r="BK152"/>
  <c r="J135"/>
  <c r="J124"/>
  <c r="BK139"/>
  <c r="BK131"/>
  <c r="BK143"/>
  <c r="BK138"/>
  <c r="J147"/>
  <c r="J130"/>
  <c r="BK150"/>
  <c r="J150"/>
  <c r="BK135"/>
  <c r="BK136"/>
  <c r="J153"/>
  <c r="J125"/>
  <c r="F34"/>
  <c r="J157"/>
  <c r="J128"/>
  <c r="F37"/>
  <c r="J34"/>
  <c r="BK140"/>
  <c r="BK129"/>
  <c r="J148"/>
  <c r="J126"/>
  <c r="J133"/>
  <c r="J154"/>
  <c r="F35"/>
  <c r="BK146"/>
  <c r="BK134"/>
  <c r="F36"/>
  <c r="BK148"/>
  <c r="BK141"/>
  <c r="BK130"/>
  <c r="J136"/>
  <c r="J138"/>
  <c r="BK124"/>
  <c r="BK137"/>
  <c r="BK151"/>
  <c r="J139"/>
  <c r="BK153"/>
  <c i="1" r="AS94"/>
  <c i="2" r="BK144"/>
  <c r="BK157"/>
  <c r="BK147"/>
  <c l="1" r="BK132"/>
  <c r="J132"/>
  <c r="J99"/>
  <c r="P142"/>
  <c r="T123"/>
  <c r="T142"/>
  <c r="BK123"/>
  <c r="J123"/>
  <c r="J98"/>
  <c r="P132"/>
  <c r="BK155"/>
  <c r="J155"/>
  <c r="J101"/>
  <c r="R123"/>
  <c r="R142"/>
  <c r="T132"/>
  <c r="P155"/>
  <c r="BK142"/>
  <c r="J142"/>
  <c r="J100"/>
  <c r="R155"/>
  <c r="P123"/>
  <c r="P122"/>
  <c r="P121"/>
  <c i="1" r="AU95"/>
  <c i="2" r="R132"/>
  <c r="T155"/>
  <c r="BE157"/>
  <c r="BE129"/>
  <c r="BE130"/>
  <c r="BE133"/>
  <c r="BE153"/>
  <c r="BE154"/>
  <c r="BE156"/>
  <c i="1" r="AW95"/>
  <c i="2" r="J115"/>
  <c r="BE125"/>
  <c r="BE126"/>
  <c r="BE127"/>
  <c r="BE131"/>
  <c r="BE137"/>
  <c r="BE150"/>
  <c r="F92"/>
  <c r="BE139"/>
  <c r="BE143"/>
  <c r="BE145"/>
  <c r="BE146"/>
  <c r="BE152"/>
  <c i="1" r="BA95"/>
  <c i="2" r="E85"/>
  <c r="BE124"/>
  <c r="BE134"/>
  <c r="BE138"/>
  <c r="BE141"/>
  <c r="BE147"/>
  <c r="BE148"/>
  <c i="1" r="BB95"/>
  <c r="BD95"/>
  <c i="2" r="BE128"/>
  <c r="BE151"/>
  <c i="1" r="BC95"/>
  <c i="2" r="BE135"/>
  <c r="BE140"/>
  <c r="BE136"/>
  <c r="BE144"/>
  <c r="BE149"/>
  <c i="1" r="AU94"/>
  <c r="BB94"/>
  <c r="W31"/>
  <c r="BA94"/>
  <c r="W30"/>
  <c r="BC94"/>
  <c r="W32"/>
  <c r="BD94"/>
  <c r="W33"/>
  <c i="2" l="1" r="R122"/>
  <c r="R121"/>
  <c r="T122"/>
  <c r="T121"/>
  <c r="BK122"/>
  <c r="BK121"/>
  <c r="J121"/>
  <c r="J96"/>
  <c r="F33"/>
  <c i="1" r="AZ95"/>
  <c r="AZ94"/>
  <c r="AV94"/>
  <c r="AK29"/>
  <c r="AY94"/>
  <c r="AX94"/>
  <c r="AW94"/>
  <c r="AK30"/>
  <c i="2" r="J33"/>
  <c i="1" r="AV95"/>
  <c r="AT95"/>
  <c i="2" l="1" r="J122"/>
  <c r="J97"/>
  <c r="J30"/>
  <c i="1" r="AG95"/>
  <c r="AG94"/>
  <c r="AK26"/>
  <c r="AK35"/>
  <c r="W29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<sst xmlns="http://schemas.openxmlformats.org/spreadsheetml/2006/main">
  <si>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</si>
  <si>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</si>
  <si>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</si>
  <si>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</si>
  <si>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</si>
  <si>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{f19e3157-5ccd-4c54-a693-591bd855d50d}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</si>
  <si>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</si>
  <si>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</si>
  <si>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</si>
  <si>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</si>
  <si>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</si>
  <si>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</si>
  <si>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</si>
  <si>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</si>
  <si>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spseldobruska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</si>
  <si>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</si>
  <si>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</si>
  <si>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NÁSTAVBA UČEBNY MULTIMÉDIÍ SPŠel-it DOBRUŠKA</t>
  </si>
  <si>
    <t>KSO:</t>
  </si>
  <si>
    <t>CC-CZ:</t>
  </si>
  <si>
    <t>Místo:</t>
  </si>
  <si>
    <t>Dobruška</t>
  </si>
  <si>
    <t>Datum:</t>
  </si>
  <si>
    <t>3. 4. 2024</t>
  </si>
  <si>
    <t>Zadavatel:</t>
  </si>
  <si>
    <t>IČ:</t>
  </si>
  <si>
    <t>SPŠel-it, ČS odboje 670, Dobruška</t>
  </si>
  <si>
    <t>DIČ:</t>
  </si>
  <si>
    <t>Uchazeč:</t>
  </si>
  <si>
    <t>Vyplň údaj</t>
  </si>
  <si>
    <t>Projektant:</t>
  </si>
  <si>
    <t>11016019</t>
  </si>
  <si>
    <t>Jiří Vik Tepelná technika</t>
  </si>
  <si>
    <t>CZ450927112</t>
  </si>
  <si>
    <t>True</t>
  </si>
  <si>
    <t>Zpracovatel:</t>
  </si>
  <si>
    <t>JVik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</si>
  <si>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</si>
  <si>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</si>
  <si>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</si>
  <si>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</si>
  <si>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</si>
  <si>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</si>
  <si>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</si>
  <si>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</si>
  <si>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</si>
  <si>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</si>
  <si>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</si>
  <si>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</si>
  <si>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</si>
  <si>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</si>
  <si>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</si>
  <si>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</si>
  <si>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</si>
  <si>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</si>
  <si>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</si>
  <si>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</si>
  <si>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</si>
  <si>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</si>
  <si>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</si>
  <si>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</si>
  <si>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</si>
  <si>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</si>
  <si>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</si>
  <si>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</si>
  <si>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</si>
  <si>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</si>
  <si>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</si>
  <si>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</si>
  <si>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</si>
  <si>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</si>
  <si>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</si>
  <si>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</si>
  <si>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</si>
  <si>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</si>
  <si>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</si>
  <si>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</si>
  <si>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</si>
  <si>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</si>
  <si>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</si>
  <si>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</si>
  <si>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</si>
  <si>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</si>
  <si>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spseldobruskaut</t>
  </si>
  <si>
    <t>060- vytápění</t>
  </si>
  <si>
    <t>STA</t>
  </si>
  <si>
    <t>1</t>
  </si>
  <si>
    <t>{886ea967-d5b9-4fef-b344-2cc03620f82f}</t>
  </si>
  <si>
    <t>2</t>
  </si>
  <si>
    <t>KRYCÍ LIST SOUPISU PRACÍ</t>
  </si>
  <si>
    <t>Objekt:</t>
  </si>
  <si>
    <t>spseldobruskaut - 060-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</si>
  <si>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</si>
  <si>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</si>
  <si>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</si>
  <si>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</si>
  <si>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</si>
  <si>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</si>
  <si>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</si>
  <si>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</si>
  <si>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</si>
  <si>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</si>
  <si>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</si>
  <si>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</si>
  <si>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</si>
  <si>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</si>
  <si>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</si>
  <si>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</si>
  <si>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</si>
  <si>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</si>
  <si>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</si>
  <si>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</si>
  <si>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</si>
  <si>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</si>
  <si>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</si>
  <si>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</si>
  <si>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</si>
  <si>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</si>
  <si>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733</t>
  </si>
  <si>
    <t>Ústřední vytápění - rozvodné potrubí</t>
  </si>
  <si>
    <t>23</t>
  </si>
  <si>
    <t>K</t>
  </si>
  <si>
    <t>733110803</t>
  </si>
  <si>
    <t>Demontáž potrubí ocelového závitového DN do 15</t>
  </si>
  <si>
    <t>m</t>
  </si>
  <si>
    <t>16</t>
  </si>
  <si>
    <t>-238878060</t>
  </si>
  <si>
    <t>733122222</t>
  </si>
  <si>
    <t>Potrubí z uhlíkové oceli tenkostěnné vně pozink spojované lisováním D 15x1,2 mm</t>
  </si>
  <si>
    <t>21904614</t>
  </si>
  <si>
    <t>733122224</t>
  </si>
  <si>
    <t>Potrubí z uhlíkové oceli tenkostěnné vně pozink spojované lisováním D 22x1,5 mm</t>
  </si>
  <si>
    <t>197303668</t>
  </si>
  <si>
    <t>3</t>
  </si>
  <si>
    <t>733123110</t>
  </si>
  <si>
    <t>Příplatek k potrubí ocelovému hladkému za zhotovení přípojky z trubek ocelových hladkých D 22x2,6 mm</t>
  </si>
  <si>
    <t>kus</t>
  </si>
  <si>
    <t>-777450831</t>
  </si>
  <si>
    <t>4</t>
  </si>
  <si>
    <t>733190107</t>
  </si>
  <si>
    <t>Zkouška těsnosti potrubí ocelové závitové DN do 40</t>
  </si>
  <si>
    <t>1835550860</t>
  </si>
  <si>
    <t>26</t>
  </si>
  <si>
    <t>733191924</t>
  </si>
  <si>
    <t>Navaření odbočky na potrubí ocelové závitové DN 20</t>
  </si>
  <si>
    <t>419834505</t>
  </si>
  <si>
    <t>17</t>
  </si>
  <si>
    <t>998733101</t>
  </si>
  <si>
    <t>Přesun hmot tonážní pro rozvody potrubí v objektech v do 6 m</t>
  </si>
  <si>
    <t>t</t>
  </si>
  <si>
    <t>1928140042</t>
  </si>
  <si>
    <t>18</t>
  </si>
  <si>
    <t>998733193</t>
  </si>
  <si>
    <t>Příplatek k přesunu hmot tonážnímu pro rozvody potrubí za zvětšený přesun do 500 m</t>
  </si>
  <si>
    <t>-58137699</t>
  </si>
  <si>
    <t>734</t>
  </si>
  <si>
    <t>Ústřední vytápění - armatury</t>
  </si>
  <si>
    <t>24</t>
  </si>
  <si>
    <t>734200821</t>
  </si>
  <si>
    <t>Demontáž armatury závitové se dvěma závity přes G 1/2 do G 1/2</t>
  </si>
  <si>
    <t>1460773700</t>
  </si>
  <si>
    <t>6</t>
  </si>
  <si>
    <t>734209103</t>
  </si>
  <si>
    <t>Montáž armatury závitové s jedním závitem G 1/2</t>
  </si>
  <si>
    <t>-1927488262</t>
  </si>
  <si>
    <t>5</t>
  </si>
  <si>
    <t>734209113</t>
  </si>
  <si>
    <t>Montáž armatury závitové s dvěma závity G 1/2</t>
  </si>
  <si>
    <t>-2146908302</t>
  </si>
  <si>
    <t>10</t>
  </si>
  <si>
    <t>734211120</t>
  </si>
  <si>
    <t>Ventil závitový odvzdušňovací G 1/2 PN 14 do 120°C automatický</t>
  </si>
  <si>
    <t>2132431065</t>
  </si>
  <si>
    <t>7</t>
  </si>
  <si>
    <t>734221682</t>
  </si>
  <si>
    <t>Termostatická hlavice kapalinová PN 10 do 110°C otopných těles VK</t>
  </si>
  <si>
    <t>351379416</t>
  </si>
  <si>
    <t>8</t>
  </si>
  <si>
    <t>734261403</t>
  </si>
  <si>
    <t>Armatura připojovací rohová G 3/4x18 PN 10 do 110°C radiátorů typu VK</t>
  </si>
  <si>
    <t>-1061270083</t>
  </si>
  <si>
    <t>9</t>
  </si>
  <si>
    <t>734291123</t>
  </si>
  <si>
    <t>Kohout plnící a vypouštěcí G 1/2 PN 10 do 90°C závitový</t>
  </si>
  <si>
    <t>-1095774659</t>
  </si>
  <si>
    <t>19</t>
  </si>
  <si>
    <t>998734101</t>
  </si>
  <si>
    <t>Přesun hmot tonážní pro armatury v objektech v do 6 m</t>
  </si>
  <si>
    <t>-1138655506</t>
  </si>
  <si>
    <t>20</t>
  </si>
  <si>
    <t>998734193</t>
  </si>
  <si>
    <t>Příplatek k přesunu hmot tonážnímu pro armatury za zvětšený přesun do 500 m</t>
  </si>
  <si>
    <t>-1220081166</t>
  </si>
  <si>
    <t>735</t>
  </si>
  <si>
    <t>Ústřední vytápění - otopná tělesa</t>
  </si>
  <si>
    <t>29</t>
  </si>
  <si>
    <t>735000912</t>
  </si>
  <si>
    <t>Vyregulování ventilu nebo kohoutu dvojregulačního s termostatickým ovládáním</t>
  </si>
  <si>
    <t>-1504977422</t>
  </si>
  <si>
    <t>25</t>
  </si>
  <si>
    <t>735111810</t>
  </si>
  <si>
    <t>Demontáž otopného tělesa litinového článkového</t>
  </si>
  <si>
    <t>m2</t>
  </si>
  <si>
    <t>1121808846</t>
  </si>
  <si>
    <t>11</t>
  </si>
  <si>
    <t>735152675</t>
  </si>
  <si>
    <t>Otopné těleso panelové VK třídeskové 3 přídavné přestupní plochy výška/délka 600/800 mm výkon 1925 W</t>
  </si>
  <si>
    <t>265545074</t>
  </si>
  <si>
    <t>735152676</t>
  </si>
  <si>
    <t>Otopné těleso panelové VK třídeskové 3 přídavné přestupní plochy výška/délka 600/900 mm výkon 2165 W</t>
  </si>
  <si>
    <t>-1432609555</t>
  </si>
  <si>
    <t>13</t>
  </si>
  <si>
    <t>735152678</t>
  </si>
  <si>
    <t>Otopné těleso panelové VK třídeskové 3 přídavné přestupní plochy výška/délka 600/1100 mm výkon 2647 W</t>
  </si>
  <si>
    <t>1059159874</t>
  </si>
  <si>
    <t>14</t>
  </si>
  <si>
    <t>735152683</t>
  </si>
  <si>
    <t>Otopné těleso panelové VK třídeskové 3 přídavné přestupní plochy výška/délka 600/2000 mm výkon 4812 W</t>
  </si>
  <si>
    <t>-2030126408</t>
  </si>
  <si>
    <t>15</t>
  </si>
  <si>
    <t>735159310</t>
  </si>
  <si>
    <t>Montáž otopných těles panelových třířadých dl do 1140 mm</t>
  </si>
  <si>
    <t>835230113</t>
  </si>
  <si>
    <t>735159340</t>
  </si>
  <si>
    <t>Montáž otopných těles panelových třířadých dl přes 1980 do 2820 mm</t>
  </si>
  <si>
    <t>1396993980</t>
  </si>
  <si>
    <t>30</t>
  </si>
  <si>
    <t>735191905</t>
  </si>
  <si>
    <t>Odvzdušnění otopných těles</t>
  </si>
  <si>
    <t>219420513</t>
  </si>
  <si>
    <t>31</t>
  </si>
  <si>
    <t>735191910</t>
  </si>
  <si>
    <t>Napuštění vody do otopných těles</t>
  </si>
  <si>
    <t>-111379621</t>
  </si>
  <si>
    <t>998735101</t>
  </si>
  <si>
    <t>Přesun hmot tonážní pro otopná tělesa v objektech v do 6 m</t>
  </si>
  <si>
    <t>611887337</t>
  </si>
  <si>
    <t>22</t>
  </si>
  <si>
    <t>998735193</t>
  </si>
  <si>
    <t>Příplatek k přesunu hmot tonážnímu pro otopná tělesa za zvětšený přesun do 500 m</t>
  </si>
  <si>
    <t>714748465</t>
  </si>
  <si>
    <t>HZS</t>
  </si>
  <si>
    <t>Hodinové zúčtovací sazby</t>
  </si>
  <si>
    <t>27</t>
  </si>
  <si>
    <t>HZS1301</t>
  </si>
  <si>
    <t>Hodinová zúčtovací sazba zedník</t>
  </si>
  <si>
    <t>hod</t>
  </si>
  <si>
    <t>512</t>
  </si>
  <si>
    <t>1057494801</t>
  </si>
  <si>
    <t>28</t>
  </si>
  <si>
    <t>HZS4211</t>
  </si>
  <si>
    <t>Hodinová zúčtovací sazba revizní technik-topná zkouška</t>
  </si>
  <si>
    <t>-283535841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</si>
</sst>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33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spseldobruska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NÁSTAVBA UČEBNY MULTIMÉDIÍ SPŠel-it DOBRUŠKA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Dobruška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3. 4. 2024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SPŠel-it, ČS odboje 670, Dobruška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Jiří Vik Tepelná technika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JVik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24.7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'spseldobruskaut - 060- vy...'!J30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'spseldobruskaut - 060- vy...'!P121</f>
        <v>0</v>
      </c>
      <c r="AV95" s="125">
        <f>'spseldobruskaut - 060- vy...'!J33</f>
        <v>0</v>
      </c>
      <c r="AW95" s="125">
        <f>'spseldobruskaut - 060- vy...'!J34</f>
        <v>0</v>
      </c>
      <c r="AX95" s="125">
        <f>'spseldobruskaut - 060- vy...'!J35</f>
        <v>0</v>
      </c>
      <c r="AY95" s="125">
        <f>'spseldobruskaut - 060- vy...'!J36</f>
        <v>0</v>
      </c>
      <c r="AZ95" s="125">
        <f>'spseldobruskaut - 060- vy...'!F33</f>
        <v>0</v>
      </c>
      <c r="BA95" s="125">
        <f>'spseldobruskaut - 060- vy...'!F34</f>
        <v>0</v>
      </c>
      <c r="BB95" s="125">
        <f>'spseldobruskaut - 060- vy...'!F35</f>
        <v>0</v>
      </c>
      <c r="BC95" s="125">
        <f>'spseldobruskaut - 060- vy...'!F36</f>
        <v>0</v>
      </c>
      <c r="BD95" s="127">
        <f>'spseldobruskaut - 060- vy...'!F37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vLVoSItYWFiULq1tfXDu/Haz7mx206xk1V1c6BeSqxG3kqC/PIV3yD8PlBoUDjQ0mGvQdJPRwsDtYFvqjh/Cg==" hashValue="o4k+jbJjoKYVFlbL1s2xpeNKqmg5CaFIC6kzlyyawif8/Gr5pYWnYXVmvRa0YXt8uqxPFKRminv53g/V9HRd6Q==" algorithmName="SHA-512" password="CC3D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pseldobruskaut - 060- 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88</v>
      </c>
    </row>
    <row r="4" s="1" customFormat="1" ht="24.96" customHeight="1">
      <c r="B4" s="17"/>
      <c r="D4" s="131" t="s">
        <v>89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NÁSTAVBA UČEBNY MULTIMÉDIÍ SPŠel-it DOBRUŠKA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32</v>
      </c>
      <c r="F21" s="35"/>
      <c r="G21" s="35"/>
      <c r="H21" s="35"/>
      <c r="I21" s="133" t="s">
        <v>27</v>
      </c>
      <c r="J21" s="136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35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36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38</v>
      </c>
      <c r="E30" s="35"/>
      <c r="F30" s="35"/>
      <c r="G30" s="35"/>
      <c r="H30" s="35"/>
      <c r="I30" s="35"/>
      <c r="J30" s="144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40</v>
      </c>
      <c r="G32" s="35"/>
      <c r="H32" s="35"/>
      <c r="I32" s="145" t="s">
        <v>39</v>
      </c>
      <c r="J32" s="145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42</v>
      </c>
      <c r="E33" s="133" t="s">
        <v>43</v>
      </c>
      <c r="F33" s="147">
        <f>ROUND((SUM(BE121:BE157)),  2)</f>
        <v>0</v>
      </c>
      <c r="G33" s="35"/>
      <c r="H33" s="35"/>
      <c r="I33" s="148">
        <v>0.20999999999999999</v>
      </c>
      <c r="J33" s="147">
        <f>ROUND(((SUM(BE121:BE157))*I33),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44</v>
      </c>
      <c r="F34" s="147">
        <f>ROUND((SUM(BF121:BF157)),  2)</f>
        <v>0</v>
      </c>
      <c r="G34" s="35"/>
      <c r="H34" s="35"/>
      <c r="I34" s="148">
        <v>0.12</v>
      </c>
      <c r="J34" s="147">
        <f>ROUND(((SUM(BF121:BF157))*I34),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45</v>
      </c>
      <c r="F35" s="147">
        <f>ROUND((SUM(BG121:BG157)),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46</v>
      </c>
      <c r="F36" s="147">
        <f>ROUND((SUM(BH121:BH157)),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47</v>
      </c>
      <c r="F37" s="147">
        <f>ROUND((SUM(BI121:BI157)),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51</v>
      </c>
      <c r="E50" s="157"/>
      <c r="F50" s="157"/>
      <c r="G50" s="156" t="s">
        <v>52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53</v>
      </c>
      <c r="E61" s="159"/>
      <c r="F61" s="160" t="s">
        <v>54</v>
      </c>
      <c r="G61" s="158" t="s">
        <v>53</v>
      </c>
      <c r="H61" s="159"/>
      <c r="I61" s="159"/>
      <c r="J61" s="161" t="s">
        <v>54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55</v>
      </c>
      <c r="E65" s="162"/>
      <c r="F65" s="162"/>
      <c r="G65" s="156" t="s">
        <v>56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53</v>
      </c>
      <c r="E76" s="159"/>
      <c r="F76" s="160" t="s">
        <v>54</v>
      </c>
      <c r="G76" s="158" t="s">
        <v>53</v>
      </c>
      <c r="H76" s="159"/>
      <c r="I76" s="159"/>
      <c r="J76" s="161" t="s">
        <v>54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NÁSTAVBA UČEBNY MULTIMÉDIÍ SPŠel-it DOBRUŠKA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spseldobruskaut - 060- vytápění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Dobruška</v>
      </c>
      <c r="G89" s="37"/>
      <c r="H89" s="37"/>
      <c r="I89" s="29" t="s">
        <v>22</v>
      </c>
      <c r="J89" s="76" t="str">
        <f>IF(J12="","",J12)</f>
        <v>3. 4. 2024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SPŠel-it, ČS odboje 670, Dobruška</v>
      </c>
      <c r="G91" s="37"/>
      <c r="H91" s="37"/>
      <c r="I91" s="29" t="s">
        <v>30</v>
      </c>
      <c r="J91" s="33" t="str">
        <f>E21</f>
        <v>Jiří Vik Tepelná technika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93</v>
      </c>
      <c r="D94" s="169"/>
      <c r="E94" s="169"/>
      <c r="F94" s="169"/>
      <c r="G94" s="169"/>
      <c r="H94" s="169"/>
      <c r="I94" s="169"/>
      <c r="J94" s="170" t="s">
        <v>94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95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72"/>
      <c r="C97" s="173"/>
      <c r="D97" s="174" t="s">
        <v>97</v>
      </c>
      <c r="E97" s="175"/>
      <c r="F97" s="175"/>
      <c r="G97" s="175"/>
      <c r="H97" s="175"/>
      <c r="I97" s="175"/>
      <c r="J97" s="176">
        <f>J122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98</v>
      </c>
      <c r="E98" s="181"/>
      <c r="F98" s="181"/>
      <c r="G98" s="181"/>
      <c r="H98" s="181"/>
      <c r="I98" s="181"/>
      <c r="J98" s="182">
        <f>J123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99</v>
      </c>
      <c r="E99" s="181"/>
      <c r="F99" s="181"/>
      <c r="G99" s="181"/>
      <c r="H99" s="181"/>
      <c r="I99" s="181"/>
      <c r="J99" s="182">
        <f>J132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100</v>
      </c>
      <c r="E100" s="181"/>
      <c r="F100" s="181"/>
      <c r="G100" s="181"/>
      <c r="H100" s="181"/>
      <c r="I100" s="181"/>
      <c r="J100" s="182">
        <f>J142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101</v>
      </c>
      <c r="E101" s="175"/>
      <c r="F101" s="175"/>
      <c r="G101" s="175"/>
      <c r="H101" s="175"/>
      <c r="I101" s="175"/>
      <c r="J101" s="176">
        <f>J155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67" t="str">
        <f>E7</f>
        <v>NÁSTAVBA UČEBNY MULTIMÉDIÍ SPŠel-it DOBRUŠKA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spseldobruskaut - 060- vytápění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Dobruška</v>
      </c>
      <c r="G115" s="37"/>
      <c r="H115" s="37"/>
      <c r="I115" s="29" t="s">
        <v>22</v>
      </c>
      <c r="J115" s="76" t="str">
        <f>IF(J12="","",J12)</f>
        <v>3. 4. 2024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E15</f>
        <v>SPŠel-it, ČS odboje 670, Dobruška</v>
      </c>
      <c r="G117" s="37"/>
      <c r="H117" s="37"/>
      <c r="I117" s="29" t="s">
        <v>30</v>
      </c>
      <c r="J117" s="33" t="str">
        <f>E21</f>
        <v>Jiří Vik Tepelná technika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29" t="s">
        <v>35</v>
      </c>
      <c r="J118" s="33" t="str">
        <f>E24</f>
        <v>JVik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4"/>
      <c r="B120" s="185"/>
      <c r="C120" s="186" t="s">
        <v>103</v>
      </c>
      <c r="D120" s="187" t="s">
        <v>63</v>
      </c>
      <c r="E120" s="187" t="s">
        <v>59</v>
      </c>
      <c r="F120" s="187" t="s">
        <v>60</v>
      </c>
      <c r="G120" s="187" t="s">
        <v>104</v>
      </c>
      <c r="H120" s="187" t="s">
        <v>105</v>
      </c>
      <c r="I120" s="187" t="s">
        <v>106</v>
      </c>
      <c r="J120" s="188" t="s">
        <v>94</v>
      </c>
      <c r="K120" s="189" t="s">
        <v>107</v>
      </c>
      <c r="L120" s="190"/>
      <c r="M120" s="97" t="s">
        <v>1</v>
      </c>
      <c r="N120" s="98" t="s">
        <v>42</v>
      </c>
      <c r="O120" s="98" t="s">
        <v>108</v>
      </c>
      <c r="P120" s="98" t="s">
        <v>109</v>
      </c>
      <c r="Q120" s="98" t="s">
        <v>110</v>
      </c>
      <c r="R120" s="98" t="s">
        <v>111</v>
      </c>
      <c r="S120" s="98" t="s">
        <v>112</v>
      </c>
      <c r="T120" s="99" t="s">
        <v>113</v>
      </c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</row>
    <row r="121" s="2" customFormat="1" ht="22.8" customHeight="1">
      <c r="A121" s="35"/>
      <c r="B121" s="36"/>
      <c r="C121" s="104" t="s">
        <v>114</v>
      </c>
      <c r="D121" s="37"/>
      <c r="E121" s="37"/>
      <c r="F121" s="37"/>
      <c r="G121" s="37"/>
      <c r="H121" s="37"/>
      <c r="I121" s="37"/>
      <c r="J121" s="191">
        <f>BK121</f>
        <v>0</v>
      </c>
      <c r="K121" s="37"/>
      <c r="L121" s="41"/>
      <c r="M121" s="100"/>
      <c r="N121" s="192"/>
      <c r="O121" s="101"/>
      <c r="P121" s="193">
        <f>P122+P155</f>
        <v>0</v>
      </c>
      <c r="Q121" s="101"/>
      <c r="R121" s="193">
        <f>R122+R155</f>
        <v>0.55971299999999991</v>
      </c>
      <c r="S121" s="101"/>
      <c r="T121" s="194">
        <f>T122+T155</f>
        <v>0.31545000000000006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77</v>
      </c>
      <c r="AU121" s="14" t="s">
        <v>96</v>
      </c>
      <c r="BK121" s="195">
        <f>BK122+BK155</f>
        <v>0</v>
      </c>
    </row>
    <row r="122" s="12" customFormat="1" ht="25.92" customHeight="1">
      <c r="A122" s="12"/>
      <c r="B122" s="196"/>
      <c r="C122" s="197"/>
      <c r="D122" s="198" t="s">
        <v>77</v>
      </c>
      <c r="E122" s="199" t="s">
        <v>115</v>
      </c>
      <c r="F122" s="199" t="s">
        <v>116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P123+P132+P142</f>
        <v>0</v>
      </c>
      <c r="Q122" s="204"/>
      <c r="R122" s="205">
        <f>R123+R132+R142</f>
        <v>0.55971299999999991</v>
      </c>
      <c r="S122" s="204"/>
      <c r="T122" s="206">
        <f>T123+T132+T142</f>
        <v>0.31545000000000006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7" t="s">
        <v>88</v>
      </c>
      <c r="AT122" s="208" t="s">
        <v>77</v>
      </c>
      <c r="AU122" s="208" t="s">
        <v>78</v>
      </c>
      <c r="AY122" s="207" t="s">
        <v>117</v>
      </c>
      <c r="BK122" s="209">
        <f>BK123+BK132+BK142</f>
        <v>0</v>
      </c>
    </row>
    <row r="123" s="12" customFormat="1" ht="22.8" customHeight="1">
      <c r="A123" s="12"/>
      <c r="B123" s="196"/>
      <c r="C123" s="197"/>
      <c r="D123" s="198" t="s">
        <v>77</v>
      </c>
      <c r="E123" s="210" t="s">
        <v>118</v>
      </c>
      <c r="F123" s="210" t="s">
        <v>119</v>
      </c>
      <c r="G123" s="197"/>
      <c r="H123" s="197"/>
      <c r="I123" s="200"/>
      <c r="J123" s="211">
        <f>BK123</f>
        <v>0</v>
      </c>
      <c r="K123" s="197"/>
      <c r="L123" s="202"/>
      <c r="M123" s="203"/>
      <c r="N123" s="204"/>
      <c r="O123" s="204"/>
      <c r="P123" s="205">
        <f>SUM(P124:P131)</f>
        <v>0</v>
      </c>
      <c r="Q123" s="204"/>
      <c r="R123" s="205">
        <f>SUM(R124:R131)</f>
        <v>0.045733000000000003</v>
      </c>
      <c r="S123" s="204"/>
      <c r="T123" s="206">
        <f>SUM(T124:T131)</f>
        <v>0.044999999999999998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88</v>
      </c>
      <c r="AT123" s="208" t="s">
        <v>77</v>
      </c>
      <c r="AU123" s="208" t="s">
        <v>86</v>
      </c>
      <c r="AY123" s="207" t="s">
        <v>117</v>
      </c>
      <c r="BK123" s="209">
        <f>SUM(BK124:BK131)</f>
        <v>0</v>
      </c>
    </row>
    <row r="124" s="2" customFormat="1" ht="21.75" customHeight="1">
      <c r="A124" s="35"/>
      <c r="B124" s="36"/>
      <c r="C124" s="212" t="s">
        <v>120</v>
      </c>
      <c r="D124" s="212" t="s">
        <v>121</v>
      </c>
      <c r="E124" s="213" t="s">
        <v>122</v>
      </c>
      <c r="F124" s="214" t="s">
        <v>123</v>
      </c>
      <c r="G124" s="215" t="s">
        <v>124</v>
      </c>
      <c r="H124" s="216">
        <v>45</v>
      </c>
      <c r="I124" s="217"/>
      <c r="J124" s="218">
        <f>ROUND(I124*H124,2)</f>
        <v>0</v>
      </c>
      <c r="K124" s="219"/>
      <c r="L124" s="41"/>
      <c r="M124" s="220" t="s">
        <v>1</v>
      </c>
      <c r="N124" s="221" t="s">
        <v>43</v>
      </c>
      <c r="O124" s="88"/>
      <c r="P124" s="222">
        <f>O124*H124</f>
        <v>0</v>
      </c>
      <c r="Q124" s="222">
        <v>2.0000000000000002E-05</v>
      </c>
      <c r="R124" s="222">
        <f>Q124*H124</f>
        <v>0.00090000000000000008</v>
      </c>
      <c r="S124" s="222">
        <v>0.001</v>
      </c>
      <c r="T124" s="223">
        <f>S124*H124</f>
        <v>0.044999999999999998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4" t="s">
        <v>125</v>
      </c>
      <c r="AT124" s="224" t="s">
        <v>121</v>
      </c>
      <c r="AU124" s="224" t="s">
        <v>88</v>
      </c>
      <c r="AY124" s="14" t="s">
        <v>117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4" t="s">
        <v>86</v>
      </c>
      <c r="BK124" s="225">
        <f>ROUND(I124*H124,2)</f>
        <v>0</v>
      </c>
      <c r="BL124" s="14" t="s">
        <v>125</v>
      </c>
      <c r="BM124" s="224" t="s">
        <v>126</v>
      </c>
    </row>
    <row r="125" s="2" customFormat="1" ht="24.15" customHeight="1">
      <c r="A125" s="35"/>
      <c r="B125" s="36"/>
      <c r="C125" s="212" t="s">
        <v>86</v>
      </c>
      <c r="D125" s="212" t="s">
        <v>121</v>
      </c>
      <c r="E125" s="213" t="s">
        <v>127</v>
      </c>
      <c r="F125" s="214" t="s">
        <v>128</v>
      </c>
      <c r="G125" s="215" t="s">
        <v>124</v>
      </c>
      <c r="H125" s="216">
        <v>48.299999999999997</v>
      </c>
      <c r="I125" s="217"/>
      <c r="J125" s="218">
        <f>ROUND(I125*H125,2)</f>
        <v>0</v>
      </c>
      <c r="K125" s="219"/>
      <c r="L125" s="41"/>
      <c r="M125" s="220" t="s">
        <v>1</v>
      </c>
      <c r="N125" s="221" t="s">
        <v>43</v>
      </c>
      <c r="O125" s="88"/>
      <c r="P125" s="222">
        <f>O125*H125</f>
        <v>0</v>
      </c>
      <c r="Q125" s="222">
        <v>0.00051000000000000004</v>
      </c>
      <c r="R125" s="222">
        <f>Q125*H125</f>
        <v>0.024632999999999999</v>
      </c>
      <c r="S125" s="222">
        <v>0</v>
      </c>
      <c r="T125" s="22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4" t="s">
        <v>125</v>
      </c>
      <c r="AT125" s="224" t="s">
        <v>121</v>
      </c>
      <c r="AU125" s="224" t="s">
        <v>88</v>
      </c>
      <c r="AY125" s="14" t="s">
        <v>117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4" t="s">
        <v>86</v>
      </c>
      <c r="BK125" s="225">
        <f>ROUND(I125*H125,2)</f>
        <v>0</v>
      </c>
      <c r="BL125" s="14" t="s">
        <v>125</v>
      </c>
      <c r="BM125" s="224" t="s">
        <v>129</v>
      </c>
    </row>
    <row r="126" s="2" customFormat="1" ht="24.15" customHeight="1">
      <c r="A126" s="35"/>
      <c r="B126" s="36"/>
      <c r="C126" s="212" t="s">
        <v>88</v>
      </c>
      <c r="D126" s="212" t="s">
        <v>121</v>
      </c>
      <c r="E126" s="213" t="s">
        <v>130</v>
      </c>
      <c r="F126" s="214" t="s">
        <v>131</v>
      </c>
      <c r="G126" s="215" t="s">
        <v>124</v>
      </c>
      <c r="H126" s="216">
        <v>20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43</v>
      </c>
      <c r="O126" s="88"/>
      <c r="P126" s="222">
        <f>O126*H126</f>
        <v>0</v>
      </c>
      <c r="Q126" s="222">
        <v>0.00095</v>
      </c>
      <c r="R126" s="222">
        <f>Q126*H126</f>
        <v>0.019</v>
      </c>
      <c r="S126" s="222">
        <v>0</v>
      </c>
      <c r="T126" s="22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4" t="s">
        <v>125</v>
      </c>
      <c r="AT126" s="224" t="s">
        <v>121</v>
      </c>
      <c r="AU126" s="224" t="s">
        <v>88</v>
      </c>
      <c r="AY126" s="14" t="s">
        <v>117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4" t="s">
        <v>86</v>
      </c>
      <c r="BK126" s="225">
        <f>ROUND(I126*H126,2)</f>
        <v>0</v>
      </c>
      <c r="BL126" s="14" t="s">
        <v>125</v>
      </c>
      <c r="BM126" s="224" t="s">
        <v>132</v>
      </c>
    </row>
    <row r="127" s="2" customFormat="1" ht="33" customHeight="1">
      <c r="A127" s="35"/>
      <c r="B127" s="36"/>
      <c r="C127" s="212" t="s">
        <v>133</v>
      </c>
      <c r="D127" s="212" t="s">
        <v>121</v>
      </c>
      <c r="E127" s="213" t="s">
        <v>134</v>
      </c>
      <c r="F127" s="214" t="s">
        <v>135</v>
      </c>
      <c r="G127" s="215" t="s">
        <v>136</v>
      </c>
      <c r="H127" s="216">
        <v>12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43</v>
      </c>
      <c r="O127" s="88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4" t="s">
        <v>125</v>
      </c>
      <c r="AT127" s="224" t="s">
        <v>121</v>
      </c>
      <c r="AU127" s="224" t="s">
        <v>88</v>
      </c>
      <c r="AY127" s="14" t="s">
        <v>117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4" t="s">
        <v>86</v>
      </c>
      <c r="BK127" s="225">
        <f>ROUND(I127*H127,2)</f>
        <v>0</v>
      </c>
      <c r="BL127" s="14" t="s">
        <v>125</v>
      </c>
      <c r="BM127" s="224" t="s">
        <v>137</v>
      </c>
    </row>
    <row r="128" s="2" customFormat="1" ht="21.75" customHeight="1">
      <c r="A128" s="35"/>
      <c r="B128" s="36"/>
      <c r="C128" s="212" t="s">
        <v>138</v>
      </c>
      <c r="D128" s="212" t="s">
        <v>121</v>
      </c>
      <c r="E128" s="213" t="s">
        <v>139</v>
      </c>
      <c r="F128" s="214" t="s">
        <v>140</v>
      </c>
      <c r="G128" s="215" t="s">
        <v>124</v>
      </c>
      <c r="H128" s="216">
        <v>68.299999999999997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43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125</v>
      </c>
      <c r="AT128" s="224" t="s">
        <v>121</v>
      </c>
      <c r="AU128" s="224" t="s">
        <v>88</v>
      </c>
      <c r="AY128" s="14" t="s">
        <v>117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86</v>
      </c>
      <c r="BK128" s="225">
        <f>ROUND(I128*H128,2)</f>
        <v>0</v>
      </c>
      <c r="BL128" s="14" t="s">
        <v>125</v>
      </c>
      <c r="BM128" s="224" t="s">
        <v>141</v>
      </c>
    </row>
    <row r="129" s="2" customFormat="1" ht="21.75" customHeight="1">
      <c r="A129" s="35"/>
      <c r="B129" s="36"/>
      <c r="C129" s="212" t="s">
        <v>142</v>
      </c>
      <c r="D129" s="212" t="s">
        <v>121</v>
      </c>
      <c r="E129" s="213" t="s">
        <v>143</v>
      </c>
      <c r="F129" s="214" t="s">
        <v>144</v>
      </c>
      <c r="G129" s="215" t="s">
        <v>136</v>
      </c>
      <c r="H129" s="216">
        <v>2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43</v>
      </c>
      <c r="O129" s="88"/>
      <c r="P129" s="222">
        <f>O129*H129</f>
        <v>0</v>
      </c>
      <c r="Q129" s="222">
        <v>0.00059999999999999995</v>
      </c>
      <c r="R129" s="222">
        <f>Q129*H129</f>
        <v>0.0011999999999999999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125</v>
      </c>
      <c r="AT129" s="224" t="s">
        <v>121</v>
      </c>
      <c r="AU129" s="224" t="s">
        <v>88</v>
      </c>
      <c r="AY129" s="14" t="s">
        <v>117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86</v>
      </c>
      <c r="BK129" s="225">
        <f>ROUND(I129*H129,2)</f>
        <v>0</v>
      </c>
      <c r="BL129" s="14" t="s">
        <v>125</v>
      </c>
      <c r="BM129" s="224" t="s">
        <v>145</v>
      </c>
    </row>
    <row r="130" s="2" customFormat="1" ht="24.15" customHeight="1">
      <c r="A130" s="35"/>
      <c r="B130" s="36"/>
      <c r="C130" s="212" t="s">
        <v>146</v>
      </c>
      <c r="D130" s="212" t="s">
        <v>121</v>
      </c>
      <c r="E130" s="213" t="s">
        <v>147</v>
      </c>
      <c r="F130" s="214" t="s">
        <v>148</v>
      </c>
      <c r="G130" s="215" t="s">
        <v>149</v>
      </c>
      <c r="H130" s="216">
        <v>0.045999999999999999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43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125</v>
      </c>
      <c r="AT130" s="224" t="s">
        <v>121</v>
      </c>
      <c r="AU130" s="224" t="s">
        <v>88</v>
      </c>
      <c r="AY130" s="14" t="s">
        <v>117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86</v>
      </c>
      <c r="BK130" s="225">
        <f>ROUND(I130*H130,2)</f>
        <v>0</v>
      </c>
      <c r="BL130" s="14" t="s">
        <v>125</v>
      </c>
      <c r="BM130" s="224" t="s">
        <v>150</v>
      </c>
    </row>
    <row r="131" s="2" customFormat="1" ht="24.15" customHeight="1">
      <c r="A131" s="35"/>
      <c r="B131" s="36"/>
      <c r="C131" s="212" t="s">
        <v>151</v>
      </c>
      <c r="D131" s="212" t="s">
        <v>121</v>
      </c>
      <c r="E131" s="213" t="s">
        <v>152</v>
      </c>
      <c r="F131" s="214" t="s">
        <v>153</v>
      </c>
      <c r="G131" s="215" t="s">
        <v>149</v>
      </c>
      <c r="H131" s="216">
        <v>0.045999999999999999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43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125</v>
      </c>
      <c r="AT131" s="224" t="s">
        <v>121</v>
      </c>
      <c r="AU131" s="224" t="s">
        <v>88</v>
      </c>
      <c r="AY131" s="14" t="s">
        <v>117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86</v>
      </c>
      <c r="BK131" s="225">
        <f>ROUND(I131*H131,2)</f>
        <v>0</v>
      </c>
      <c r="BL131" s="14" t="s">
        <v>125</v>
      </c>
      <c r="BM131" s="224" t="s">
        <v>154</v>
      </c>
    </row>
    <row r="132" s="12" customFormat="1" ht="22.8" customHeight="1">
      <c r="A132" s="12"/>
      <c r="B132" s="196"/>
      <c r="C132" s="197"/>
      <c r="D132" s="198" t="s">
        <v>77</v>
      </c>
      <c r="E132" s="210" t="s">
        <v>155</v>
      </c>
      <c r="F132" s="210" t="s">
        <v>156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SUM(P133:P141)</f>
        <v>0</v>
      </c>
      <c r="Q132" s="204"/>
      <c r="R132" s="205">
        <f>SUM(R133:R141)</f>
        <v>0.0078199999999999988</v>
      </c>
      <c r="S132" s="204"/>
      <c r="T132" s="206">
        <f>SUM(T133:T141)</f>
        <v>0.0027000000000000001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88</v>
      </c>
      <c r="AT132" s="208" t="s">
        <v>77</v>
      </c>
      <c r="AU132" s="208" t="s">
        <v>86</v>
      </c>
      <c r="AY132" s="207" t="s">
        <v>117</v>
      </c>
      <c r="BK132" s="209">
        <f>SUM(BK133:BK141)</f>
        <v>0</v>
      </c>
    </row>
    <row r="133" s="2" customFormat="1" ht="24.15" customHeight="1">
      <c r="A133" s="35"/>
      <c r="B133" s="36"/>
      <c r="C133" s="212" t="s">
        <v>157</v>
      </c>
      <c r="D133" s="212" t="s">
        <v>121</v>
      </c>
      <c r="E133" s="213" t="s">
        <v>158</v>
      </c>
      <c r="F133" s="214" t="s">
        <v>159</v>
      </c>
      <c r="G133" s="215" t="s">
        <v>136</v>
      </c>
      <c r="H133" s="216">
        <v>6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43</v>
      </c>
      <c r="O133" s="88"/>
      <c r="P133" s="222">
        <f>O133*H133</f>
        <v>0</v>
      </c>
      <c r="Q133" s="222">
        <v>9.0000000000000006E-05</v>
      </c>
      <c r="R133" s="222">
        <f>Q133*H133</f>
        <v>0.00054000000000000001</v>
      </c>
      <c r="S133" s="222">
        <v>0.00044999999999999999</v>
      </c>
      <c r="T133" s="223">
        <f>S133*H133</f>
        <v>0.0027000000000000001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125</v>
      </c>
      <c r="AT133" s="224" t="s">
        <v>121</v>
      </c>
      <c r="AU133" s="224" t="s">
        <v>88</v>
      </c>
      <c r="AY133" s="14" t="s">
        <v>117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86</v>
      </c>
      <c r="BK133" s="225">
        <f>ROUND(I133*H133,2)</f>
        <v>0</v>
      </c>
      <c r="BL133" s="14" t="s">
        <v>125</v>
      </c>
      <c r="BM133" s="224" t="s">
        <v>160</v>
      </c>
    </row>
    <row r="134" s="2" customFormat="1" ht="21.75" customHeight="1">
      <c r="A134" s="35"/>
      <c r="B134" s="36"/>
      <c r="C134" s="212" t="s">
        <v>161</v>
      </c>
      <c r="D134" s="212" t="s">
        <v>121</v>
      </c>
      <c r="E134" s="213" t="s">
        <v>162</v>
      </c>
      <c r="F134" s="214" t="s">
        <v>163</v>
      </c>
      <c r="G134" s="215" t="s">
        <v>136</v>
      </c>
      <c r="H134" s="216">
        <v>4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43</v>
      </c>
      <c r="O134" s="88"/>
      <c r="P134" s="222">
        <f>O134*H134</f>
        <v>0</v>
      </c>
      <c r="Q134" s="222">
        <v>9.0000000000000006E-05</v>
      </c>
      <c r="R134" s="222">
        <f>Q134*H134</f>
        <v>0.00036000000000000002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125</v>
      </c>
      <c r="AT134" s="224" t="s">
        <v>121</v>
      </c>
      <c r="AU134" s="224" t="s">
        <v>88</v>
      </c>
      <c r="AY134" s="14" t="s">
        <v>117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86</v>
      </c>
      <c r="BK134" s="225">
        <f>ROUND(I134*H134,2)</f>
        <v>0</v>
      </c>
      <c r="BL134" s="14" t="s">
        <v>125</v>
      </c>
      <c r="BM134" s="224" t="s">
        <v>164</v>
      </c>
    </row>
    <row r="135" s="2" customFormat="1" ht="16.5" customHeight="1">
      <c r="A135" s="35"/>
      <c r="B135" s="36"/>
      <c r="C135" s="212" t="s">
        <v>165</v>
      </c>
      <c r="D135" s="212" t="s">
        <v>121</v>
      </c>
      <c r="E135" s="213" t="s">
        <v>166</v>
      </c>
      <c r="F135" s="214" t="s">
        <v>167</v>
      </c>
      <c r="G135" s="215" t="s">
        <v>136</v>
      </c>
      <c r="H135" s="216">
        <v>12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43</v>
      </c>
      <c r="O135" s="88"/>
      <c r="P135" s="222">
        <f>O135*H135</f>
        <v>0</v>
      </c>
      <c r="Q135" s="222">
        <v>8.0000000000000007E-05</v>
      </c>
      <c r="R135" s="222">
        <f>Q135*H135</f>
        <v>0.00096000000000000013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125</v>
      </c>
      <c r="AT135" s="224" t="s">
        <v>121</v>
      </c>
      <c r="AU135" s="224" t="s">
        <v>88</v>
      </c>
      <c r="AY135" s="14" t="s">
        <v>117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86</v>
      </c>
      <c r="BK135" s="225">
        <f>ROUND(I135*H135,2)</f>
        <v>0</v>
      </c>
      <c r="BL135" s="14" t="s">
        <v>125</v>
      </c>
      <c r="BM135" s="224" t="s">
        <v>168</v>
      </c>
    </row>
    <row r="136" s="2" customFormat="1" ht="24.15" customHeight="1">
      <c r="A136" s="35"/>
      <c r="B136" s="36"/>
      <c r="C136" s="212" t="s">
        <v>169</v>
      </c>
      <c r="D136" s="212" t="s">
        <v>121</v>
      </c>
      <c r="E136" s="213" t="s">
        <v>170</v>
      </c>
      <c r="F136" s="214" t="s">
        <v>171</v>
      </c>
      <c r="G136" s="215" t="s">
        <v>136</v>
      </c>
      <c r="H136" s="216">
        <v>2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43</v>
      </c>
      <c r="O136" s="88"/>
      <c r="P136" s="222">
        <f>O136*H136</f>
        <v>0</v>
      </c>
      <c r="Q136" s="222">
        <v>0.00024000000000000001</v>
      </c>
      <c r="R136" s="222">
        <f>Q136*H136</f>
        <v>0.00048000000000000001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125</v>
      </c>
      <c r="AT136" s="224" t="s">
        <v>121</v>
      </c>
      <c r="AU136" s="224" t="s">
        <v>88</v>
      </c>
      <c r="AY136" s="14" t="s">
        <v>117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86</v>
      </c>
      <c r="BK136" s="225">
        <f>ROUND(I136*H136,2)</f>
        <v>0</v>
      </c>
      <c r="BL136" s="14" t="s">
        <v>125</v>
      </c>
      <c r="BM136" s="224" t="s">
        <v>172</v>
      </c>
    </row>
    <row r="137" s="2" customFormat="1" ht="24.15" customHeight="1">
      <c r="A137" s="35"/>
      <c r="B137" s="36"/>
      <c r="C137" s="212" t="s">
        <v>173</v>
      </c>
      <c r="D137" s="212" t="s">
        <v>121</v>
      </c>
      <c r="E137" s="213" t="s">
        <v>174</v>
      </c>
      <c r="F137" s="214" t="s">
        <v>175</v>
      </c>
      <c r="G137" s="215" t="s">
        <v>136</v>
      </c>
      <c r="H137" s="216">
        <v>6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43</v>
      </c>
      <c r="O137" s="88"/>
      <c r="P137" s="222">
        <f>O137*H137</f>
        <v>0</v>
      </c>
      <c r="Q137" s="222">
        <v>0.00013999999999999999</v>
      </c>
      <c r="R137" s="222">
        <f>Q137*H137</f>
        <v>0.00083999999999999993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125</v>
      </c>
      <c r="AT137" s="224" t="s">
        <v>121</v>
      </c>
      <c r="AU137" s="224" t="s">
        <v>88</v>
      </c>
      <c r="AY137" s="14" t="s">
        <v>117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86</v>
      </c>
      <c r="BK137" s="225">
        <f>ROUND(I137*H137,2)</f>
        <v>0</v>
      </c>
      <c r="BL137" s="14" t="s">
        <v>125</v>
      </c>
      <c r="BM137" s="224" t="s">
        <v>176</v>
      </c>
    </row>
    <row r="138" s="2" customFormat="1" ht="24.15" customHeight="1">
      <c r="A138" s="35"/>
      <c r="B138" s="36"/>
      <c r="C138" s="212" t="s">
        <v>177</v>
      </c>
      <c r="D138" s="212" t="s">
        <v>121</v>
      </c>
      <c r="E138" s="213" t="s">
        <v>178</v>
      </c>
      <c r="F138" s="214" t="s">
        <v>179</v>
      </c>
      <c r="G138" s="215" t="s">
        <v>136</v>
      </c>
      <c r="H138" s="216">
        <v>6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43</v>
      </c>
      <c r="O138" s="88"/>
      <c r="P138" s="222">
        <f>O138*H138</f>
        <v>0</v>
      </c>
      <c r="Q138" s="222">
        <v>0.00069999999999999999</v>
      </c>
      <c r="R138" s="222">
        <f>Q138*H138</f>
        <v>0.0041999999999999997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125</v>
      </c>
      <c r="AT138" s="224" t="s">
        <v>121</v>
      </c>
      <c r="AU138" s="224" t="s">
        <v>88</v>
      </c>
      <c r="AY138" s="14" t="s">
        <v>117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86</v>
      </c>
      <c r="BK138" s="225">
        <f>ROUND(I138*H138,2)</f>
        <v>0</v>
      </c>
      <c r="BL138" s="14" t="s">
        <v>125</v>
      </c>
      <c r="BM138" s="224" t="s">
        <v>180</v>
      </c>
    </row>
    <row r="139" s="2" customFormat="1" ht="24.15" customHeight="1">
      <c r="A139" s="35"/>
      <c r="B139" s="36"/>
      <c r="C139" s="212" t="s">
        <v>181</v>
      </c>
      <c r="D139" s="212" t="s">
        <v>121</v>
      </c>
      <c r="E139" s="213" t="s">
        <v>182</v>
      </c>
      <c r="F139" s="214" t="s">
        <v>183</v>
      </c>
      <c r="G139" s="215" t="s">
        <v>136</v>
      </c>
      <c r="H139" s="216">
        <v>2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43</v>
      </c>
      <c r="O139" s="88"/>
      <c r="P139" s="222">
        <f>O139*H139</f>
        <v>0</v>
      </c>
      <c r="Q139" s="222">
        <v>0.00022000000000000001</v>
      </c>
      <c r="R139" s="222">
        <f>Q139*H139</f>
        <v>0.00044000000000000002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125</v>
      </c>
      <c r="AT139" s="224" t="s">
        <v>121</v>
      </c>
      <c r="AU139" s="224" t="s">
        <v>88</v>
      </c>
      <c r="AY139" s="14" t="s">
        <v>117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86</v>
      </c>
      <c r="BK139" s="225">
        <f>ROUND(I139*H139,2)</f>
        <v>0</v>
      </c>
      <c r="BL139" s="14" t="s">
        <v>125</v>
      </c>
      <c r="BM139" s="224" t="s">
        <v>184</v>
      </c>
    </row>
    <row r="140" s="2" customFormat="1" ht="21.75" customHeight="1">
      <c r="A140" s="35"/>
      <c r="B140" s="36"/>
      <c r="C140" s="212" t="s">
        <v>185</v>
      </c>
      <c r="D140" s="212" t="s">
        <v>121</v>
      </c>
      <c r="E140" s="213" t="s">
        <v>186</v>
      </c>
      <c r="F140" s="214" t="s">
        <v>187</v>
      </c>
      <c r="G140" s="215" t="s">
        <v>149</v>
      </c>
      <c r="H140" s="216">
        <v>0.0080000000000000002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43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125</v>
      </c>
      <c r="AT140" s="224" t="s">
        <v>121</v>
      </c>
      <c r="AU140" s="224" t="s">
        <v>88</v>
      </c>
      <c r="AY140" s="14" t="s">
        <v>117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86</v>
      </c>
      <c r="BK140" s="225">
        <f>ROUND(I140*H140,2)</f>
        <v>0</v>
      </c>
      <c r="BL140" s="14" t="s">
        <v>125</v>
      </c>
      <c r="BM140" s="224" t="s">
        <v>188</v>
      </c>
    </row>
    <row r="141" s="2" customFormat="1" ht="24.15" customHeight="1">
      <c r="A141" s="35"/>
      <c r="B141" s="36"/>
      <c r="C141" s="212" t="s">
        <v>189</v>
      </c>
      <c r="D141" s="212" t="s">
        <v>121</v>
      </c>
      <c r="E141" s="213" t="s">
        <v>190</v>
      </c>
      <c r="F141" s="214" t="s">
        <v>191</v>
      </c>
      <c r="G141" s="215" t="s">
        <v>149</v>
      </c>
      <c r="H141" s="216">
        <v>0.0080000000000000002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43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125</v>
      </c>
      <c r="AT141" s="224" t="s">
        <v>121</v>
      </c>
      <c r="AU141" s="224" t="s">
        <v>88</v>
      </c>
      <c r="AY141" s="14" t="s">
        <v>117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86</v>
      </c>
      <c r="BK141" s="225">
        <f>ROUND(I141*H141,2)</f>
        <v>0</v>
      </c>
      <c r="BL141" s="14" t="s">
        <v>125</v>
      </c>
      <c r="BM141" s="224" t="s">
        <v>192</v>
      </c>
    </row>
    <row r="142" s="12" customFormat="1" ht="22.8" customHeight="1">
      <c r="A142" s="12"/>
      <c r="B142" s="196"/>
      <c r="C142" s="197"/>
      <c r="D142" s="198" t="s">
        <v>77</v>
      </c>
      <c r="E142" s="210" t="s">
        <v>193</v>
      </c>
      <c r="F142" s="210" t="s">
        <v>194</v>
      </c>
      <c r="G142" s="197"/>
      <c r="H142" s="197"/>
      <c r="I142" s="200"/>
      <c r="J142" s="211">
        <f>BK142</f>
        <v>0</v>
      </c>
      <c r="K142" s="197"/>
      <c r="L142" s="202"/>
      <c r="M142" s="203"/>
      <c r="N142" s="204"/>
      <c r="O142" s="204"/>
      <c r="P142" s="205">
        <f>SUM(P143:P154)</f>
        <v>0</v>
      </c>
      <c r="Q142" s="204"/>
      <c r="R142" s="205">
        <f>SUM(R143:R154)</f>
        <v>0.50615999999999994</v>
      </c>
      <c r="S142" s="204"/>
      <c r="T142" s="206">
        <f>SUM(T143:T154)</f>
        <v>0.26775000000000004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7" t="s">
        <v>88</v>
      </c>
      <c r="AT142" s="208" t="s">
        <v>77</v>
      </c>
      <c r="AU142" s="208" t="s">
        <v>86</v>
      </c>
      <c r="AY142" s="207" t="s">
        <v>117</v>
      </c>
      <c r="BK142" s="209">
        <f>SUM(BK143:BK154)</f>
        <v>0</v>
      </c>
    </row>
    <row r="143" s="2" customFormat="1" ht="24.15" customHeight="1">
      <c r="A143" s="35"/>
      <c r="B143" s="36"/>
      <c r="C143" s="212" t="s">
        <v>195</v>
      </c>
      <c r="D143" s="212" t="s">
        <v>121</v>
      </c>
      <c r="E143" s="213" t="s">
        <v>196</v>
      </c>
      <c r="F143" s="214" t="s">
        <v>197</v>
      </c>
      <c r="G143" s="215" t="s">
        <v>136</v>
      </c>
      <c r="H143" s="216">
        <v>6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43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125</v>
      </c>
      <c r="AT143" s="224" t="s">
        <v>121</v>
      </c>
      <c r="AU143" s="224" t="s">
        <v>88</v>
      </c>
      <c r="AY143" s="14" t="s">
        <v>117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86</v>
      </c>
      <c r="BK143" s="225">
        <f>ROUND(I143*H143,2)</f>
        <v>0</v>
      </c>
      <c r="BL143" s="14" t="s">
        <v>125</v>
      </c>
      <c r="BM143" s="224" t="s">
        <v>198</v>
      </c>
    </row>
    <row r="144" s="2" customFormat="1" ht="16.5" customHeight="1">
      <c r="A144" s="35"/>
      <c r="B144" s="36"/>
      <c r="C144" s="212" t="s">
        <v>199</v>
      </c>
      <c r="D144" s="212" t="s">
        <v>121</v>
      </c>
      <c r="E144" s="213" t="s">
        <v>200</v>
      </c>
      <c r="F144" s="214" t="s">
        <v>201</v>
      </c>
      <c r="G144" s="215" t="s">
        <v>202</v>
      </c>
      <c r="H144" s="216">
        <v>11.25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43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0.023800000000000002</v>
      </c>
      <c r="T144" s="223">
        <f>S144*H144</f>
        <v>0.26775000000000004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125</v>
      </c>
      <c r="AT144" s="224" t="s">
        <v>121</v>
      </c>
      <c r="AU144" s="224" t="s">
        <v>88</v>
      </c>
      <c r="AY144" s="14" t="s">
        <v>117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86</v>
      </c>
      <c r="BK144" s="225">
        <f>ROUND(I144*H144,2)</f>
        <v>0</v>
      </c>
      <c r="BL144" s="14" t="s">
        <v>125</v>
      </c>
      <c r="BM144" s="224" t="s">
        <v>203</v>
      </c>
    </row>
    <row r="145" s="2" customFormat="1" ht="37.8" customHeight="1">
      <c r="A145" s="35"/>
      <c r="B145" s="36"/>
      <c r="C145" s="212" t="s">
        <v>204</v>
      </c>
      <c r="D145" s="212" t="s">
        <v>121</v>
      </c>
      <c r="E145" s="213" t="s">
        <v>205</v>
      </c>
      <c r="F145" s="214" t="s">
        <v>206</v>
      </c>
      <c r="G145" s="215" t="s">
        <v>136</v>
      </c>
      <c r="H145" s="216">
        <v>1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43</v>
      </c>
      <c r="O145" s="88"/>
      <c r="P145" s="222">
        <f>O145*H145</f>
        <v>0</v>
      </c>
      <c r="Q145" s="222">
        <v>0.04684</v>
      </c>
      <c r="R145" s="222">
        <f>Q145*H145</f>
        <v>0.04684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125</v>
      </c>
      <c r="AT145" s="224" t="s">
        <v>121</v>
      </c>
      <c r="AU145" s="224" t="s">
        <v>88</v>
      </c>
      <c r="AY145" s="14" t="s">
        <v>117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86</v>
      </c>
      <c r="BK145" s="225">
        <f>ROUND(I145*H145,2)</f>
        <v>0</v>
      </c>
      <c r="BL145" s="14" t="s">
        <v>125</v>
      </c>
      <c r="BM145" s="224" t="s">
        <v>207</v>
      </c>
    </row>
    <row r="146" s="2" customFormat="1" ht="37.8" customHeight="1">
      <c r="A146" s="35"/>
      <c r="B146" s="36"/>
      <c r="C146" s="212" t="s">
        <v>8</v>
      </c>
      <c r="D146" s="212" t="s">
        <v>121</v>
      </c>
      <c r="E146" s="213" t="s">
        <v>208</v>
      </c>
      <c r="F146" s="214" t="s">
        <v>209</v>
      </c>
      <c r="G146" s="215" t="s">
        <v>136</v>
      </c>
      <c r="H146" s="216">
        <v>1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43</v>
      </c>
      <c r="O146" s="88"/>
      <c r="P146" s="222">
        <f>O146*H146</f>
        <v>0</v>
      </c>
      <c r="Q146" s="222">
        <v>0.052420000000000001</v>
      </c>
      <c r="R146" s="222">
        <f>Q146*H146</f>
        <v>0.052420000000000001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125</v>
      </c>
      <c r="AT146" s="224" t="s">
        <v>121</v>
      </c>
      <c r="AU146" s="224" t="s">
        <v>88</v>
      </c>
      <c r="AY146" s="14" t="s">
        <v>117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86</v>
      </c>
      <c r="BK146" s="225">
        <f>ROUND(I146*H146,2)</f>
        <v>0</v>
      </c>
      <c r="BL146" s="14" t="s">
        <v>125</v>
      </c>
      <c r="BM146" s="224" t="s">
        <v>210</v>
      </c>
    </row>
    <row r="147" s="2" customFormat="1" ht="37.8" customHeight="1">
      <c r="A147" s="35"/>
      <c r="B147" s="36"/>
      <c r="C147" s="212" t="s">
        <v>211</v>
      </c>
      <c r="D147" s="212" t="s">
        <v>121</v>
      </c>
      <c r="E147" s="213" t="s">
        <v>212</v>
      </c>
      <c r="F147" s="214" t="s">
        <v>213</v>
      </c>
      <c r="G147" s="215" t="s">
        <v>136</v>
      </c>
      <c r="H147" s="216">
        <v>1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43</v>
      </c>
      <c r="O147" s="88"/>
      <c r="P147" s="222">
        <f>O147*H147</f>
        <v>0</v>
      </c>
      <c r="Q147" s="222">
        <v>0.062199999999999998</v>
      </c>
      <c r="R147" s="222">
        <f>Q147*H147</f>
        <v>0.062199999999999998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125</v>
      </c>
      <c r="AT147" s="224" t="s">
        <v>121</v>
      </c>
      <c r="AU147" s="224" t="s">
        <v>88</v>
      </c>
      <c r="AY147" s="14" t="s">
        <v>117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86</v>
      </c>
      <c r="BK147" s="225">
        <f>ROUND(I147*H147,2)</f>
        <v>0</v>
      </c>
      <c r="BL147" s="14" t="s">
        <v>125</v>
      </c>
      <c r="BM147" s="224" t="s">
        <v>214</v>
      </c>
    </row>
    <row r="148" s="2" customFormat="1" ht="37.8" customHeight="1">
      <c r="A148" s="35"/>
      <c r="B148" s="36"/>
      <c r="C148" s="212" t="s">
        <v>215</v>
      </c>
      <c r="D148" s="212" t="s">
        <v>121</v>
      </c>
      <c r="E148" s="213" t="s">
        <v>216</v>
      </c>
      <c r="F148" s="214" t="s">
        <v>217</v>
      </c>
      <c r="G148" s="215" t="s">
        <v>136</v>
      </c>
      <c r="H148" s="216">
        <v>3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43</v>
      </c>
      <c r="O148" s="88"/>
      <c r="P148" s="222">
        <f>O148*H148</f>
        <v>0</v>
      </c>
      <c r="Q148" s="222">
        <v>0.1149</v>
      </c>
      <c r="R148" s="222">
        <f>Q148*H148</f>
        <v>0.34470000000000001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125</v>
      </c>
      <c r="AT148" s="224" t="s">
        <v>121</v>
      </c>
      <c r="AU148" s="224" t="s">
        <v>88</v>
      </c>
      <c r="AY148" s="14" t="s">
        <v>117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86</v>
      </c>
      <c r="BK148" s="225">
        <f>ROUND(I148*H148,2)</f>
        <v>0</v>
      </c>
      <c r="BL148" s="14" t="s">
        <v>125</v>
      </c>
      <c r="BM148" s="224" t="s">
        <v>218</v>
      </c>
    </row>
    <row r="149" s="2" customFormat="1" ht="24.15" customHeight="1">
      <c r="A149" s="35"/>
      <c r="B149" s="36"/>
      <c r="C149" s="212" t="s">
        <v>219</v>
      </c>
      <c r="D149" s="212" t="s">
        <v>121</v>
      </c>
      <c r="E149" s="213" t="s">
        <v>220</v>
      </c>
      <c r="F149" s="214" t="s">
        <v>221</v>
      </c>
      <c r="G149" s="215" t="s">
        <v>136</v>
      </c>
      <c r="H149" s="216">
        <v>3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43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125</v>
      </c>
      <c r="AT149" s="224" t="s">
        <v>121</v>
      </c>
      <c r="AU149" s="224" t="s">
        <v>88</v>
      </c>
      <c r="AY149" s="14" t="s">
        <v>117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86</v>
      </c>
      <c r="BK149" s="225">
        <f>ROUND(I149*H149,2)</f>
        <v>0</v>
      </c>
      <c r="BL149" s="14" t="s">
        <v>125</v>
      </c>
      <c r="BM149" s="224" t="s">
        <v>222</v>
      </c>
    </row>
    <row r="150" s="2" customFormat="1" ht="24.15" customHeight="1">
      <c r="A150" s="35"/>
      <c r="B150" s="36"/>
      <c r="C150" s="212" t="s">
        <v>125</v>
      </c>
      <c r="D150" s="212" t="s">
        <v>121</v>
      </c>
      <c r="E150" s="213" t="s">
        <v>223</v>
      </c>
      <c r="F150" s="214" t="s">
        <v>224</v>
      </c>
      <c r="G150" s="215" t="s">
        <v>136</v>
      </c>
      <c r="H150" s="216">
        <v>3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43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125</v>
      </c>
      <c r="AT150" s="224" t="s">
        <v>121</v>
      </c>
      <c r="AU150" s="224" t="s">
        <v>88</v>
      </c>
      <c r="AY150" s="14" t="s">
        <v>117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86</v>
      </c>
      <c r="BK150" s="225">
        <f>ROUND(I150*H150,2)</f>
        <v>0</v>
      </c>
      <c r="BL150" s="14" t="s">
        <v>125</v>
      </c>
      <c r="BM150" s="224" t="s">
        <v>225</v>
      </c>
    </row>
    <row r="151" s="2" customFormat="1" ht="16.5" customHeight="1">
      <c r="A151" s="35"/>
      <c r="B151" s="36"/>
      <c r="C151" s="212" t="s">
        <v>226</v>
      </c>
      <c r="D151" s="212" t="s">
        <v>121</v>
      </c>
      <c r="E151" s="213" t="s">
        <v>227</v>
      </c>
      <c r="F151" s="214" t="s">
        <v>228</v>
      </c>
      <c r="G151" s="215" t="s">
        <v>136</v>
      </c>
      <c r="H151" s="216">
        <v>30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43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125</v>
      </c>
      <c r="AT151" s="224" t="s">
        <v>121</v>
      </c>
      <c r="AU151" s="224" t="s">
        <v>88</v>
      </c>
      <c r="AY151" s="14" t="s">
        <v>117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86</v>
      </c>
      <c r="BK151" s="225">
        <f>ROUND(I151*H151,2)</f>
        <v>0</v>
      </c>
      <c r="BL151" s="14" t="s">
        <v>125</v>
      </c>
      <c r="BM151" s="224" t="s">
        <v>229</v>
      </c>
    </row>
    <row r="152" s="2" customFormat="1" ht="16.5" customHeight="1">
      <c r="A152" s="35"/>
      <c r="B152" s="36"/>
      <c r="C152" s="212" t="s">
        <v>230</v>
      </c>
      <c r="D152" s="212" t="s">
        <v>121</v>
      </c>
      <c r="E152" s="213" t="s">
        <v>231</v>
      </c>
      <c r="F152" s="214" t="s">
        <v>232</v>
      </c>
      <c r="G152" s="215" t="s">
        <v>202</v>
      </c>
      <c r="H152" s="216">
        <v>250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43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125</v>
      </c>
      <c r="AT152" s="224" t="s">
        <v>121</v>
      </c>
      <c r="AU152" s="224" t="s">
        <v>88</v>
      </c>
      <c r="AY152" s="14" t="s">
        <v>117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86</v>
      </c>
      <c r="BK152" s="225">
        <f>ROUND(I152*H152,2)</f>
        <v>0</v>
      </c>
      <c r="BL152" s="14" t="s">
        <v>125</v>
      </c>
      <c r="BM152" s="224" t="s">
        <v>233</v>
      </c>
    </row>
    <row r="153" s="2" customFormat="1" ht="24.15" customHeight="1">
      <c r="A153" s="35"/>
      <c r="B153" s="36"/>
      <c r="C153" s="212" t="s">
        <v>7</v>
      </c>
      <c r="D153" s="212" t="s">
        <v>121</v>
      </c>
      <c r="E153" s="213" t="s">
        <v>234</v>
      </c>
      <c r="F153" s="214" t="s">
        <v>235</v>
      </c>
      <c r="G153" s="215" t="s">
        <v>149</v>
      </c>
      <c r="H153" s="216">
        <v>0.50600000000000001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43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125</v>
      </c>
      <c r="AT153" s="224" t="s">
        <v>121</v>
      </c>
      <c r="AU153" s="224" t="s">
        <v>88</v>
      </c>
      <c r="AY153" s="14" t="s">
        <v>117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86</v>
      </c>
      <c r="BK153" s="225">
        <f>ROUND(I153*H153,2)</f>
        <v>0</v>
      </c>
      <c r="BL153" s="14" t="s">
        <v>125</v>
      </c>
      <c r="BM153" s="224" t="s">
        <v>236</v>
      </c>
    </row>
    <row r="154" s="2" customFormat="1" ht="24.15" customHeight="1">
      <c r="A154" s="35"/>
      <c r="B154" s="36"/>
      <c r="C154" s="212" t="s">
        <v>237</v>
      </c>
      <c r="D154" s="212" t="s">
        <v>121</v>
      </c>
      <c r="E154" s="213" t="s">
        <v>238</v>
      </c>
      <c r="F154" s="214" t="s">
        <v>239</v>
      </c>
      <c r="G154" s="215" t="s">
        <v>149</v>
      </c>
      <c r="H154" s="216">
        <v>0.50600000000000001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43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125</v>
      </c>
      <c r="AT154" s="224" t="s">
        <v>121</v>
      </c>
      <c r="AU154" s="224" t="s">
        <v>88</v>
      </c>
      <c r="AY154" s="14" t="s">
        <v>117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86</v>
      </c>
      <c r="BK154" s="225">
        <f>ROUND(I154*H154,2)</f>
        <v>0</v>
      </c>
      <c r="BL154" s="14" t="s">
        <v>125</v>
      </c>
      <c r="BM154" s="224" t="s">
        <v>240</v>
      </c>
    </row>
    <row r="155" s="12" customFormat="1" ht="25.92" customHeight="1">
      <c r="A155" s="12"/>
      <c r="B155" s="196"/>
      <c r="C155" s="197"/>
      <c r="D155" s="198" t="s">
        <v>77</v>
      </c>
      <c r="E155" s="199" t="s">
        <v>241</v>
      </c>
      <c r="F155" s="199" t="s">
        <v>242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SUM(P156:P157)</f>
        <v>0</v>
      </c>
      <c r="Q155" s="204"/>
      <c r="R155" s="205">
        <f>SUM(R156:R157)</f>
        <v>0</v>
      </c>
      <c r="S155" s="204"/>
      <c r="T155" s="206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7" t="s">
        <v>138</v>
      </c>
      <c r="AT155" s="208" t="s">
        <v>77</v>
      </c>
      <c r="AU155" s="208" t="s">
        <v>78</v>
      </c>
      <c r="AY155" s="207" t="s">
        <v>117</v>
      </c>
      <c r="BK155" s="209">
        <f>SUM(BK156:BK157)</f>
        <v>0</v>
      </c>
    </row>
    <row r="156" s="2" customFormat="1" ht="16.5" customHeight="1">
      <c r="A156" s="35"/>
      <c r="B156" s="36"/>
      <c r="C156" s="212" t="s">
        <v>243</v>
      </c>
      <c r="D156" s="212" t="s">
        <v>121</v>
      </c>
      <c r="E156" s="213" t="s">
        <v>244</v>
      </c>
      <c r="F156" s="214" t="s">
        <v>245</v>
      </c>
      <c r="G156" s="215" t="s">
        <v>246</v>
      </c>
      <c r="H156" s="216">
        <v>20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43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247</v>
      </c>
      <c r="AT156" s="224" t="s">
        <v>121</v>
      </c>
      <c r="AU156" s="224" t="s">
        <v>86</v>
      </c>
      <c r="AY156" s="14" t="s">
        <v>117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86</v>
      </c>
      <c r="BK156" s="225">
        <f>ROUND(I156*H156,2)</f>
        <v>0</v>
      </c>
      <c r="BL156" s="14" t="s">
        <v>247</v>
      </c>
      <c r="BM156" s="224" t="s">
        <v>248</v>
      </c>
    </row>
    <row r="157" s="2" customFormat="1" ht="24.15" customHeight="1">
      <c r="A157" s="35"/>
      <c r="B157" s="36"/>
      <c r="C157" s="212" t="s">
        <v>249</v>
      </c>
      <c r="D157" s="212" t="s">
        <v>121</v>
      </c>
      <c r="E157" s="213" t="s">
        <v>250</v>
      </c>
      <c r="F157" s="214" t="s">
        <v>251</v>
      </c>
      <c r="G157" s="215" t="s">
        <v>246</v>
      </c>
      <c r="H157" s="216">
        <v>20</v>
      </c>
      <c r="I157" s="217"/>
      <c r="J157" s="218">
        <f>ROUND(I157*H157,2)</f>
        <v>0</v>
      </c>
      <c r="K157" s="219"/>
      <c r="L157" s="41"/>
      <c r="M157" s="226" t="s">
        <v>1</v>
      </c>
      <c r="N157" s="227" t="s">
        <v>43</v>
      </c>
      <c r="O157" s="228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247</v>
      </c>
      <c r="AT157" s="224" t="s">
        <v>121</v>
      </c>
      <c r="AU157" s="224" t="s">
        <v>86</v>
      </c>
      <c r="AY157" s="14" t="s">
        <v>117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86</v>
      </c>
      <c r="BK157" s="225">
        <f>ROUND(I157*H157,2)</f>
        <v>0</v>
      </c>
      <c r="BL157" s="14" t="s">
        <v>247</v>
      </c>
      <c r="BM157" s="224" t="s">
        <v>252</v>
      </c>
    </row>
    <row r="158" s="2" customFormat="1" ht="6.96" customHeight="1">
      <c r="A158" s="35"/>
      <c r="B158" s="63"/>
      <c r="C158" s="64"/>
      <c r="D158" s="64"/>
      <c r="E158" s="64"/>
      <c r="F158" s="64"/>
      <c r="G158" s="64"/>
      <c r="H158" s="64"/>
      <c r="I158" s="64"/>
      <c r="J158" s="64"/>
      <c r="K158" s="64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R7+YsWDPYxwEVsyZe9v0rn19pR1QdZEJfigv5yn+9sj1hI/4X7mx9gZjlkXQSLEnfKt9fcVT5vK5G+mBsBoHQA==" hashValue="+JuoTn63tYtIAK7QAv/Oc3cwAwClkJyABQLHrGsYn/8odm6N6EoN3m9naZoykKzoS1RqmrpHuxTfLLuJCfv/3g==" algorithmName="SHA-512" password="CC3D"/>
  <autoFilter ref="C120:K15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DIDA-PC\JVik</dc:creator>
  <cp:lastModifiedBy>DIDA-PC\JVik</cp:lastModifiedBy>
  <dcterms:created xsi:type="dcterms:W3CDTF">2024-04-03T19:03:33Z</dcterms:created>
  <dcterms:modified xsi:type="dcterms:W3CDTF">2024-04-03T19:03:35Z</dcterms:modified>
</cp:coreProperties>
</file>