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" sheetId="6" r:id="rId1"/>
    <sheet name="SO 000" sheetId="2" r:id="rId2"/>
    <sheet name="SO 101" sheetId="3" r:id="rId3"/>
    <sheet name="SO 180" sheetId="4" r:id="rId4"/>
    <sheet name="SO 301" sheetId="5" r:id="rId5"/>
  </sheets>
  <definedNames/>
  <calcPr fullCalcOnLoad="1"/>
</workbook>
</file>

<file path=xl/sharedStrings.xml><?xml version="1.0" encoding="utf-8"?>
<sst xmlns="http://schemas.openxmlformats.org/spreadsheetml/2006/main" count="2141" uniqueCount="758">
  <si>
    <t>EstiCon</t>
  </si>
  <si>
    <t xml:space="preserve">Firma: </t>
  </si>
  <si>
    <t>Rekapitulace ceny</t>
  </si>
  <si>
    <t>Stavba: 22-091-01_Z3 - II/321 křižovatka U Voříšku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</si>
  <si>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</si>
  <si>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</si>
  <si>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</si>
  <si>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</si>
  <si>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</si>
  <si>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</si>
  <si>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</si>
  <si>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SO 000</t>
  </si>
  <si>
    <t>Vedlejší rozpočtové náklady</t>
  </si>
  <si>
    <t>SO 101</t>
  </si>
  <si>
    <t>Komunikace</t>
  </si>
  <si>
    <t>SO 180</t>
  </si>
  <si>
    <t>DIO</t>
  </si>
  <si>
    <t>SO 301</t>
  </si>
  <si>
    <t>Přeložka vodovodu</t>
  </si>
  <si>
    <t>Soupis prací objektu</t>
  </si>
  <si>
    <t>S</t>
  </si>
  <si>
    <t>Stavba:</t>
  </si>
  <si>
    <t>22-091-01_Z3</t>
  </si>
  <si>
    <t>II/321 křižovatka U Voříšku</t>
  </si>
  <si>
    <t>O</t>
  </si>
  <si>
    <t>Rozpočet: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</si>
  <si>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</si>
  <si>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</si>
  <si>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</si>
  <si>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</si>
  <si>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</si>
  <si>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</si>
  <si>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</si>
  <si>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Cena</t>
  </si>
  <si>
    <t>Cenová soustava</t>
  </si>
  <si>
    <t>Jednotková</t>
  </si>
  <si>
    <t>Celkem</t>
  </si>
  <si>
    <t>SD</t>
  </si>
  <si>
    <t>0</t>
  </si>
  <si>
    <t>Všeobecné konstrukce a práce</t>
  </si>
  <si>
    <t>P</t>
  </si>
  <si>
    <t>02520</t>
  </si>
  <si>
    <t/>
  </si>
  <si>
    <t>ZKOUŠENÍ MATERIÁLŮ NEZÁVISLOU ZKUŠEBNOU</t>
  </si>
  <si>
    <t>KPL</t>
  </si>
  <si>
    <t>PP</t>
  </si>
  <si>
    <t>Provizorní cena - 50 000 Kč bez DPH.</t>
  </si>
  <si>
    <t>VV</t>
  </si>
  <si>
    <t>Provádění zkoušek dle požadavků investora / TDS 1 = 1,000 [A]</t>
  </si>
  <si>
    <t>TS</t>
  </si>
  <si>
    <t>zahrnuje veškeré náklady spojené s objednatelem požadovanými zkouškami</t>
  </si>
  <si>
    <t>02730</t>
  </si>
  <si>
    <t>POMOC PRÁCE ZŘÍZ NEBO ZAJIŠŤ OCHRANU INŽENÝRSKÝCH SÍTÍ</t>
  </si>
  <si>
    <t>Vytyčení stávajících inženýrských sítí vč. výkopů sond pro ověření průběhu a hloubky uložení. 1 = 1,000 [A]</t>
  </si>
  <si>
    <t>zahrnuje veškeré náklady spojené s objednatelem požadovanými zařízeními</t>
  </si>
  <si>
    <t>02821</t>
  </si>
  <si>
    <t>1</t>
  </si>
  <si>
    <t>PRŮZKUMNÉ PRÁCE ARCHEOLOGICKÉ NA POVRCHU</t>
  </si>
  <si>
    <t>Archeologický dohled při provádění zemních prací.
Provizorní cena - 18 000 Kč bez DPH.</t>
  </si>
  <si>
    <t>1 = 1,000 [A]</t>
  </si>
  <si>
    <t>zahrnuje veškeré náklady spojené s objednatelem požadovanými pracemi</t>
  </si>
  <si>
    <t>2</t>
  </si>
  <si>
    <t>Záchranný archeologický výzkum v případě nálezu.
Cena bude čerpána na základě skutečnosti se souhlasem TDI a investora.
Provizorní cena 285 000 Kč bez DPH.</t>
  </si>
  <si>
    <t>02910</t>
  </si>
  <si>
    <t>OSTATNÍ POŽADAVKY - ZEMĚMĚŘIČSKÁ MĚŘENÍ</t>
  </si>
  <si>
    <t>Geodetická činnost v průběhu provádění stavebních pracíe nutná k realizaci díla a k uvedení stavby do užívání a řádnému předání dokončeného díla (např. zaměření stavby před výstavbou, vytyčení stavby a obvodu staveniště apod.).</t>
  </si>
  <si>
    <t>zahrnuje veškeré náklady spojené s objednatelem požadovanými pracemi, 
- pro stanovení orientační investorské ceny určete jednotkovou cenu jako 1% odhadované ceny stavby</t>
  </si>
  <si>
    <t>029113</t>
  </si>
  <si>
    <t>OSTATNÍ POŽADAVKY - GEODETICKÉ ZAMĚŘENÍ - CELKY</t>
  </si>
  <si>
    <t>KUS</t>
  </si>
  <si>
    <t>Geodetické zaměření skutečného stavu po dokončení stavby.</t>
  </si>
  <si>
    <t>02943</t>
  </si>
  <si>
    <t>OSTATNÍ POŽADAVKY - VYPRACOVÁNÍ RDS</t>
  </si>
  <si>
    <t>Realizační dokumentace stavby (4 paré + 1x CD).
Obsah dle směrnice pro dokumentaci staveb PK, v souladu s PDPS, Řeší podrobnosti pro kvalitní a bezpečné zhotovení stavby. Mimo jiné zahrnuje vypracování souřadnicového a výškového pokrytí komunikace, zahuštění příčných řezů pro plynulé řešení, detaily oprav poruch dle TP 82 – Katalog poruch netuhých vozovek, aktualizace či dopracování dopravního značení.
Odsouhlasí správce stavby. 
Zadavatel poskytne zhotoviteli otevřený formát *.dwg/dgn.</t>
  </si>
  <si>
    <t>02944</t>
  </si>
  <si>
    <t>OSTAT POŽADAVKY - DOKUMENTACE SKUTEČ PROVEDENÍ V DIGIT FORMĚ</t>
  </si>
  <si>
    <t>Dokumentace skutečného provedení stavby (4 paré+1x CD). Výkresy a související písemnosti zhotovené stavby potřebné pro evidenci pozemní komunikace. Výkresy odchylek a změn stavby oproti DSP, PDPS. Ověřené podpisem odpovědného zástupce zhotovitele a správce stavby.
Zadavatel poskytne zhotoviteli otevřený formát *.dwg/dgn.</t>
  </si>
  <si>
    <t>02946</t>
  </si>
  <si>
    <t>OSTAT POŽADAVKY - FOTODOKUMENTACE</t>
  </si>
  <si>
    <t>1 x měsíčně sada barevných fotografií v tištěné i elektronické formě. 3 x závěrečná fotodokumentace v albu s popisem v tištěné i elektronické podobě.</t>
  </si>
  <si>
    <t>položka zahrnuje:
- fotodokumentaci zadavatelem požadovaného děje a konstrukcí v požadovaných časových intervalech
- zadavatelem specifikované výstupy (fotografie v papírovém a digitálním formátu) v požadovaném počtu</t>
  </si>
  <si>
    <t>02950</t>
  </si>
  <si>
    <t>OSTATNÍ POŽADAVKY - POSUDKY, KONTROLY, REVIZNÍ ZPRÁVY</t>
  </si>
  <si>
    <t>Pasportizace objízdných tras (pasport bude proveden před zřízením objízdných tras a po jejich ukončení )</t>
  </si>
  <si>
    <t>02991</t>
  </si>
  <si>
    <t>OSTATNÍ POŽADAVKY - INFORMAČNÍ TABULE</t>
  </si>
  <si>
    <t>Náklady na zřízení informačních tabule s údaji o stavbě s textem dle vzoru objednatele, včetně kotvení. Po ukončení stavby bude odtraněno.</t>
  </si>
  <si>
    <t>2 = 2,000 [A]</t>
  </si>
  <si>
    <t>položka zahrnuje:
- dodání a osazení informačních tabulí v předepsaném provedení a množství s obsahem předepsaným zadavatelem
- veškeré nosné a upevňovací konstrukce
- základové konstrukce včetně nutných zemních prací
- demontáž a odvoz po skončení platnosti
- případně nutné opravy poškozených čátí během platnosti</t>
  </si>
  <si>
    <t>Pamětní deska s osazením na kamenném podstavci po dokončení stavby dle vzoru objednatele.</t>
  </si>
  <si>
    <t>03100</t>
  </si>
  <si>
    <t>ZAŘÍZENÍ STAVENIŠTĚ - ZŘÍZENÍ, PROVOZ, DEMONTÁŽ</t>
  </si>
  <si>
    <t>Montáž a demontáž zařízení staveniště. Položka obsahuje poplatky dočasných záborů během stavby - dle potřeb zhotovitele.</t>
  </si>
  <si>
    <t>zahrnuje objednatelem povolené náklady na pořízení (event. pronájem), provozování, udržování a likvidaci zhotovitelova zařízení</t>
  </si>
  <si>
    <t>03710</t>
  </si>
  <si>
    <t>R</t>
  </si>
  <si>
    <t>POMOC PRÁCE - OPRAVA OBJÍZDNÝCH TRAS</t>
  </si>
  <si>
    <t>M2</t>
  </si>
  <si>
    <t>Oprava objízdných tras dle skutečnosti.
Předpokládaná oprava krytu ve stejné skladbě jako v projektu - ACO 11+ modif. tl. 40 mm + ACL 16+ modif. tl. 60 mm.
Předpoklad 1200 m2.
Cena zahrnuje veškeré práce spojené s opravou - frézování, řezání krytu, zálivku, spojovací postřiky.</t>
  </si>
  <si>
    <t>1200 = 1200,000 [A]</t>
  </si>
  <si>
    <t>zahrnuje objednatelem povolené náklady na požadovaná zařízení zhotovitele</t>
  </si>
  <si>
    <t>014102</t>
  </si>
  <si>
    <t>POPLATKY ZA SKLÁDKU</t>
  </si>
  <si>
    <t>T</t>
  </si>
  <si>
    <t>nestmelené vrstvy, příkopy - předpoklad 2000 kg/m3</t>
  </si>
  <si>
    <t>pol. 11332 - podklad 2205*2,0 = 4410,000 [A]
pol. 12933 - čišť. příkopů 600*0,5*2,0 = 600,000 [C]
Celkové množství = 5010,000</t>
  </si>
  <si>
    <t>zahrnuje veškeré poplatky provozovateli skládky související s uložením odpadu na skládce.</t>
  </si>
  <si>
    <t>beton, železobeton, kamenný obklad - předpoklad 2400 kg/m3</t>
  </si>
  <si>
    <t>pol. 11328 - žlaby 441*0,2*2,4 = 211,680 [A]
pol. 96616 - ŽB 46,425*2,0 = 92,850 [B]
pol. 966346 - propustky DN 400 (přepodklad 0,31 t/m) 77,8*0,31*2,0 = 48,236 [C]
pol. 966357.1 - propustky DN 500 (přepodklad 0,43 t/m) 24,9*0,31*2,0 = 15,438 [D]
pol. 966357.2 - propustky DN 500 (přepodklad 0,017 t/m) 24*0,017*2,0 = 0,816 [E]
Celkové množství = 369,020</t>
  </si>
  <si>
    <t>014132</t>
  </si>
  <si>
    <t>POPLATKY ZA SKLÁDKU TYP S-NO (NEBEZPEČNÝ ODPAD)</t>
  </si>
  <si>
    <t>asflat - předpoklad 2400 kg/m3</t>
  </si>
  <si>
    <t>pol. 11313 75*2,4 = 180,000
pol. 11372.2 93,78*2,4 = 225,072
Celkové množství = 405,072</t>
  </si>
  <si>
    <t>014201</t>
  </si>
  <si>
    <t>POPLATKY ZA ZEMNÍK - ZEMINA</t>
  </si>
  <si>
    <t>M3</t>
  </si>
  <si>
    <t>Zemina vhodná do násypů dle ČSN 73 6133.</t>
  </si>
  <si>
    <t>pol. 17110.2 184,091 = 184,091 [A]</t>
  </si>
  <si>
    <t>zahrnuje veškeré poplatky majiteli zemníku související s nákupem zeminy (nikoliv s otvírkou zemníku)</t>
  </si>
  <si>
    <t>Zemní práce</t>
  </si>
  <si>
    <t>11130</t>
  </si>
  <si>
    <t>SEJMUTÍ DRNU</t>
  </si>
  <si>
    <t>Sejmutí drnu tl. 0,15 m ve stávajícím příkopu.
Výměra dle bilance prací.</t>
  </si>
  <si>
    <t>1269,21 = 1269,210 [A]</t>
  </si>
  <si>
    <t>včetně vodorovné dopravy  a uložení na skládku</t>
  </si>
  <si>
    <t>11313</t>
  </si>
  <si>
    <t>ODSTRANĚNÍ KRYTU ZPEVNĚNÝCH PLOCH S ASFALTOVÝM POJIVEM</t>
  </si>
  <si>
    <t>Vybourání asfaltového povrchu stávajících sjezdů.
Odvoz a uložení na skládku nebezpečného odpadu. 
Plocha byla odměřena ze situace.</t>
  </si>
  <si>
    <t>375*0,2 = 75,000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</si>
  <si>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</si>
  <si>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11328</t>
  </si>
  <si>
    <t>ODSTRANĚNÍ PŘÍKOPŮ, ŽLABŮ A RIGOLŮ Z PŘÍKOPOVÝCH TVÁRNIC</t>
  </si>
  <si>
    <t>Odstranění stávajích žlabovek. 
Odvoz a uložení na trvalou skládku.
Plocha byla odečtena ze situace.</t>
  </si>
  <si>
    <t>735*0,6 = 441,000 [A]</t>
  </si>
  <si>
    <t>Položka zahrnuje odstranění tvárnic včetně podkladu, veškerou manipulaci s vybouranou sutí a s vybouranými hmotami,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</si>
  <si>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11329</t>
  </si>
  <si>
    <t>ODSTRANĚNÍ ZPEVNĚNÝCH PLOCH, PŘÍKOPŮ A RIGOLŮ Z LOMOVÉHO KAMENE</t>
  </si>
  <si>
    <t>Odstranění zpevnění vtoků a výtoků příčných propustků.
Odvoz a uložení na trvalou skládku.
Plocha byla odečtena ze situace.</t>
  </si>
  <si>
    <t>(2,8+2,1+2,3+(3,2+2+2,8)*1,12)*0,2 = 3,232 [A]</t>
  </si>
  <si>
    <t>Položka zahrnuje i odstranění podkladu, veškerou manipulaci s vybouraným materiálem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</si>
  <si>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11332</t>
  </si>
  <si>
    <t>ODSTRANĚNÍ PODKLADŮ ZPEVNĚNÝCH PLOCH Z KAMENIVA NESTMELENÉHO</t>
  </si>
  <si>
    <t>Odkop podkladních nestmelených vrstev prům tl. 300 mm.
Odvoz a uložení na trvalou skládku.
Výměra dle bilance prací.</t>
  </si>
  <si>
    <t>(6308+1042)*0,3 = 2205,000 [A]</t>
  </si>
  <si>
    <t>11372</t>
  </si>
  <si>
    <t>FRÉZOVÁNÍ ZPEVNĚNÝCH PLOCH ASFALTOVÝCH</t>
  </si>
  <si>
    <t>Frézování vozovky průměrné tl. dle soupisu.    
Materiál byl dle vyhlášky č. 130/2019 Sb. zatříděn do kvalitativní třídy ZAS-T1.  
Zhotovitel v ceně zohlední možnost použití materiálu zpět na stavbě. Včetně odvozu materiálu bez ohledu na vzdálenost (skládka zvolena zhotovitelem).
Plocha byla odměřena ze situace.</t>
  </si>
  <si>
    <t>frézování prům. tl. 220 mm 6308*0,22 = 1387,760 [A]
frézování prům. tl. 130 mm 1042*0,13 = 135,460 [B]
Celkové množství = 1523,220</t>
  </si>
  <si>
    <t>Frézování vozovky průměrné tl. 90 mm.    
Materiál byl dle vyhlášky č. 130/2019 Sb. zatříděn do kvalitativní třídy ZAS-T3.  
Odvoz a uložení na skládku nebezpečného odpadu. 
Plocha byla odměřena ze situace.</t>
  </si>
  <si>
    <t>frézování prům. tl. 90 mm 1042*0,09 = 93,780 [A]</t>
  </si>
  <si>
    <t>113763</t>
  </si>
  <si>
    <t>FRÉZOVÁNÍ DRÁŽKY PRŮŘEZU DO 300MM2 V ASFALTOVÉ VOZOVCE</t>
  </si>
  <si>
    <t>M</t>
  </si>
  <si>
    <t>Řezání asfaltových krytů podél obrubníků. Drážka min. 25x12 mm dle VL 2 212.05 08.07 (navrhováno 25x12 mm).
Položka včetně odvozu bez ohledu na vzdálenost, uložení na skládku a skládkovného.</t>
  </si>
  <si>
    <t>pol. 91726 214 = 214,000 [A]</t>
  </si>
  <si>
    <t>Položka zahrnuje veškerou manipulaci s vybouranou sutí a s vybouranými hmotami vč. uložení na skládku.</t>
  </si>
  <si>
    <t>121102</t>
  </si>
  <si>
    <t>SEJMUTÍ ORNICE NEBO LESNÍ PŮDY S ODVOZEM DO 2KM</t>
  </si>
  <si>
    <t>Sejmutí ornice tl. 400 mm s odvozem na mezideponii.
Výměra dle bilance prací.</t>
  </si>
  <si>
    <t>komunikace 818,95 = 818,950 [B]
pyrám vč. přístupu 38,5+5*5 = 63,500 [A]
Celkové množství = 882,450</t>
  </si>
  <si>
    <t>položka zahrnuje sejmutí ornice bez ohledu na tloušťku vrstvy a její vodorovnou dopravu
nezahrnuje uložení na trvalou skládku</t>
  </si>
  <si>
    <t>122732</t>
  </si>
  <si>
    <t>ODKOPÁVKY A PROKOPÁVKY OBECNÉ TŘ. I, ODVOZ DO 2KM</t>
  </si>
  <si>
    <t>Výkop zeminy TŘ. I. Předpoklad zpětného použití do násypů.
Odvoz na mezideponii.
Hodnoty stanovené výpočtem případně převzaty z bilance zemních prací.</t>
  </si>
  <si>
    <t>Výkop 2662,03 = 2662,030 [C]
Propustek P1 2,5*19,77+(0,85*1,2+0,85*0,8)*2 = 52,825 [A]
Propustek P2 2,5*20+(0,85*1,2+0,85*0,8)*2 = 53,400 [B]
Pyrám 2,1*2,1*(0,5-0,4+0,15+0,1) = 1,544 [D]
Celkové množství = 2769,799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</si>
  <si>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</si>
  <si>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Odkop pro sanace aktivní zóny.
Odvoz na mezideponii.
Výměra dle bilance prací.</t>
  </si>
  <si>
    <t>1200,68 = 1200,680 [A]</t>
  </si>
  <si>
    <t>12573</t>
  </si>
  <si>
    <t>VYKOPÁVKY ZE ZEMNÍKŮ A SKLÁDEK TŘ. I</t>
  </si>
  <si>
    <t>Odkop zeminy do násypů z mezideponie.
Výměra dle bilance prací.</t>
  </si>
  <si>
    <t>pol. 122732.1+2 2769,799+1200,68 = 3970,479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</si>
  <si>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ruční vykopávky, odstranění kořenů a napadávek
- pažení, vzepření a rozepření vč. přepažování (vyjma štětových stěn)
- úpravu, ochranu a očištění dna, základové spáry, stěn a svahů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položka nezahrnuje:
- práce spojené s otvírkou zemníku</t>
  </si>
  <si>
    <t>Přesun ornice z mezideponie.</t>
  </si>
  <si>
    <t>Pol. 18220 882,450 = 882,450 [A]
Celkové množství = 882,450</t>
  </si>
  <si>
    <t>12933</t>
  </si>
  <si>
    <t>ČIŠTĚNÍ PŘÍKOPŮ OD NÁNOSU PŘES 0,50M3/M</t>
  </si>
  <si>
    <t>Pročištění stávajících příkopů navazujícícj na stavbu v délce 100 m.
Odvoz a uložení na trvalou skládku.
Výměra byla odečtena ze situace.</t>
  </si>
  <si>
    <t>6*100 = 600,000 [A]</t>
  </si>
  <si>
    <t>Součástí položky je vodorovná a svislá doprava, přemístění, přeložení, manipulace s materiálem a uložení na skládku.
 Nezahrnuje poplatek za skládku, který se vykazuje v položce 0141** (s výjimkou malého množství  materiálu, kde je možné poplatek zahrnout do jednotkové ceny položky – tento fakt musí být uveden v doplňujícím textu k položce)</t>
  </si>
  <si>
    <t>17110</t>
  </si>
  <si>
    <t>ULOŽENÍ SYPANINY DO NÁSYPŮ SE ZHUTNĚNÍM</t>
  </si>
  <si>
    <t>Využití lokálního materiálu do násypů.
Zemina podmínečně vhodná dle ČSN 73 6133. Předpoklad využítí lokálního materiálu dle IGP, včetně zlepšení s využitím směsného pojiva (50 % vápna + 50 % cement), předpoklad 2,0 %.
Výměra dle bilance prací.</t>
  </si>
  <si>
    <t>pol. 122732.1+2 2769,799+1200,68 = 3970,479 [B]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</si>
  <si>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</si>
  <si>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Nakupovaný materiál do násypů.
Zemina podmínečně vhodná dle ČSN 73 6133. 
Výměra dle bilance prací. Nákup zeminy viz pol. 014201.</t>
  </si>
  <si>
    <t>4154,57-3970,479 = 184,091 [B]</t>
  </si>
  <si>
    <t>17380</t>
  </si>
  <si>
    <t>ZEMNÍ KRAJNICE A DOSYPÁVKY Z NAKUPOVANÝCH MATERIÁLŮ</t>
  </si>
  <si>
    <t>Zhutněná dosypávka krajnice materiál min. vhodný dle tab. A1 míra zhutnění 100 % PS dle ČSN 73 6133.
V ceně bude zhotovitelem zohledněna možnost využití vyzískaného materiálu v rámci stavby s ohledem na požadované parametry PD.
Výměra dle bilance prací.</t>
  </si>
  <si>
    <t>126,34 = 126,340 [A]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</si>
  <si>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svahování, hutnění a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</si>
  <si>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</si>
  <si>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</si>
  <si>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Zásyp nově budovaných propustků.</t>
  </si>
  <si>
    <t>Propustek P1 2,5*19,77+(0,85*1,2+0,85*0,8)*2 = 52,825 [A]
Propustek P2 2,5*20+(0,85*1,2+0,85*0,8)*2 = 53,400 [B]
Podélné propustky 0,75*(10,5*2+10,5*2+13,8*2) = 52,200 [C]
Celkové množství = 158,425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</si>
  <si>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
- zemina vytlačená potrubím o DN do 180mm se od kubatury obsypů neodečítá</t>
  </si>
  <si>
    <t>18110</t>
  </si>
  <si>
    <t>ÚPRAVA PLÁNĚ SE ZHUTNĚNÍM V HORNINĚ TŘ. I</t>
  </si>
  <si>
    <t>Úprava pláně dle platných TKP a požadavku min. Edef,2 dle projektové dokumentace.
Výměra dle bilance prací.</t>
  </si>
  <si>
    <t>10375,19 = 10375,190 [A]</t>
  </si>
  <si>
    <t>položka zahrnuje úpravu pláně včetně vyrovnání výškových rozdílů. Míru zhutnění určuje projekt.</t>
  </si>
  <si>
    <t>18220</t>
  </si>
  <si>
    <t>ROZPROSTŘENÍ ORNICE VE SVAHU</t>
  </si>
  <si>
    <t>Rozprostření ornice tl. 150 mm, částečné využití lokálního humózního materiálu.
Koef 1,13 - vliv svahování.
Plocha byla odečtena ze situace.</t>
  </si>
  <si>
    <t>komunikace 6600*1,13*0,15 = 1118,700 [A]
středový ostrov OK 647*1,13*0,15 = 109,667 [B]
Celkové množství = 1228,367</t>
  </si>
  <si>
    <t>položka zahrnuje:
nutné přemístění ornice z dočasných skládek vzdálených do 50m
rozprostření ornice v předepsané tloušťce ve svahu přes 1:5</t>
  </si>
  <si>
    <t>18230</t>
  </si>
  <si>
    <t>ROZPROSTŘENÍ ORNICE V ROVINĚ</t>
  </si>
  <si>
    <t>Rozprostření ornice tl. 150 mm, částečné využití lokálního humózního materiálu.
Plocha byla odečtena ze situace.</t>
  </si>
  <si>
    <t>komunikace 435*0,15 = 65,250 [A]
Celkové množství = 65,250</t>
  </si>
  <si>
    <t>položka zahrnuje:
nutné přemístění ornice z dočasných skládek vzdálených do 50m
rozprostření ornice v předepsané tloušťce v rovině a ve svahu do 1:5</t>
  </si>
  <si>
    <t>18242</t>
  </si>
  <si>
    <t>ZALOŽENÍ TRÁVNÍKU HYDROOSEVEM NA ORNICI</t>
  </si>
  <si>
    <t>Pol. 18220 (6600+647) = 7247,000 [A]
Pol. 18230 435 = 435,000 [B]
Celkové množství = 7682,000</t>
  </si>
  <si>
    <t>Zahrnuje dodání předepsané travní směsi, hydroosev na ornici, zalévání, první pokosení, to vše bez ohledu na sklon terénu</t>
  </si>
  <si>
    <t>18351</t>
  </si>
  <si>
    <t>CHEMICKÉ ODPLEVELENÍ</t>
  </si>
  <si>
    <t>Odplevelení před rozprostřením ornice.</t>
  </si>
  <si>
    <t>položka zahrnuje celoplošný postřik a chemickou likvidace nežádoucích rostlin nebo jejích částí a zabránění jejich dalšímu růstu na urovnaném volném terénu</t>
  </si>
  <si>
    <t>184A1</t>
  </si>
  <si>
    <t>VYSAZOVÁNÍ KEŘŮ LISTNATÝCH S BALEM VČETNĚ VÝKOPU JAMKY</t>
  </si>
  <si>
    <t>Vysazení keřů do středového ostrůvku okružní křižovatky. Předpokladaná rozteč keřů je 1 m.</t>
  </si>
  <si>
    <t>227 = 227,000 [A]</t>
  </si>
  <si>
    <t>Položka vysazování keřů zahrnuje dodávku projektem předepsaných  keřů,  hloubení jamek (min. rozměry pro keře 30/30/30cm) s event. výměnou půdy, s hnojením anorganickým hnojivem a přídavkem organického hnojiva dle PD, zálivku,  a pod.
položka zahrnuje veškerý materiál, výrobky a polotovary, včetně mimostaveništní a vnitrostaveništní dopravy (rovněž přesuny), včetně naložení a složení, případně s uložením</t>
  </si>
  <si>
    <t>184B17</t>
  </si>
  <si>
    <t>VYSAZOVÁNÍ STROMŮ LISTNATÝCH S BALEM OBVOD KMENE NAD 20CM</t>
  </si>
  <si>
    <t>náhradní výsadba - 3 x jabloň domácí
obdvod kmene ve výšce 130 cm nad zemí 20-25 cm.</t>
  </si>
  <si>
    <t>3 = 3,000 [A]</t>
  </si>
  <si>
    <t>Položka vysazování stromů dodávku projektem předepsaných  stromů, hloubení jamek (min. rozměry pro stromy min. 1,5 násobek balu výpěstku) s event. výměnou půdy, s hnojením anorganickým hnojivem a přídavkem organického hnojiva min. 5kg pro stromy, zálivku, kůly, chráničky ke stromům nebo ochrana stromů nátěrem a pod.
Obvod kmene se měří ve výšce 1,00m nad zemí.
položka zahrnuje veškerý materiál, výrobky a polotovary, včetně mimostaveništní a vnitrostaveništní dopravy (rovněž přesuny), včetně naložení a složení, případně s uložením</t>
  </si>
  <si>
    <t>18600</t>
  </si>
  <si>
    <t>ZALÉVÁNÍ VODOU</t>
  </si>
  <si>
    <t>Zalévání po výsadbě 10 x 5l/keř; 1 x 100 l/strom</t>
  </si>
  <si>
    <t>keře 227*10*5*0,001 = 11,350 [A]
stromy 3*100*0,001 = 0,300 [B]
Celkové množství = 11,650</t>
  </si>
  <si>
    <t>položka zahrnuje veškerý materiál, výrobky a polotovary, včetně mimostaveništní a vnitrostaveništní dopravy (rovněž přesuny), včetně naložení a složení, případně s uložením</t>
  </si>
  <si>
    <t>21452</t>
  </si>
  <si>
    <t>SANAČNÍ VRSTVY Z KAMENIVA DRCENÉHO</t>
  </si>
  <si>
    <t>Aktivní zóna v prostoru okružní křižovatky. ŠDA 0/63 tl. 500 mm.
Výměra dle bilance prací.</t>
  </si>
  <si>
    <t>2392,98 = 2392,980 [A]</t>
  </si>
  <si>
    <t>položka zahrnuje dodávku předepsaného kameniva, mimostaveništní a vnitrostaveništní dopravu a jeho uložení
není-li v zadávací dokumentaci uvedeno jinak, jedná se o nakupovaný materiál</t>
  </si>
  <si>
    <t>11201</t>
  </si>
  <si>
    <t>KÁCENÍ STROMŮ D KMENE DO 0,5M S ODSTRANĚNÍM PAŘEZŮ</t>
  </si>
  <si>
    <t>Pokácení 3 ks jabloní dle situace.</t>
  </si>
  <si>
    <t>Kácení stromů se měří v [ks] poražených stromů (průměr stromů se měří ve výšce 1,3m nad terénem) a zahrnuje zejména:
- poražení stromu a osekání větví
- spálení větví na hromadách nebo štěpkování
- dopravu a uložení kmenů, případné další práce s nimi dle pokynů zadávací dokumentace
Odstranění pařezů se měří v [ks] vytrhaných nebo vykopaných pařezů a zahrnuje zejména:
- vytrhání nebo vykopání pařezů
- veškeré zemní práce spojené s odstraněním pařezů
- dopravu a uložení pařezů, případně další práce s nimi dle pokynů zadávací dokumentace
- zásyp jam po pařezech</t>
  </si>
  <si>
    <t>Základy</t>
  </si>
  <si>
    <t>21566</t>
  </si>
  <si>
    <t>ÚPRAVA PODLOŽÍ HYDRAULICKÝMI POJIVY HL DO 0,5M</t>
  </si>
  <si>
    <t>Zlepšení zeminy AZ dle IGP - směsné pojivo (50 % vápna + 50 % cement), předpoklad 2,0 %.
Přesná směs bude navržena dle odebraných vzorků během stavby.
Výměra dle bilance prací.</t>
  </si>
  <si>
    <t>6583,6 = 6583,600 [A]</t>
  </si>
  <si>
    <t>položka zahrnuje zafrézování předepsaného množství hydraulického pojiva do podloží do hloubky do 0,5m, zhutnění
druh hydraulického pojiva stanoví zadávací dokumentace</t>
  </si>
  <si>
    <t>272314</t>
  </si>
  <si>
    <t>ZÁKLADY Z PROSTÉHO BETONU DO C25/30</t>
  </si>
  <si>
    <t>betonové prahy, koef 1,12 - svahování</t>
  </si>
  <si>
    <t>Propustek P1 (5,2+5,3+5,35+5,4)*1,12*0,3*0,6 = 4,284 [A]
Propustek P2 (5,3+5,3+5,6+5,7)*1,12*0,3*0,6 = 4,415 [C]
Podélné propustky 0,4*0,6*1,05*6*2 = 3,024 [B]
Celkové množství = 11,723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</si>
  <si>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proudů,</t>
  </si>
  <si>
    <t>272324</t>
  </si>
  <si>
    <t>ZÁKLADY ZE ŽELEZOBETONU DO C25/30</t>
  </si>
  <si>
    <t>Železobetonové základy pod propustky.</t>
  </si>
  <si>
    <t>Propustek P1+P2 0,8*0,8*1,2 = 0,768 [A]
Podélné propustky 0,4*0,6*1,05*6*2 = 3,024 [B]
Celkové množství = 3,792</t>
  </si>
  <si>
    <t>272325</t>
  </si>
  <si>
    <t>ZÁKLADY ZE ŽELEZOBETONU DO C30/37</t>
  </si>
  <si>
    <t>Betonový základ vyztužný kari sítí.</t>
  </si>
  <si>
    <t>základ pro pyrám 1,1*1,1*0,5+0,5*0,5*0,3*4 = 0,905 [A]</t>
  </si>
  <si>
    <t>4</t>
  </si>
  <si>
    <t>Vodorovné konstrukce</t>
  </si>
  <si>
    <t>451312</t>
  </si>
  <si>
    <t>PODKLADNÍ A VÝPLŇOVÉ VRSTVY Z PROSTÉHO BETONU C12/15</t>
  </si>
  <si>
    <t>podkladní beton C12/15 X0</t>
  </si>
  <si>
    <t>Propustek P1 2*0,8*1,12*0,1+18,2*1,2*0,1 = 2,363 [A]
Propustek P2 2*0,8*1,12*0,1+18,5*1,2*0,1 = 2,399 [B]
Celkové množství = 4,762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</si>
  <si>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</si>
  <si>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451314</t>
  </si>
  <si>
    <t>PODKLADNÍ A VÝPLŇOVÉ VRSTVY Z PROSTÉHO BETONU C25/30</t>
  </si>
  <si>
    <t>odláždění lomovým kamenem - C25/30n XF3
koef 1,12 - svahování</t>
  </si>
  <si>
    <t>Propustek P1 35,5*1,12*0,1 = 3,976 [A]
Propustek P2 36,5*1,12*0,1 = 4,088 [B]
Podélné propustky (6,3*3+5,5+5,5*3)*1,12*0,2 = 9,162 [C]
Vyústění ÚV 0,5*0,2 = 0,100 [D]
Podklad pyrámu 2,1*2,1*0,1 = 0,441 [E]
Celkové množství = 17,767</t>
  </si>
  <si>
    <t>451523</t>
  </si>
  <si>
    <t>VÝPLŇ VRSTVY Z KAMENIVA DRCENÉHO, INDEX ZHUTNĚNÍ ID DO 0,9</t>
  </si>
  <si>
    <t>Drenážní vrstva okružní křižovatky HDK 4/125.
Hodnota převzata z bilance prací.</t>
  </si>
  <si>
    <t>84,4 = 84,400 [A]</t>
  </si>
  <si>
    <t>465512</t>
  </si>
  <si>
    <t>DLAŽBY Z LOMOVÉHO KAMENE NA MC</t>
  </si>
  <si>
    <t>Odláždění lomovým kamenem tl. 200 mm do bet. lože.
Plocha byla odměřena ze situace.</t>
  </si>
  <si>
    <t>Propustek P1 35,5*1,12*0,2 = 7,952 [A]
Propustek P2 36,5*1,12*0,2 = 8,176 [B]
Podélné propustky (6,3*3+5,5+5,5*3)*1,12*0,2 = 9,162 [C]
Vyústění ÚV 0,5*0,2 = 0,100 [D]
Celkové množství = 25,390</t>
  </si>
  <si>
    <t>položka zahrnuje:
- nutné zemní práce (svahování, úpravu pláně a pod.)
- zřízení spojovací vrstvy
- zřízení lože dlažby z cementové malty předepsané kvality a předepsané tloušťky
- dodávku a položení dlažby z lomového kamene do předepsaného tvaru
- spárování, těsnění, tmelení a vyplnění spar MC případně s vyklínováním
- úprava povrchu pro odvedení srážkové vody
- nezahrnuje podklad pod dlažbu, vykazuje se samostatně položkami SD 45</t>
  </si>
  <si>
    <t>5</t>
  </si>
  <si>
    <t>56140</t>
  </si>
  <si>
    <t>KAMENIVO ZPEVNĚNÉ CEMENTEM</t>
  </si>
  <si>
    <t>kamenivo zpevněné cementem SC C8/10 tl. 150 mm
Plocha byla odměřena ze situace.</t>
  </si>
  <si>
    <t>prstenec 225*0,15 = 33,750 [A]
dělící ostrůvky (17,9+47,2+13,7+43)*0,15 = 18,270 [B]
Celkové množství = 52,020</t>
  </si>
  <si>
    <t>- dodání směsi v požadované kvalitě
- očištění podkladu
- uložení směsi dle předepsaného technologického předpisu a zhutnění vrstvy v předepsané tloušťce
- zřízení vrstvy bez rozlišení šířky, pokládání vrstvy po etapách, včetně pracovních spar a spojů
- úpravu napojení, ukončení
- úpravu dilatačních spar včetně předepsané výztuže
- nezahrnuje postřiky, nátěry
- nezahrnuje úpravu povrchu krytu</t>
  </si>
  <si>
    <t>56310</t>
  </si>
  <si>
    <t>VOZOVKOVÉ VRSTVY Z MECHANICKY ZPEVNĚNÉHO KAMENIVA</t>
  </si>
  <si>
    <t>MZK tl. 170 mm
Výměra dle bilance prací.</t>
  </si>
  <si>
    <t>1360,51 = 1360,510 [A]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</si>
  <si>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</si>
  <si>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56330</t>
  </si>
  <si>
    <t>VOZOVKOVÉ VRSTVY ZE ŠTĚRKODRTI</t>
  </si>
  <si>
    <t>štěrkodrť ŠDA 0/32 Ge tl. 150 mm/ 250 mm.
Výměra dle bilance prací.</t>
  </si>
  <si>
    <t>2387,12 = 2387,120 [A]</t>
  </si>
  <si>
    <t>Sjezdy - štěrkodrť ŠDB 0/32 Ge tl. 150 mm (2 vrstvy).
Výměra odečtena digitálně.</t>
  </si>
  <si>
    <t>sjezdy 215*0,15*2 = 64,500 [A]
pyrám</t>
  </si>
  <si>
    <t>56336</t>
  </si>
  <si>
    <t>VOZOVKOVÉ VRSTVY ZE ŠTĚRKODRTI TL. DO 300MM</t>
  </si>
  <si>
    <t>Štěrkodrť ŠDB 0/32 Ge tl. 300 mm.
Plocha byla odečtená ze situace.</t>
  </si>
  <si>
    <t>sjezdy 310 = 310,000 [A]</t>
  </si>
  <si>
    <t>567306</t>
  </si>
  <si>
    <t>VRSTVY PRO OBNOVU A OPRAVY Z RECYKLOVANÉHO MATERIÁLU</t>
  </si>
  <si>
    <t>ŠDB-R 0/32 tl. 150/250 mm
Plocha odečtena digitálně ze situace.</t>
  </si>
  <si>
    <t>zpevnění přístupu k pyrámu 38,5*0,25 = 9,625 [A]
vyrovnávka podkladu pyrámu 2,1*2,1*0,15 = 0,662 [B]
Celkové množství = 10,287</t>
  </si>
  <si>
    <t>- dodání recyklátu v požadované kvalitě
- očištění podkladu
- uložení recyklátu dle předepsaného technologického předpisu, zhutnění vrstvy v předepsané tloušťce
- zřízení vrstvy bez rozlišení šířky, pokládání vrstvy po etapách, včetně pracovních spar a spojů
- úpravu napojení, ukončení 
- nezahrnuje postřiky, nátěry</t>
  </si>
  <si>
    <t>56963</t>
  </si>
  <si>
    <t>ZPEVNĚNÍ KRAJNIC Z RECYKLOVANÉHO MATERIÁLU TL DO 150MM</t>
  </si>
  <si>
    <t>krajnice z recyklátu ŠDB-R 0/32 GN tl. 150 mm, š. 0,5 m
Plocha byla odměřena ze situace.</t>
  </si>
  <si>
    <t>893 = 893,000 [A]</t>
  </si>
  <si>
    <t>572121</t>
  </si>
  <si>
    <t>INFILTRAČNÍ POSTŘIK ASFALTOVÝ DO 1,0KG/M2</t>
  </si>
  <si>
    <t>PI-CP 0,35 kg/m2
Plocha byla odměřena ze situace.</t>
  </si>
  <si>
    <t>hlavní trasa 7700*1,05 = 8085,000 [A]
pod ACP - sjezdy 215*1,05 = 225,750 [B]
Celkové množství = 8310,750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</si>
  <si>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</si>
  <si>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572214</t>
  </si>
  <si>
    <t>SPOJOVACÍ POSTŘIK Z MODIFIK EMULZE DO 0,5KG/M2</t>
  </si>
  <si>
    <t>PS-CP 0,35 kg/m2
Plocha byla odměřena ze situace.</t>
  </si>
  <si>
    <t>pod ACO 7700*1,015 = 7815,500 [A]
pod ACL 7700*1,03 = 7931,000 [B]
pod ACO - sjezdy 215*1,015 = 218,225 [C]
Celkové množství = 15964,725</t>
  </si>
  <si>
    <t>574B34</t>
  </si>
  <si>
    <t>ASFALTOVÝ BETON PRO OBRUSNÉ VRSTVY MODIFIK ACO 11+, 11S TL. 40MM</t>
  </si>
  <si>
    <t>ACO 11+ tl. 40 mm
Plocha byla odečtená ze situace.</t>
  </si>
  <si>
    <t>hlavní trasa 7700 = 7700,000 [A]
sjezdy 215 = 215,000 [B]
Celkové množství = 7915,000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</si>
  <si>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</si>
  <si>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574D56</t>
  </si>
  <si>
    <t>ASFALTOVÝ BETON PRO LOŽNÍ VRSTVY MODIFIK ACL 16+, 16S TL. 60MM</t>
  </si>
  <si>
    <t>ACL 16+ tl. 60 mm
Koeficient plochy ACL = 1,015
Plocha byla odměřena ze situace.</t>
  </si>
  <si>
    <t>7700*1,015 = 7815,500 [A]</t>
  </si>
  <si>
    <t>574F46</t>
  </si>
  <si>
    <t>ASFALTOVÝ BETON PRO PODKLADNÍ VRSTVY MODIFIK ACP 16+, 16S TL. 50MM</t>
  </si>
  <si>
    <t>ACP 16+ tl. 50 mm
Koeficient plochy ACP = 1,03
Plocha byla odměřena ze situace.</t>
  </si>
  <si>
    <t>7700*1,03 = 7931,000 [A]</t>
  </si>
  <si>
    <t>574F66</t>
  </si>
  <si>
    <t>ASFALTOVÝ BETON PRO PODKLADNÍ VRSTVY MODIFIK ACP 16+, 16S TL. 70MM</t>
  </si>
  <si>
    <t>ACP 16+ tl. 70 mm
Plocha byla odměřena ze situace.</t>
  </si>
  <si>
    <t>sjezdy 215 = 215,000 [A]</t>
  </si>
  <si>
    <t>581352</t>
  </si>
  <si>
    <t>CEMENTOBETONOVÝ KRYT JEDNOVRSTVÝ VYZTUŽENÝ TŘ.I TL. DO 250MM</t>
  </si>
  <si>
    <t>CB I tl. 240 mm.
Plocha byla odměřena ze situace.</t>
  </si>
  <si>
    <t>prstenec 207 = 207,000 [A]</t>
  </si>
  <si>
    <t>- dodání směsi v požadované kvalitě a výztuže v předepsaném množství
- očištění podkladu
- uložení směsi a výztuže dle předepsaného technologického předpisu a zhutnění vrstvy v předepsané tloušťce
- zřízení vrstvy bez rozlišení šířky, pokládání vrstvy po etapách, včetně pracovních spar a spojů
- úpravu napojení, ukončení
- úpravu dilatačních spar včetně předepsané výztuže
- úpravu povrchu krytu uvedenou v kapitole 7.10 ČSN 73 6123-1
- navrtání otvorů a osazení kotev a kluzných trnů v napojovacích spárách
- nezahrnuje postřiky, nátěry</t>
  </si>
  <si>
    <t>58222</t>
  </si>
  <si>
    <t>DLÁŽDĚNÉ KRYTY Z DROBNÝCH KOSTEK DO LOŽE Z MC</t>
  </si>
  <si>
    <t>Kamenná dlažba 8/10.
Plocha byla odměřena ze situace.</t>
  </si>
  <si>
    <t>dělící ostrůvky (17,9+47,2+13,7+43) = 121,800 [B]
podklad pyrámu 5*5 = 25,000 [A]
Celkové množství = 146,800</t>
  </si>
  <si>
    <t>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</si>
  <si>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587202</t>
  </si>
  <si>
    <t>PŘEDLÁŽDĚNÍ KRYTU Z DROBNÝCH KOSTEK</t>
  </si>
  <si>
    <t>Obnovení vodícího proužku z kostek.</t>
  </si>
  <si>
    <t>50,5 = 50,500 [A]</t>
  </si>
  <si>
    <t>- pod pojmem *předláždění* se rozumí rozebrání stávající dlažby a pokládka dlažby ze stávajícího dlažebního materiálu (bez dodávky nového)
- zahrnuje nezbytnou manipulaci s tímto materiálem (nakládání, doprava, složení, očištění)
- dodání a rozprostření materiálu pro lože a jeho tloušťku předepsanou dokumentací a pro předepsanou výplň spar
- eventuelní doplnění plochy s použitím nového materiálu se vykazuje v položce č.582</t>
  </si>
  <si>
    <t>58920</t>
  </si>
  <si>
    <t>VÝPLŇ SPAR MODIFIKOVANÝM ASFALTEM</t>
  </si>
  <si>
    <t>Výplň spár po řezání krytu v napojení.</t>
  </si>
  <si>
    <t>pol. 919111 81,75 = 81,750 [A]</t>
  </si>
  <si>
    <t>položka zahrnuje:
- dodávku předepsaného materiálu
- vyčištění a výplň spar tímto materiálem</t>
  </si>
  <si>
    <t>7</t>
  </si>
  <si>
    <t>Přidružená stavební výroba</t>
  </si>
  <si>
    <t>702213</t>
  </si>
  <si>
    <t>KABELOVÁ CHRÁNIČKA ZEMNÍ DN PŘES 200 MM</t>
  </si>
  <si>
    <t>Uložení kabelu ČRA do chráničky. Položka obsahuje všechny související práce.
Položka bude čerpána dle skutečnosti.</t>
  </si>
  <si>
    <t>17+14 = 31,000 [A]</t>
  </si>
  <si>
    <t>1. Položka obsahuje:
 – přípravu podkladu pro osazení
2. Položka neobsahuje:
 X
3. Způsob měření:
Měří se metr délkový.</t>
  </si>
  <si>
    <t>8</t>
  </si>
  <si>
    <t>Potrubí</t>
  </si>
  <si>
    <t>87434</t>
  </si>
  <si>
    <t>POTRUBÍ Z TRUB PLASTOVÝCH ODPADNÍCH DN DO 200MM</t>
  </si>
  <si>
    <t>vyústění  ÚV 12,1 = 12,100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</si>
  <si>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zkoušky vodotěsnosti a televizní prohlídku</t>
  </si>
  <si>
    <t>89712</t>
  </si>
  <si>
    <t>VPUSŤ KANALIZAČNÍ ULIČNÍ KOMPLETNÍ Z BETONOVÝCH DÍLCŮ</t>
  </si>
  <si>
    <t>ÚV - větev Třebešov 1 = 1,000 [A]</t>
  </si>
  <si>
    <t>položka zahrnuje:
- dodávku a osazení předepsaných dílů včetně mříže
- výplň, těsnění  a tmelení spar a spojů,
- opatření  povrchů  betonu  izolací  proti zemní vlhkosti v částech, kde přijdou do styku se zeminou nebo kamenivem,
- předepsané podkladní konstrukce</t>
  </si>
  <si>
    <t>89922</t>
  </si>
  <si>
    <t>VÝŠKOVÁ ÚPRAVA MŘÍŽÍ</t>
  </si>
  <si>
    <t>Výšková úprava stávajících vpustí.</t>
  </si>
  <si>
    <t>- položka výškové úpravy zahrnuje všechny nutné práce a materiály pro zvýšení nebo snížení zařízení (včetně nutné úpravy stávajícího povrchu vozovky nebo chodníku).</t>
  </si>
  <si>
    <t>899524</t>
  </si>
  <si>
    <t>OBETONOVÁNÍ POTRUBÍ Z PROSTÉHO BETONU DO C25/30</t>
  </si>
  <si>
    <t>obetonování propustku - C 25/30 XF3</t>
  </si>
  <si>
    <t>Propustek P1 1*18,2 = 18,200 [A]
Propustek P2 1*18,5 = 18,500 [B]
Podélné propustky 0,5*(10,5*2+10,5*2+13,8*2) = 34,800 [C]
Vyústění ÚV 0,2*12,1 = 2,420 [D]
Celkové množství = 73,920</t>
  </si>
  <si>
    <t>9</t>
  </si>
  <si>
    <t>Ostatní konstrukce a práce</t>
  </si>
  <si>
    <t>9113B2</t>
  </si>
  <si>
    <t>SVODIDLO OCEL SILNIČ JEDNOSTR, ÚROVEŇ ZADRŽ H1 - MONTÁŽ S PŘESUNEM (BEZ DODÁVKY)</t>
  </si>
  <si>
    <t>zpětná montáž svodidla 12 = 12,000 [A]</t>
  </si>
  <si>
    <t>položka zahrnuje:
- dopravu demontovaného zařízení z dočasné skládky
- jeho montáž a osazení na určeném místě včetně všech nutných konstrukcí a prací
- nutnou opravu poškozených částí, opravu nátěrů
- případnou náhradu zničených částí
nezahrnuje kompletní novou PKO</t>
  </si>
  <si>
    <t>9113B3</t>
  </si>
  <si>
    <t>SVODIDLO OCEL SILNIČ JEDNOSTR, ÚROVEŇ ZADRŽ H1 - DEMONTÁŽ S PŘESUNEM</t>
  </si>
  <si>
    <t>demontáž stávajícího svodidla 12 = 12,000 [A]</t>
  </si>
  <si>
    <t>položka zahrnuje:
- demontáž a odstranění zařízení
- jeho odvoz na předepsané místo</t>
  </si>
  <si>
    <t>91228</t>
  </si>
  <si>
    <t>SMĚROVÉ SLOUPKY Z PLAST HMOT VČETNĚ ODRAZNÉHO PÁSKU</t>
  </si>
  <si>
    <t>směrové sloupky bílé Z11a,b</t>
  </si>
  <si>
    <t>114 = 114,000 [A]</t>
  </si>
  <si>
    <t>položka zahrnuje:
- dodání a osazení sloupku včetně nutných zemních prací
- vnitrostaveništní a mimostaveništní doprava
- odrazky plastové nebo z retroreflexní fólie</t>
  </si>
  <si>
    <t>Směrové sloupky červené Z11g v místě sjezdů.</t>
  </si>
  <si>
    <t>7*2 = 14,000 [A]</t>
  </si>
  <si>
    <t>914131</t>
  </si>
  <si>
    <t>DOPRAVNÍ ZNAČKY ZÁKLADNÍ VELIKOSTI OCELOVÉ FÓLIE TŘ 2 - DODÁVKA A MONTÁŽ</t>
  </si>
  <si>
    <t>Počet značek dle rozpisu "Nově osazené dopravní značení" v TZ.</t>
  </si>
  <si>
    <t>43 = 43,000 [A]</t>
  </si>
  <si>
    <t>položka zahrnuje:
- dodávku a montáž značek v požadovaném provedení</t>
  </si>
  <si>
    <t>914133</t>
  </si>
  <si>
    <t>DOPRAVNÍ ZNAČKY ZÁKLADNÍ VELIKOSTI OCELOVÉ FÓLIE TŘ 2 - DEMONTÁŽ</t>
  </si>
  <si>
    <t>Počet značek dle rozpisu "Odstraněné dopravní značení" v TZ.</t>
  </si>
  <si>
    <t>39 = 39,000 [I]</t>
  </si>
  <si>
    <t>Položka zahrnuje odstranění, demontáž a odklizení materiálu s odvozem na předepsané místo</t>
  </si>
  <si>
    <t>914431</t>
  </si>
  <si>
    <t>DOPRAVNÍ ZNAČKY 100X150CM OCELOVÉ FÓLIE TŘ 2 - DODÁVKA A MONTÁŽ</t>
  </si>
  <si>
    <t>IP22 4 = 4,000 [A]</t>
  </si>
  <si>
    <t>914522</t>
  </si>
  <si>
    <t>DOPR ZNAČ VELKOPLOŠ OCEL LAMELY FÓLIE TŘ 2 - MONT S PŘESUNEM</t>
  </si>
  <si>
    <t>Svislé dopravní značení IS 9a.
Předpokládaná plocha je 2,4 x 2,0 m, bude upřesněno dle parametrů konkrétního výrobce.
Položka bude čerpána dle skutečnosti.</t>
  </si>
  <si>
    <t>IS 9b 4*2,4*2,0 = 19,200 [A]</t>
  </si>
  <si>
    <t>položka zahrnuje:
- demontáž stávající dopravní značky s příslušenstvím, její přemístění z původního místa a její osazení a montáž na místě určeném projektem</t>
  </si>
  <si>
    <t>914731</t>
  </si>
  <si>
    <t>STÁLÁ DOPRAV ZAŘÍZ Z3 OCEL S FÓLIÍ TŘ 2 DODÁVKA A MONTÁŽ</t>
  </si>
  <si>
    <t>4 = 4,000 [A]</t>
  </si>
  <si>
    <t>914921</t>
  </si>
  <si>
    <t>SLOUPKY A STOJKY DOPRAVNÍCH ZNAČEK Z OCEL TRUBEK DO PATKY - DODÁVKA A MONTÁŽ</t>
  </si>
  <si>
    <t>IP22 8 = 8,000 [A]
základní velikost 27+4 = 31,000 [B]
Celkové množství = 39,000</t>
  </si>
  <si>
    <t>položka zahrnuje:
- sloupky a upevňovací zařízení včetně jejich osazení (betonová patka, zemní práce)</t>
  </si>
  <si>
    <t>914923</t>
  </si>
  <si>
    <t>SLOUPKY A STOJKY DZ Z OCEL TRUBEK DO PATKY DEMONTÁŽ</t>
  </si>
  <si>
    <t>24 = 24,000 [A]</t>
  </si>
  <si>
    <t>914981</t>
  </si>
  <si>
    <t>SLOUPKY A STOJKY DZ Z PŘÍHRAD KONSTR DOD A MONTÁŽ</t>
  </si>
  <si>
    <t>IS9b 4*2 = 8,000 [A]</t>
  </si>
  <si>
    <t>915111</t>
  </si>
  <si>
    <t>VODOROVNÉ DOPRAVNÍ ZNAČENÍ BARVOU HLADKÉ - DODÁVKA A POKLÁDKA</t>
  </si>
  <si>
    <t>První fáze - předznačení rozpouštědlovou barvou s obsahem sušiny min. 75 % nebo vodou ředitelnou barvou.
Výměry odměřeny digitálně.</t>
  </si>
  <si>
    <t>V4 (0,125) 2542*0,125 = 317,750 [A]
V4 (0,250) 54*0,25 = 13,500 [B]
V1a (0,125) 796*0,125 = 99,500 [C]
V2b (1,5/3/0,125) 162*0,125*(1/3) = 6,750 [D]
V2b (1,5/1,5/0,25) 112*0,25*(1/2) = 14,000 [E]
V3 303*(0,125+0,125*(1/3)) = 50,500 [I]
V13 (20+12+11+22+154+145)*(1/2) = 182,000 [F]
V5 3,5 = 3,500 [G]
V9a 13 = 13,000 [H]
Celkové množství = 700,500</t>
  </si>
  <si>
    <t>položka zahrnuje:
- dodání a pokládku nátěrového materiálu (měří se pouze natíraná plocha)
- předznačení a reflexní úpravu</t>
  </si>
  <si>
    <t>915221</t>
  </si>
  <si>
    <t>VODOR DOPRAV ZNAČ PLASTEM STRUKTURÁLNÍ NEHLUČNÉ - DOD A POKLÁDKA</t>
  </si>
  <si>
    <t>Druhá fáze - dvousložkový plast.
Výměry odměřeny digitálně.</t>
  </si>
  <si>
    <t>viz pol. 915221 700,5 = 700,500 [A]</t>
  </si>
  <si>
    <t>917224</t>
  </si>
  <si>
    <t>SILNIČNÍ A CHODNÍKOVÉ OBRUBY Z BETONOVÝCH OBRUBNÍKŮ ŠÍŘ 150MM</t>
  </si>
  <si>
    <t>bet. obrubník 150x300 mm do bet. lože min. tl. 100 mm</t>
  </si>
  <si>
    <t>střed OK 92 = 92,000 [A]</t>
  </si>
  <si>
    <t>Položka zahrnuje:
dodání a pokládku betonových obrubníků o rozměrech předepsaných zadávací dokumentací
betonové lože i boční betonovou opěrku.</t>
  </si>
  <si>
    <t>bet. obrubník 150x250 mm do bet. lože min. tl. 100 mm</t>
  </si>
  <si>
    <t>zatravněný ostrůvek u benzinové pumpy 60 = 60,000 [A]</t>
  </si>
  <si>
    <t>91726</t>
  </si>
  <si>
    <t>KO OBRUBNÍKY BETONOVÉ</t>
  </si>
  <si>
    <t>bet. obrubník 300x300 do bet. lože min. tl. 150 mm</t>
  </si>
  <si>
    <t>okružní křižovatka 107 = 107,000 [A]
dělící ostrůvky 20+35,5+18,5+33 = 107,000 [B]
Celkové množství = 214,000</t>
  </si>
  <si>
    <t>917425</t>
  </si>
  <si>
    <t>CHODNÍKOVÉ OBRUBY Z KAMENNÝCH OBRUBNÍKŮ ŠÍŘ 200MM</t>
  </si>
  <si>
    <t>kamenný obrubník 200x200 mm</t>
  </si>
  <si>
    <t>prstenec OK 21*2,5 = 52,500 [A]</t>
  </si>
  <si>
    <t>Položka zahrnuje:
dodání a pokládku kamenných obrubníků o rozměrech předepsaných zadávací dokumentací
betonové lože i boční betonovou opěrku.</t>
  </si>
  <si>
    <t>918358</t>
  </si>
  <si>
    <t>PROPUSTY Z TRUB DN 600MM</t>
  </si>
  <si>
    <t>Plastová trouba PE-HD DN 600, SN 12</t>
  </si>
  <si>
    <t>podélné propustky 10,5*2+10,5*2+13,8*2 = 69,600 [A]</t>
  </si>
  <si>
    <t>Položka zahrnuje:
- dodání a položení potrubí z trub z dokumentací předepsaného materiálu a předepsaného průměru
- případné úpravy trub (zkrácení, šikmé seříznutí)
Nezahrnuje podkladní vrstvy a obetonování.</t>
  </si>
  <si>
    <t>91836</t>
  </si>
  <si>
    <t>PROPUSTY Z TRUB DN 800MM</t>
  </si>
  <si>
    <t>plastová trouba PE-HD DN 800, SN 16</t>
  </si>
  <si>
    <t>Příčné propustky 20*2 = 40,000 [A]</t>
  </si>
  <si>
    <t>919112</t>
  </si>
  <si>
    <t>ŘEZÁNÍ ASFALTOVÉHO KRYTU VOZOVEK TL DO 100MM</t>
  </si>
  <si>
    <t>Napojení na stávající komunikace.</t>
  </si>
  <si>
    <t>6,5+5,8+5,25+10+27,4+26,8 = 81,750 [A]</t>
  </si>
  <si>
    <t>položka zahrnuje řezání vozovkové vrstvy v předepsané tloušťce, včetně spotřeby vody</t>
  </si>
  <si>
    <t>931323</t>
  </si>
  <si>
    <t>TĚSNĚNÍ DILATAČ SPAR ASF ZÁLIVKOU MODIFIK PRŮŘ DO 300MM2</t>
  </si>
  <si>
    <t>Výplň spár pro proříznutí modifikovanou asfaltovou zálivkou typu N1 dle ČSN EN 14 188-1 a dle VL 2 212.05 08.07 a dle PD.</t>
  </si>
  <si>
    <t>pol. 113763 214 = 214,000 [A]</t>
  </si>
  <si>
    <t>položka zahrnuje dodávku a osazení předepsaného materiálu, očištění ploch spáry před úpravou, očištění okolí spáry po úpravě
nezahrnuje těsnící profil</t>
  </si>
  <si>
    <t>935111</t>
  </si>
  <si>
    <t>ŠTĚRBINOVÉ ŽLABY Z BETONOVÝCH DÍLCŮ ŠÍŘ DO 400MM VÝŠ DO 500MM BEZ OBRUBY</t>
  </si>
  <si>
    <t>Nové štěrbinové žlaby ve sjezdech na čerpací stanici. 
Položka obsahuje veškeré potřebné kusy, včetně napojení na kanalizaci, mříží, dílů čistících, vtokových a výtokových.</t>
  </si>
  <si>
    <t>27+31 = 58,000 [A]</t>
  </si>
  <si>
    <t>položka zahrnuje:
- veškerý materiál, výrobky a polotovary, včetně mimostaveništní a vnitrostaveništní dopravy (rovněž přesuny), včetně naložení a složení,případně s uložením.
- veškeré práce nutné pro zřízení těchto konstrukcí, včetně zemních prací, lože, ukončení, patek, spárování, úpravy vtoku a výtoku. Měří se v [m] délky osy žlabu bez čistících kusů a odtokových vpustí.</t>
  </si>
  <si>
    <t>935212</t>
  </si>
  <si>
    <t>PŘÍKOPOVÉ ŽLABY Z BETON TVÁRNIC ŠÍŘ DO 600MM DO BETONU TL 100MM</t>
  </si>
  <si>
    <t>Příkopová tvárnice z betonu C30/37-XF4 š. 0,6 m do bet. lože tl. 150 mm (C25/30n-XF3), spáry vyplněny cementovou maltou, po 5 metrech spára vyplněna pružným tmelem.
Koef 1,1 - vliv svahování</t>
  </si>
  <si>
    <t>příkopové žlaby 1197*1,1 = 1316,700 [A]</t>
  </si>
  <si>
    <t>položka zahrnuje:
- dodávku a uložení příkopových tvárnic předepsaného rozměru a kvality
- dodání a rozprostření lože z předepsaného materiálu v předepsané kvalitěa v předepsané tloušťce
- veškerou manipulaci s materiálem, vnitrostaveništní i mimostaveništní dopravu
- ukončení, patky, spárování
- měří se v metrech běžných délky osy žlabu</t>
  </si>
  <si>
    <t>96616</t>
  </si>
  <si>
    <t>BOURÁNÍ KONSTRUKCÍ ZE ŽELEZOBETONU</t>
  </si>
  <si>
    <t>Odstranení stávajících čel propustků včetně říms u příčných propustků.
Rozměry byly odměřeny ze stávajícího stavu, po odkrytí se mohou lišit.
Položka bude čerpána dle skutečného stavu.</t>
  </si>
  <si>
    <t>římsy (2+1,8+1,9+1,5)*0,2 = 1,440 [A]
čela (2*1,7*1,2)+((1,3+1,3)*1,7)+((2+1,8)*1,2)+((1,4+1,5)*1)+(2*1,5*1,2)+((1,9+1,5)*1,2)+(2*1,5*1,2)+((1,2+1,3)*1,2)+((1,5+1,2)*1,2) = 33,480 [B]
základy (3,5*0,5*1)*6 = 10,500 [C]
šachta 4,7*0,15*1+1*0,3 = 1,005 [D]
Celkové množství = 46,425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</si>
  <si>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</si>
  <si>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966346</t>
  </si>
  <si>
    <t>BOURÁNÍ PROPUSTŮ Z TRUB DN DO 400MM</t>
  </si>
  <si>
    <t>Vybourání stávajících ŽB propustků.</t>
  </si>
  <si>
    <t>podélné propustky 8+9+4+11,5+12,7+12,3+12,1+8,2 = 77,800 [A]</t>
  </si>
  <si>
    <t>položka zahrnuje:
- odstranění trub včetně případného obetonování a lože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
- nezahrnuje bourání čel, vtokových a výtokových jímek, odstranění zábradlí</t>
  </si>
  <si>
    <t>966357</t>
  </si>
  <si>
    <t>BOURÁNÍ PROPUSTŮ Z TRUB DN DO 500MM</t>
  </si>
  <si>
    <t>příčné propustky 11,9+13 = 24,900 [A]</t>
  </si>
  <si>
    <t>Vybourání plastové trouby pod zásypem příkopu u křižovatky.
Délka odměřená dle vyditelných části ze situace.
Položka bude čerpána dle skutečnosti.</t>
  </si>
  <si>
    <t>19+5 = 24,000 [A]</t>
  </si>
  <si>
    <t>96687</t>
  </si>
  <si>
    <t>VYBOURÁNÍ ULIČNÍCH VPUSTÍ KOMPLETNÍCH</t>
  </si>
  <si>
    <t>Vybourání stávajících vpustí.
Položka zahrnuje likvidaci materiálu.</t>
  </si>
  <si>
    <t>položka zahrnuje:
- kompletní bourací práce včetně nezbytného rozsahu zemních prací,
- veškerou manipulaci s vybouranou sutí a hmotami včetně uložení na skládku,
- veškeré další práce plynoucí z technologického předpisu a z platných předpisů,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</si>
  <si>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96718</t>
  </si>
  <si>
    <t>VYBOURÁNÍ ČÁSTÍ KONSTRUKCÍ KOVOVÝCH</t>
  </si>
  <si>
    <t>Vybourání mříže šachty u propustku. 
Položka je včetně odvozu a skládkovného.</t>
  </si>
  <si>
    <t>Propustek P2 - mříž vtokového objektu (1m2) 1 = 1,000 [A]</t>
  </si>
  <si>
    <t>položka zahrnuje:
- veškerou manipulaci s vybouranou sutí a hmotami včetně uložení na skládku,
- veškeré další práce plynoucí z technologického předpisu a z platných předpisů,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</si>
  <si>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02940</t>
  </si>
  <si>
    <t>OSTATNÍ POŽADAVKY - VYPRACOVÁNÍ DOKUMENTACE</t>
  </si>
  <si>
    <t>Projekt DIO během výstavby vč. projednání a povolení.</t>
  </si>
  <si>
    <t>914132</t>
  </si>
  <si>
    <t>DOPRAVNÍ ZNAČKY ZÁKLADNÍ VELIKOSTI OCELOVÉ FÓLIE TŘ 2 - MONTÁŽ S PŘEMÍSTĚNÍM</t>
  </si>
  <si>
    <t>Položka je včetně dopravy na stavbu bez ohledu na vzdálenost. Včetně podkladní desky a sloupku.</t>
  </si>
  <si>
    <t>Etapa I 8+7 = 15,000 [A]
Etapa II (33-8)+8+6 = 39,000 [B]
Etapa III (14-8)+12 = 18,000 [C]
Celkové množství = 72,000</t>
  </si>
  <si>
    <t>položka zahrnuje:
- dopravu demontované značky z dočasné skládky
- osazení a montáž značky na místě určeném projektem
- nutnou opravu poškozených částí
nezahrnuje dodávku značky</t>
  </si>
  <si>
    <t>Kompletní demotnáž.</t>
  </si>
  <si>
    <t>pol. 914132 72 = 72,000 [A]</t>
  </si>
  <si>
    <t>914139</t>
  </si>
  <si>
    <t>DOPRAV ZNAČKY ZÁKLAD VEL OCEL FÓLIE TŘ 2 - NÁJEMNÉ</t>
  </si>
  <si>
    <t>KSDEN</t>
  </si>
  <si>
    <t>Etapa I - předpoklad 1 měsíc (4 týdny)
Etapa II - předpoklad 2,5 měsíce (10 týdnů)
Etapa III - předpoklad 1,5 měsíce (6 týdnůy)</t>
  </si>
  <si>
    <t>Etapa I 15*47 = 705,000 [A]
Etapa II (33+8+6)*10*7 = 3290,000 [B]
Etapa III (14+12)*6*7 = 1092,000 [C]
Celkové množství = 5087,000</t>
  </si>
  <si>
    <t>položka zahrnuje sazbu za pronájem dopravních značek a zařízení, počet jednotek je určen jako součin počtu značek a počtu dní použití</t>
  </si>
  <si>
    <t>914432</t>
  </si>
  <si>
    <t>DOPRAVNÍ ZNAČKY 100X150CM OCELOVÉ FÓLIE TŘ 2 - MONTÁŽ S PŘEMÍSTĚNÍM</t>
  </si>
  <si>
    <t>Etapa I 4 = 4,000 [A]
Etapa II 4 = 4,000 [B]
Etapa III 5 = 5,000 [C]
Celkové množství = 13,000</t>
  </si>
  <si>
    <t>914433</t>
  </si>
  <si>
    <t>DOPRAVNÍ ZNAČKY 100X150CM OCELOVÉ FÓLIE TŘ 2 - DEMONTÁŽ</t>
  </si>
  <si>
    <t>pol. 914432 13 = 13,000 [A]</t>
  </si>
  <si>
    <t>914439</t>
  </si>
  <si>
    <t>DOPRAV ZNAČKY 100X150CM OCEL FÓLIE TŘ 2 - NÁJEMNÉ</t>
  </si>
  <si>
    <t>Etapa I 4*4*7 = 112,000 [A]
Etapa II 4*10*7 = 280,000 [B]
Etapa III 5*6*7 = 210,000 [C]
Celkové množství = 602,000</t>
  </si>
  <si>
    <t>916122</t>
  </si>
  <si>
    <t>DOPRAV SVĚTLO VÝSTRAŽ SOUPRAVA 3KS - MONTÁŽ S PŘESUNEM</t>
  </si>
  <si>
    <t>pol. 916322 20 = 20,000 [A]</t>
  </si>
  <si>
    <t>položka zahrnuje:
- přemístění zařízení z dočasné skládky a jeho osazení a montáž na místě určeném projektem
- údržbu po celou dobu trvání funkce, náhradu zničených nebo ztracených kusů, nutnou opravu poškozených částí
- napájení z baterie včetně záložní baterie</t>
  </si>
  <si>
    <t>916123</t>
  </si>
  <si>
    <t>DOPRAV SVĚTLO VÝSTRAŽ SOUPRAVA 3KS - DEMONTÁŽ</t>
  </si>
  <si>
    <t>pol. 916122 20 = 20,000 [A]</t>
  </si>
  <si>
    <t>Položka zahrnuje odstranění, demontáž a odklizení zařízení s odvozem na předepsané místo</t>
  </si>
  <si>
    <t>916129</t>
  </si>
  <si>
    <t>DOPRAV SVĚTLO VÝSTRAŽ SOUPRAVA 3KS - NÁJEMNÉ</t>
  </si>
  <si>
    <t>Etapa I 4*4*7 = 112,000 [A]
Etapa II 8*10*7 = 560,000 [B]
Etapa III 8*6*7 = 336,000 [C]
Celkové množství = 1008,000</t>
  </si>
  <si>
    <t>položka zahrnuje sazbu za pronájem zařízení. Počet měrných jednotek se určí jako součin počtu zařízení a počtu dní použití.</t>
  </si>
  <si>
    <t>916322</t>
  </si>
  <si>
    <t>DOPRAVNÍ ZÁBRANY Z2 S FÓLIÍ TŘ 2 - MONTÁŽ S PŘESUNEM</t>
  </si>
  <si>
    <t>Etapa I 2*2 = 4,000 [A]
Etapa II 4*2 = 8,000 [B]
Etapa III 2*2*2 = 8,000 [C]
Celkové množství = 20,000</t>
  </si>
  <si>
    <t>položka zahrnuje:
- přemístění zařízení z dočasné skládky a jeho osazení a montáž na místě určeném projektem
- údržbu po celou dobu trvání funkce, náhradu zničených nebo ztracených kusů, nutnou opravu poškozených částí</t>
  </si>
  <si>
    <t>916323</t>
  </si>
  <si>
    <t>DOPRAVNÍ ZÁBRANY Z2 S FÓLIÍ TŘ 2 - DEMONTÁŽ</t>
  </si>
  <si>
    <t>916329</t>
  </si>
  <si>
    <t>DOPRAVNÍ ZÁBRANY Z2 S FÓLIÍ TŘ 2 - NÁJEMNÉ</t>
  </si>
  <si>
    <t>132254204</t>
  </si>
  <si>
    <t>Hloubení zapažených rýh š do 2000 mm v hornině třídy těžitelnosti I skupiny 3 objem do 500 m3</t>
  </si>
  <si>
    <t>Hloubení zapažených rýh šířky přes 800 do 2 000 mm strojně s urovnáním dna do předepsaného profilu a spádu v hornině třídy těžitelnosti I skupiny 3 přes 100 do 500 m3</t>
  </si>
  <si>
    <t>šířka výkopu 1.1 = 1,100 [A]
 průměrná hloubka výkopu 1.85 = 1,850 [B]
 délka výkopu 111.6+16.7 = 128,300 [C]
 128.3*1.1*1.85 - odpočet obnovy komunikace 35*1.1*0.57 = 239,146 [D]</t>
  </si>
  <si>
    <t>151101101</t>
  </si>
  <si>
    <t>Zřízení příložného pažení a rozepření stěn rýh hl do 2 m</t>
  </si>
  <si>
    <t>Zřízení pažení a rozepření stěn rýh pro podzemní vedení příložné pro jakoukoliv mezerovitost, hloubky do 2 m</t>
  </si>
  <si>
    <t>128.3*1.85*2 = 474,710 [A]</t>
  </si>
  <si>
    <t>151101111</t>
  </si>
  <si>
    <t>Odstranění příložného pažení a rozepření stěn rýh hl do 2 m</t>
  </si>
  <si>
    <t>Odstranění pažení a rozepření stěn rýh pro podzemní vedení s uložením materiálu na vzdálenost do 3 m od kraje výkopu příložné, hloubky do 2 m</t>
  </si>
  <si>
    <t>162751117</t>
  </si>
  <si>
    <t>Vodorovné přemístění přes 9 000 do 10000 m výkopku/sypaniny z horniny třídy těžitelnosti I skupiny 1 až 3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</si>
  <si>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</si>
  <si>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239.146-154.342 = 84,804 [A]</t>
  </si>
  <si>
    <t>162751119</t>
  </si>
  <si>
    <t>Příplatek k vodorovnému přemístění výkopku/sypaniny z horniny třídy těžitelnosti I skupiny 1 až 3 ZKD 1000 m přes 10000 m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</si>
  <si>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</si>
  <si>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84.804*10 = 848,040 [A]</t>
  </si>
  <si>
    <t>171201221</t>
  </si>
  <si>
    <t>Poplatek za uložení na skládce (skládkovné) zeminy a kamení kód odpadu 17 05 04</t>
  </si>
  <si>
    <t>Poplatek za uložení stavebního odpadu na skládce (skládkovné) zeminy a kamení zatříděného do Katalogu odpadů pod kódem 17 05 04</t>
  </si>
  <si>
    <t>84.804*1.85 = 156,887 [A]</t>
  </si>
  <si>
    <t>171251201</t>
  </si>
  <si>
    <t>Uložení sypaniny na skládky nebo meziskládky</t>
  </si>
  <si>
    <t>Uložení sypaniny na skládky nebo meziskládky bez hutnění s upravením uložené sypaniny do předepsaného tvaru</t>
  </si>
  <si>
    <t>84.804 = 84,804 [A]</t>
  </si>
  <si>
    <t>174151101</t>
  </si>
  <si>
    <t>Zásyp jam, šachet rýh nebo kolem objektů sypaninou se zhutněním</t>
  </si>
  <si>
    <t>Zásyp sypaninou z jakékoliv horniny strojně s uložením výkopku ve vrstvách se zhutněním jam, šachet, rýh nebo kolem objektů v těchto vykopávkách</t>
  </si>
  <si>
    <t>111.6*1.1*(1.85-0.15-0.16-0.3) = 152,222 [A]
 16.7*1.1*(1.85-0.15-0.09-0.3) = 24,065 [B]
 odpočet obnovy komunikace -35*1.1*0.57 = -21,945 [C]
 Celkem: A+B+C = 154,342 [D]</t>
  </si>
  <si>
    <t>175151101</t>
  </si>
  <si>
    <t>Obsypání potrubí strojně sypaninou bez prohození, uloženou do 3 m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</si>
  <si>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</si>
  <si>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111.6*1.1*(0.16+0.3)-3.14*0.08*0.08*111.6 = 54,227 [A]
 16.7*1.1*(0.09+0.3)-3.14*0.045*0.045*16.7 = 7,058 [B]
 Celkem: A+B = 61,285 [C]</t>
  </si>
  <si>
    <t>58337302</t>
  </si>
  <si>
    <t>štěrkopísek frakce 0/16</t>
  </si>
  <si>
    <t>Zakládání</t>
  </si>
  <si>
    <t>212755214</t>
  </si>
  <si>
    <t>Trativody z drenážních trubek plastových flexibilních D 100 mm bez lože</t>
  </si>
  <si>
    <t>Trativody bez lože z drenážních trubek plastových flexibilních D 100 mm</t>
  </si>
  <si>
    <t>128.3 = 128,300 [A]</t>
  </si>
  <si>
    <t>451573111</t>
  </si>
  <si>
    <t>Lože pod potrubí otevřený výkop ze štěrkopísku</t>
  </si>
  <si>
    <t>Lože pod potrubí, stoky a drobné objekty v otevřeném výkopu z písku a štěrkopísku do 63 mm</t>
  </si>
  <si>
    <t>128.3*1.1*0.15 = 21,170 [A]</t>
  </si>
  <si>
    <t>452313121</t>
  </si>
  <si>
    <t>Podkladní bloky z betonu prostého bez zvýšených nároků na prostředí tř. C 8/10 otevřený výkop</t>
  </si>
  <si>
    <t>Podkladní a zajišťovací konstrukce z betonu prostého v otevřeném výkopu bez zvýšených nároků na prostředí bloky pro potrubí z betonu tř. C 8/10</t>
  </si>
  <si>
    <t>dle kladečského schématu 6*0.5*0.5*0.5 = 0,750 [A]</t>
  </si>
  <si>
    <t>452353101</t>
  </si>
  <si>
    <t>Bednění podkladních bloků otevřený výkop</t>
  </si>
  <si>
    <t>Bednění podkladních a zajišťovacích konstrukcí v otevřeném výkopu bloků pro potrubí</t>
  </si>
  <si>
    <t>dle kladečského schématu 6*0.5*0.5*4 = 6,000 [A]</t>
  </si>
  <si>
    <t>Trubní vedení</t>
  </si>
  <si>
    <t>28613556</t>
  </si>
  <si>
    <t>potrubí dvouvrstvé PE100 RC SDR11 90x8,2 dl 12m</t>
  </si>
  <si>
    <t>28613560</t>
  </si>
  <si>
    <t>potrubí dvouvrstvé PE100 RC SDR11 160x14,6 dl 12m</t>
  </si>
  <si>
    <t>28613566</t>
  </si>
  <si>
    <t>potrubí dvouvrstvé PE100 RC SDR11 315x28,6 dl 100m</t>
  </si>
  <si>
    <t>28614948</t>
  </si>
  <si>
    <t>elektrokoleno 45° PE 100 PN16 D 90mm</t>
  </si>
  <si>
    <t>28614951</t>
  </si>
  <si>
    <t>elektrokoleno 45° PE 100 PN16 D 160mm</t>
  </si>
  <si>
    <t>28614969</t>
  </si>
  <si>
    <t>elektrotvarovka T-kus redukovaný PE 100 PN16 D 160-90mm</t>
  </si>
  <si>
    <t>28615974</t>
  </si>
  <si>
    <t>elektrospojka SDR11 PE 100 PN16 D 90mm</t>
  </si>
  <si>
    <t>28615978</t>
  </si>
  <si>
    <t>elektrospojka SDR11 PE 100 PN16 D 160mm</t>
  </si>
  <si>
    <t>28653135</t>
  </si>
  <si>
    <t>nákružek lemový PE 100 SDR11 90mm</t>
  </si>
  <si>
    <t>28653139</t>
  </si>
  <si>
    <t>nákružek lemový PE 100 SDR11 160mm</t>
  </si>
  <si>
    <t>28654368</t>
  </si>
  <si>
    <t>příruba volná k lemovému nákružku z polypropylénu 90</t>
  </si>
  <si>
    <t>2865441R</t>
  </si>
  <si>
    <t>příruba volná k lemovému nákružku z polypropylénu 160</t>
  </si>
  <si>
    <t>příruba volná k lemovému nákružku z polypropylénu 110</t>
  </si>
  <si>
    <t>31951015</t>
  </si>
  <si>
    <t>potrubní spojka jištěná proti posuvu hrdlo-hrdlo DN 80</t>
  </si>
  <si>
    <t>31951018</t>
  </si>
  <si>
    <t>potrubní spojka jištěná proti posuvu hrdlo-hrdlo DN 150</t>
  </si>
  <si>
    <t>42273594</t>
  </si>
  <si>
    <t>hydrant podzemní DN 80 PN 16 dvojitý uzávěr s koulí krycí v 1500mm</t>
  </si>
  <si>
    <t>42291352</t>
  </si>
  <si>
    <t>poklop litinový šoupátkový pro zemní soupravy osazení do terénu a do vozovky</t>
  </si>
  <si>
    <t>42291452</t>
  </si>
  <si>
    <t>poklop litinový hydrantový DN 80</t>
  </si>
  <si>
    <t>55252226</t>
  </si>
  <si>
    <t>trouba přírubová TT PN10/16/25/40 DN 80 dl 300mm</t>
  </si>
  <si>
    <t>dle kladečského schématu 1 = 1,000 [A]</t>
  </si>
  <si>
    <t>55252228</t>
  </si>
  <si>
    <t>trouba přírubová TT PN10/16/25/40 DN 80 dl 500mm</t>
  </si>
  <si>
    <t>55253527</t>
  </si>
  <si>
    <t>tvarovka přírubová litinová s přírubovou odbočkou,práškový epoxid tl 250µm T-kus DN 150/80</t>
  </si>
  <si>
    <t>55254047</t>
  </si>
  <si>
    <t>koleno 90° s patkou přírubové litinové vodovodní N-kus PN10/40 DN 80</t>
  </si>
  <si>
    <t>59224070</t>
  </si>
  <si>
    <t>skruž betonová DN 1000x1000 PS, 100x100x12cm</t>
  </si>
  <si>
    <t>850355121</t>
  </si>
  <si>
    <t>Výřez nebo výsek na potrubí z trub litinových tlakových nebo plastických hmot DN 200</t>
  </si>
  <si>
    <t>napojení na stávající vodovod 3 = 3,000 [A]</t>
  </si>
  <si>
    <t>857242122</t>
  </si>
  <si>
    <t>Montáž litinových tvarovek jednoosých přírubových otevřený výkop DN 80</t>
  </si>
  <si>
    <t>Montáž litinových tvarovek na potrubí litinovém tlakovém jednoosých na potrubí z trub přírubových v otevřeném výkopu, kanálu nebo v šachtě DN 80</t>
  </si>
  <si>
    <t>857251141</t>
  </si>
  <si>
    <t>Montáž litinových tvarovek jednoosých hrdlových otevřený výkop s těsnícím spojem DN/OD 90</t>
  </si>
  <si>
    <t>Montáž litinových tvarovek na potrubí litinovém tlakovém jednoosých na potrubí z trub hrdlových v otevřeném výkopu, kanálu nebo v šachtě s těsnícím nebo zámkovým spojem vnějšího průměru DN/OD 90</t>
  </si>
  <si>
    <t>857311141</t>
  </si>
  <si>
    <t>Montáž litinových tvarovek jednoosých hrdlových otevřený výkop s těsnícím spojem DN/OD 160</t>
  </si>
  <si>
    <t>Montáž litinových tvarovek na potrubí litinovém tlakovém jednoosých na potrubí z trub hrdlových v otevřeném výkopu, kanálu nebo v šachtě s těsnícím nebo zámkovým spojem vnějšího průměru DN/OD 160</t>
  </si>
  <si>
    <t>dle kladečského schématu 2 = 2,000 [A]</t>
  </si>
  <si>
    <t>857314122</t>
  </si>
  <si>
    <t>Montáž litinových tvarovek odbočných přírubových otevřený výkop DN 150</t>
  </si>
  <si>
    <t>Montáž litinových tvarovek na potrubí litinovém tlakovém odbočných na potrubí z trub přírubových v otevřeném výkopu, kanálu nebo v šachtě DN 150</t>
  </si>
  <si>
    <t>871241211</t>
  </si>
  <si>
    <t>Montáž potrubí z PE100 SDR 11 otevřený výkop svařovaných elektrotvarovkou D 90 x 8,2 mm</t>
  </si>
  <si>
    <t>Montáž vodovodního potrubí z plastů v otevřeném výkopu z polyetylenu PE 100 svařovaných elektrotvarovkou SDR 11/PN16 D 90 x 8,2 mm</t>
  </si>
  <si>
    <t>16.7 16.7 = 16,700 [A]</t>
  </si>
  <si>
    <t>871321211</t>
  </si>
  <si>
    <t>Montáž potrubí z PE100 SDR 11 otevřený výkop svařovaných elektrotvarovkou D 160 x 14,6 mm</t>
  </si>
  <si>
    <t>Montáž vodovodního potrubí z plastů v otevřeném výkopu z polyetylenu PE 100 svařovaných elektrotvarovkou SDR 11/PN16 D 160 x 14,6 mm</t>
  </si>
  <si>
    <t>111.6 111.6 = 111,600 [A]</t>
  </si>
  <si>
    <t>871371141</t>
  </si>
  <si>
    <t>Montáž potrubí z PE100 SDR 11 otevřený výkop svařovaných na tupo D 315 x 28,6 mm</t>
  </si>
  <si>
    <t>Montáž vodovodního potrubí z plastů v otevřeném výkopu z polyetylenu PE 100 svařovaných na tupo SDR 11/PN16 D 315 x 28,6 mm</t>
  </si>
  <si>
    <t>chránička 28 = 28,000 [A]</t>
  </si>
  <si>
    <t>877241101</t>
  </si>
  <si>
    <t>Montáž elektrospojek na vodovodním potrubí z PE trub d 90</t>
  </si>
  <si>
    <t>Montáž tvarovek na vodovodním plastovém potrubí z polyetylenu PE 100 elektrotvarovek SDR 11/PN16 spojek, oblouků nebo redukcí d 90</t>
  </si>
  <si>
    <t>16.7 1 = 1,000 [A]</t>
  </si>
  <si>
    <t>877241110</t>
  </si>
  <si>
    <t>Montáž elektrokolen 45° na vodovodním potrubí z PE trub d 90</t>
  </si>
  <si>
    <t>Montáž tvarovek na vodovodním plastovém potrubí z polyetylenu PE 100 elektrotvarovek SDR 11/PN16 kolen 45° d 90</t>
  </si>
  <si>
    <t>16.7 2 = 2,000 [A]</t>
  </si>
  <si>
    <t>877321101</t>
  </si>
  <si>
    <t>Montáž elektrospojek na vodovodním potrubí z PE trub d 160</t>
  </si>
  <si>
    <t>Montáž tvarovek na vodovodním plastovém potrubí z polyetylenu PE 100 elektrotvarovek SDR 11/PN16 spojek, oblouků nebo redukcí d 160</t>
  </si>
  <si>
    <t>111.6 4 = 4,000 [A]</t>
  </si>
  <si>
    <t>877321110</t>
  </si>
  <si>
    <t>Montáž elektrokolen 45° na vodovodním potrubí z PE trub d 160</t>
  </si>
  <si>
    <t>Montáž tvarovek na vodovodním plastovém potrubí z polyetylenu PE 100 elektrotvarovek SDR 11/PN16 kolen 45° d 160</t>
  </si>
  <si>
    <t>111.6 6 = 6,000 [A]</t>
  </si>
  <si>
    <t>877321115</t>
  </si>
  <si>
    <t>Montáž elektro T-kusů redukovaných na vodovodním potrubí z PE trub d 160/90</t>
  </si>
  <si>
    <t>Montáž tvarovek na vodovodním plastovém potrubí z polyetylenu PE 100 elektrotvarovek SDR 11/PN16 T-kusů redukovaných d 160/90</t>
  </si>
  <si>
    <t>111.6 1 = 1,000 [A]</t>
  </si>
  <si>
    <t>891241112</t>
  </si>
  <si>
    <t>Montáž vodovodních šoupátek otevřený výkop DN 80</t>
  </si>
  <si>
    <t>Montáž vodovodních armatur na potrubí šoupátek nebo klapek uzavíracích v otevřeném výkopu nebo v šachtách s osazením zemní soupravy (bez poklopů) DN 80</t>
  </si>
  <si>
    <t>891247112</t>
  </si>
  <si>
    <t>Montáž hydrantů podzemních DN 80</t>
  </si>
  <si>
    <t>Montáž vodovodních armatur na potrubí hydrantů podzemních (bez osazení poklopů) DN 80</t>
  </si>
  <si>
    <t>891311112</t>
  </si>
  <si>
    <t>Montáž vodovodních šoupátek otevřený výkop DN 150</t>
  </si>
  <si>
    <t>Montáž vodovodních armatur na potrubí šoupátek nebo klapek uzavíracích v otevřeném výkopu nebo v šachtách s osazením zemní soupravy (bez poklopů) DN 150</t>
  </si>
  <si>
    <t>892241111</t>
  </si>
  <si>
    <t>Tlaková zkouška vodou potrubí DN do 80</t>
  </si>
  <si>
    <t>Tlakové zkoušky vodou na potrubí DN do 80</t>
  </si>
  <si>
    <t>16.7 = 16,700 [A]</t>
  </si>
  <si>
    <t>892271111</t>
  </si>
  <si>
    <t>Tlaková zkouška vodou potrubí DN 100 nebo 125</t>
  </si>
  <si>
    <t>Tlakové zkoušky vodou na potrubí DN 100 nebo 125</t>
  </si>
  <si>
    <t>111.6 = 111,600 [A]</t>
  </si>
  <si>
    <t>892273122</t>
  </si>
  <si>
    <t>Proplach a dezinfekce vodovodního potrubí DN od 80 do 125</t>
  </si>
  <si>
    <t>111.6+16.7 = 128,300 [A]</t>
  </si>
  <si>
    <t>894410213</t>
  </si>
  <si>
    <t>Osazení betonových dílců pro kanalizační šachty DN 1000 skruž rovná výšky 1000 mm</t>
  </si>
  <si>
    <t>Osazení betonových dílců šachet kanalizačních skruž rovná DN 1000, výšky 1000 mm</t>
  </si>
  <si>
    <t>899401112</t>
  </si>
  <si>
    <t>Osazení poklopů litinových šoupátkových</t>
  </si>
  <si>
    <t>dle kladečského schématu 2+2 = 4,000 [A]</t>
  </si>
  <si>
    <t>899401113</t>
  </si>
  <si>
    <t>Osazení poklopů litinových hydrantových</t>
  </si>
  <si>
    <t>899721111</t>
  </si>
  <si>
    <t>Signalizační vodič DN do 150 mm na potrubí</t>
  </si>
  <si>
    <t>Signalizační vodič na potrubí DN do 150 mm</t>
  </si>
  <si>
    <t>89991020R</t>
  </si>
  <si>
    <t>Zafoukání/zaslepení rušené části vodovodu</t>
  </si>
  <si>
    <t>SOUBOR</t>
  </si>
  <si>
    <t>Výplň potrubí trub betonových, litinových nebo kameninových cementopopílkovou suspenzí spádem, délky do 50 m</t>
  </si>
  <si>
    <t>899911253</t>
  </si>
  <si>
    <t>Kluzná objímka výšky 41 mm vnějšího průměru potrubí přes 221 mm do 252 mm</t>
  </si>
  <si>
    <t>Kluzné objímky (pojízdná sedla) pro zasunutí potrubí do chráničky výšky 41 mm vnějšího průměru potrubí přes 221 do 252 mm</t>
  </si>
  <si>
    <t>899913152</t>
  </si>
  <si>
    <t>Uzavírací manžeta chráničky potrubí DN 150 x 250</t>
  </si>
  <si>
    <t>Koncové uzavírací manžety chrániček DN potrubí x DN chráničky DN 150 x 250</t>
  </si>
  <si>
    <t>HWL.40020800001</t>
  </si>
  <si>
    <t>ŠOUPĚ E2 PŘÍRUBOVÉ KRÁTKÉ 80</t>
  </si>
  <si>
    <t>HWL.40021500001</t>
  </si>
  <si>
    <t>ŠOUPĚ E2 PŘÍRUBOVÉ KRÁTKÉ 150</t>
  </si>
  <si>
    <t>HWL.95020501000</t>
  </si>
  <si>
    <t>SOUPRAVA ZEMNÍ TELESKOPICKÁ E2/E3-1,3 -1,8 50-100 (1,3-1,8m)</t>
  </si>
  <si>
    <t>HWL.95021251500</t>
  </si>
  <si>
    <t>SOUPRAVA ZEMNÍ TELESKOPICKÁ E2/E3-1,3 -1,8 125-150 (1,3-1,8m)</t>
  </si>
  <si>
    <t>998</t>
  </si>
  <si>
    <t>Přesun hmot</t>
  </si>
  <si>
    <t>998276101</t>
  </si>
  <si>
    <t>Přesun hmot pro trubní vedení z trub z plastických hmot otevřený výkop</t>
  </si>
  <si>
    <t>Přesun hmot pro trubní vedení hloubené z trub z plastických hmot nebo sklolaminátových pro vodovody nebo kanalizace v otevřeném výkopu dopravní vzdálenost do 15 m</t>
  </si>
</sst>
</file>

<file path=xl/styles.xml><?xml version="1.0" encoding="utf-8"?>
<styleSheet xmlns="http://schemas.openxmlformats.org/spreadsheetml/2006/main">
  <numFmts count="2">
    <numFmt numFmtId="165" formatCode="# ### ### ### ##0.00"/>
    <numFmt numFmtId="164" formatCode="# ### ### ### ##0.000"/>
  </numFmts>
  <fonts count="10">
    <font>
      <sz val="11"/>
      <name val="Calibri"/>
      <family val="2"/>
      <scheme val="minor"/>
    </font>
    <font>
      <sz val="10"/>
      <name val="Arial"/>
      <family val="2"/>
    </font>
    <font>
      <sz val="11"/>
      <color rgb="FFD9D9D9"/>
      <name val="Calibri"/>
      <family val="2"/>
      <scheme val="minor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sz val="10"/>
      <color rgb="FFFFFFFF"/>
      <name val="Arial"/>
      <family val="2"/>
    </font>
    <font>
      <b/>
      <sz val="11"/>
      <color rgb="FF000000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41A5BD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rgb="FF000000"/>
      </left>
      <right/>
      <top style="thin"/>
      <bottom/>
    </border>
    <border>
      <left/>
      <right/>
      <top style="thin"/>
      <bottom/>
    </border>
    <border>
      <left/>
      <right style="thin">
        <color rgb="FF000000"/>
      </right>
      <top style="thin"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horizontal="right" vertical="center" wrapText="1"/>
      <protection/>
    </xf>
    <xf numFmtId="0" fontId="4" fillId="0" borderId="0">
      <alignment horizontal="left" vertical="center" wrapText="1"/>
      <protection/>
    </xf>
    <xf numFmtId="0" fontId="3" fillId="0" borderId="0">
      <alignment horizontal="right" vertical="center" wrapText="1"/>
      <protection/>
    </xf>
    <xf numFmtId="0" fontId="5" fillId="0" borderId="0">
      <alignment horizontal="center" vertical="center" wrapText="1"/>
      <protection/>
    </xf>
    <xf numFmtId="0" fontId="6" fillId="0" borderId="0">
      <alignment horizontal="left" vertical="center" wrapText="1"/>
      <protection/>
    </xf>
    <xf numFmtId="0" fontId="6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9" fillId="0" borderId="0">
      <alignment horizontal="left" vertical="center" wrapText="1"/>
      <protection/>
    </xf>
  </cellStyleXfs>
  <cellXfs count="51">
    <xf numFmtId="0" fontId="0" fillId="0" borderId="0" xfId="0"/>
    <xf numFmtId="0" fontId="2" fillId="2" borderId="0" xfId="0" applyFont="1" applyFill="1"/>
    <xf numFmtId="0" fontId="3" fillId="2" borderId="0" xfId="20" applyFill="1" applyAlignment="1">
      <alignment horizontal="right" vertical="center" wrapText="1"/>
      <protection/>
    </xf>
    <xf numFmtId="0" fontId="0" fillId="2" borderId="0" xfId="0" applyFill="1"/>
    <xf numFmtId="0" fontId="4" fillId="2" borderId="0" xfId="21" applyFill="1" applyAlignment="1">
      <alignment horizontal="left" vertical="center" wrapText="1"/>
      <protection/>
    </xf>
    <xf numFmtId="0" fontId="3" fillId="2" borderId="0" xfId="22" applyFill="1" applyAlignment="1">
      <alignment horizontal="right" vertical="center" wrapText="1"/>
      <protection/>
    </xf>
    <xf numFmtId="165" fontId="3" fillId="2" borderId="0" xfId="22" applyNumberFormat="1" applyFill="1" applyAlignment="1">
      <alignment horizontal="right" vertical="center" wrapText="1"/>
      <protection/>
    </xf>
    <xf numFmtId="0" fontId="5" fillId="3" borderId="1" xfId="23" applyFill="1" applyBorder="1" applyAlignment="1">
      <alignment horizontal="center" vertical="center" wrapText="1"/>
      <protection/>
    </xf>
    <xf numFmtId="0" fontId="3" fillId="0" borderId="1" xfId="20" applyBorder="1" applyAlignment="1">
      <alignment horizontal="right" vertical="center" wrapText="1"/>
      <protection/>
    </xf>
    <xf numFmtId="165" fontId="3" fillId="0" borderId="1" xfId="20" applyNumberFormat="1" applyBorder="1" applyAlignment="1">
      <alignment horizontal="right" vertical="center" wrapText="1"/>
      <protection/>
    </xf>
    <xf numFmtId="0" fontId="0" fillId="2" borderId="2" xfId="0" applyFill="1" applyBorder="1"/>
    <xf numFmtId="0" fontId="0" fillId="2" borderId="3" xfId="0" applyFill="1" applyBorder="1"/>
    <xf numFmtId="0" fontId="3" fillId="2" borderId="3" xfId="20" applyFill="1" applyBorder="1" applyAlignment="1">
      <alignment horizontal="right" vertical="center" wrapText="1"/>
      <protection/>
    </xf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4" fillId="2" borderId="0" xfId="21" applyFill="1" applyBorder="1" applyAlignment="1">
      <alignment horizontal="left" vertical="center" wrapText="1"/>
      <protection/>
    </xf>
    <xf numFmtId="0" fontId="0" fillId="2" borderId="6" xfId="0" applyFill="1" applyBorder="1"/>
    <xf numFmtId="0" fontId="6" fillId="2" borderId="5" xfId="24" applyFill="1" applyBorder="1" applyAlignment="1">
      <alignment horizontal="left" vertical="center" wrapText="1"/>
      <protection/>
    </xf>
    <xf numFmtId="0" fontId="6" fillId="2" borderId="0" xfId="24" applyFill="1" applyBorder="1" applyAlignment="1">
      <alignment horizontal="right" vertical="center" wrapText="1"/>
      <protection/>
    </xf>
    <xf numFmtId="0" fontId="0" fillId="2" borderId="0" xfId="0" applyFill="1" applyBorder="1" applyAlignment="1">
      <alignment horizontal="right"/>
    </xf>
    <xf numFmtId="0" fontId="6" fillId="2" borderId="0" xfId="24" applyFill="1" applyBorder="1" applyAlignment="1">
      <alignment horizontal="left" vertical="center" wrapText="1"/>
      <protection/>
    </xf>
    <xf numFmtId="0" fontId="0" fillId="2" borderId="7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0" fontId="5" fillId="3" borderId="8" xfId="23" applyFill="1" applyBorder="1" applyAlignment="1">
      <alignment horizontal="center" vertical="center" wrapText="1"/>
      <protection/>
    </xf>
    <xf numFmtId="0" fontId="5" fillId="3" borderId="9" xfId="23" applyFill="1" applyBorder="1" applyAlignment="1">
      <alignment horizontal="center" vertical="center" wrapText="1"/>
      <protection/>
    </xf>
    <xf numFmtId="0" fontId="5" fillId="3" borderId="10" xfId="23" applyFill="1" applyBorder="1" applyAlignment="1">
      <alignment horizontal="center" vertical="center" wrapText="1"/>
      <protection/>
    </xf>
    <xf numFmtId="0" fontId="5" fillId="3" borderId="11" xfId="23" applyFill="1" applyBorder="1" applyAlignment="1">
      <alignment horizontal="center" vertical="center" wrapText="1"/>
      <protection/>
    </xf>
    <xf numFmtId="0" fontId="5" fillId="3" borderId="12" xfId="23" applyFill="1" applyBorder="1" applyAlignment="1">
      <alignment horizontal="center" vertical="center" wrapText="1"/>
      <protection/>
    </xf>
    <xf numFmtId="0" fontId="7" fillId="2" borderId="7" xfId="0" applyFont="1" applyFill="1" applyBorder="1"/>
    <xf numFmtId="0" fontId="7" fillId="2" borderId="13" xfId="0" applyFont="1" applyFill="1" applyBorder="1"/>
    <xf numFmtId="0" fontId="7" fillId="2" borderId="7" xfId="0" applyFont="1" applyFill="1" applyBorder="1" applyAlignment="1">
      <alignment horizontal="right"/>
    </xf>
    <xf numFmtId="0" fontId="7" fillId="2" borderId="14" xfId="0" applyFont="1" applyFill="1" applyBorder="1"/>
    <xf numFmtId="165" fontId="7" fillId="2" borderId="7" xfId="0" applyNumberFormat="1" applyFont="1" applyFill="1" applyBorder="1" applyAlignment="1">
      <alignment horizontal="center"/>
    </xf>
    <xf numFmtId="0" fontId="0" fillId="2" borderId="15" xfId="0" applyFill="1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0" xfId="0" applyNumberFormat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8" fillId="0" borderId="7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7" xfId="0" applyBorder="1" applyAlignment="1">
      <alignment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Style" xfId="20"/>
    <cellStyle name="NadpisRekapitulaceSoupisPraciStyle" xfId="21"/>
    <cellStyle name="RekapitulaceCenyStyle" xfId="22"/>
    <cellStyle name="NadpisySloupcuStyle" xfId="23"/>
    <cellStyle name="StavbaRozpocetHeaderStyle" xfId="24"/>
    <cellStyle name="NadpisStrukturyStyle" xfId="25"/>
    <cellStyle name="StavebniDilStyle" xfId="26"/>
    <cellStyle name="PolDoplnInfoStyle" xfId="27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85750" cy="2857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85750" cy="2857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85750" cy="2857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85750" cy="2857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85750" cy="2857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workbookViewId="0" topLeftCell="A1"/>
  </sheetViews>
  <sheetFormatPr defaultColWidth="9.140625" defaultRowHeight="15"/>
  <cols>
    <col min="1" max="2" width="31.421875" style="0" customWidth="1"/>
    <col min="3" max="5" width="18.8515625" style="0" customWidth="1"/>
  </cols>
  <sheetData>
    <row r="1" spans="1:5" ht="15">
      <c r="A1" s="1" t="s">
        <v>0</v>
      </c>
      <c r="B1" s="2" t="s">
        <v>1</v>
      </c>
      <c r="C1" s="3"/>
      <c r="D1" s="3"/>
      <c r="E1" s="3"/>
    </row>
    <row r="2" spans="1:5" ht="15">
      <c r="A2" s="1"/>
      <c r="B2" s="4" t="s">
        <v>2</v>
      </c>
      <c r="C2" s="3"/>
      <c r="D2" s="3"/>
      <c r="E2" s="3"/>
    </row>
    <row r="3" spans="1:5" ht="15">
      <c r="A3" s="3"/>
      <c r="B3" s="3"/>
      <c r="C3" s="3"/>
      <c r="D3" s="3"/>
      <c r="E3" s="3"/>
    </row>
    <row r="4" spans="1:5" ht="21">
      <c r="A4" s="3"/>
      <c r="B4" s="4" t="s">
        <v>3</v>
      </c>
      <c r="C4" s="3"/>
      <c r="D4" s="3"/>
      <c r="E4" s="3"/>
    </row>
    <row r="5" spans="1:5" ht="15">
      <c r="A5" s="3"/>
      <c r="B5" s="3"/>
      <c r="C5" s="3"/>
      <c r="D5" s="3"/>
      <c r="E5" s="3"/>
    </row>
    <row r="6" spans="1:5" ht="15">
      <c r="A6" s="3"/>
      <c r="B6" s="5" t="s">
        <v>4</v>
      </c>
      <c r="C6" s="6">
        <f>SUM(C10:C13)</f>
        <v>0</v>
      </c>
      <c r="D6" s="3"/>
      <c r="E6" s="3"/>
    </row>
    <row r="7" spans="1:5" ht="15">
      <c r="A7" s="3"/>
      <c r="B7" s="5" t="s">
        <v>5</v>
      </c>
      <c r="C7" s="6">
        <f>SUM(E10:E13)</f>
        <v>0</v>
      </c>
      <c r="D7" s="3"/>
      <c r="E7" s="3"/>
    </row>
    <row r="8" spans="1:5" ht="15">
      <c r="A8" s="3"/>
      <c r="B8" s="3"/>
      <c r="C8" s="3"/>
      <c r="D8" s="3"/>
      <c r="E8" s="3"/>
    </row>
    <row r="9" spans="1:5" ht="15">
      <c r="A9" s="7" t="s">
        <v>6</v>
      </c>
      <c r="B9" s="7" t="s">
        <v>7</v>
      </c>
      <c r="C9" s="7" t="s">
        <v>8</v>
      </c>
      <c r="D9" s="7" t="s">
        <v>9</v>
      </c>
      <c r="E9" s="7" t="s">
        <v>10</v>
      </c>
    </row>
    <row r="10" spans="1:5" ht="15">
      <c r="A10" s="8" t="s">
        <v>11</v>
      </c>
      <c r="B10" s="8" t="s">
        <v>12</v>
      </c>
      <c r="C10" s="9">
        <f>'SO 000'!I3</f>
        <v>0</v>
      </c>
      <c r="D10" s="9">
        <f>SUMIFS('SO 000'!O:O,'SO 000'!A:A,"P")</f>
        <v>0</v>
      </c>
      <c r="E10" s="9">
        <f>C10+D10</f>
        <v>0</v>
      </c>
    </row>
    <row r="11" spans="1:5" ht="15">
      <c r="A11" s="8" t="s">
        <v>13</v>
      </c>
      <c r="B11" s="8" t="s">
        <v>14</v>
      </c>
      <c r="C11" s="9">
        <f>'SO 101'!I3</f>
        <v>0</v>
      </c>
      <c r="D11" s="9">
        <f>SUMIFS('SO 101'!O:O,'SO 101'!A:A,"P")</f>
        <v>0</v>
      </c>
      <c r="E11" s="9">
        <f>C11+D11</f>
        <v>0</v>
      </c>
    </row>
    <row r="12" spans="1:5" ht="15">
      <c r="A12" s="8" t="s">
        <v>15</v>
      </c>
      <c r="B12" s="8" t="s">
        <v>16</v>
      </c>
      <c r="C12" s="9">
        <f>'SO 180'!I3</f>
        <v>0</v>
      </c>
      <c r="D12" s="9">
        <f>SUMIFS('SO 180'!O:O,'SO 180'!A:A,"P")</f>
        <v>0</v>
      </c>
      <c r="E12" s="9">
        <f>C12+D12</f>
        <v>0</v>
      </c>
    </row>
    <row r="13" spans="1:5" ht="15">
      <c r="A13" s="8" t="s">
        <v>17</v>
      </c>
      <c r="B13" s="8" t="s">
        <v>18</v>
      </c>
      <c r="C13" s="9">
        <f>'SO 301'!I3</f>
        <v>0</v>
      </c>
      <c r="D13" s="9">
        <f>SUMIFS('SO 301'!O:O,'SO 301'!A:A,"P")</f>
        <v>0</v>
      </c>
      <c r="E13" s="9">
        <f>C13+D13</f>
        <v>0</v>
      </c>
    </row>
  </sheetData>
  <mergeCells count="2">
    <mergeCell ref="B2:B3"/>
    <mergeCell ref="B4:E4"/>
  </mergeCells>
  <printOptions/>
  <pageMargins left="0.75" right="0.75" top="1" bottom="1" header="0.5" footer="0.5"/>
  <pageSetup fitToHeight="0" fitToWidth="1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workbookViewId="0" topLeftCell="A1"/>
  </sheetViews>
  <sheetFormatPr defaultColWidth="9.140625" defaultRowHeight="15"/>
  <cols>
    <col min="1" max="1" width="8.8515625" style="0" hidden="1" customWidth="1"/>
    <col min="2" max="2" width="15.7109375" style="0" customWidth="1"/>
    <col min="3" max="3" width="9.421875" style="0" customWidth="1"/>
    <col min="4" max="4" width="12.57421875" style="0" customWidth="1"/>
    <col min="5" max="5" width="63.00390625" style="0" customWidth="1"/>
    <col min="6" max="6" width="12.57421875" style="0" customWidth="1"/>
    <col min="7" max="9" width="15.7109375" style="0" customWidth="1"/>
    <col min="10" max="10" width="14.7109375" style="0" bestFit="1" customWidth="1"/>
    <col min="15" max="16" width="8.8515625" style="0" hidden="1" customWidth="1"/>
  </cols>
  <sheetData>
    <row r="1" spans="1:16" ht="15">
      <c r="A1" s="1" t="s">
        <v>0</v>
      </c>
      <c r="B1" s="10"/>
      <c r="C1" s="11"/>
      <c r="D1" s="11"/>
      <c r="E1" s="12" t="s">
        <v>1</v>
      </c>
      <c r="F1" s="11"/>
      <c r="G1" s="11"/>
      <c r="H1" s="11"/>
      <c r="I1" s="11"/>
      <c r="J1" s="13"/>
      <c r="P1">
        <v>3</v>
      </c>
    </row>
    <row r="2" spans="1:10" ht="21">
      <c r="A2" s="1"/>
      <c r="B2" s="14"/>
      <c r="C2" s="15"/>
      <c r="D2" s="15"/>
      <c r="E2" s="16" t="s">
        <v>19</v>
      </c>
      <c r="F2" s="15"/>
      <c r="G2" s="15"/>
      <c r="H2" s="15"/>
      <c r="I2" s="15"/>
      <c r="J2" s="17"/>
    </row>
    <row r="3" spans="1:16" ht="15">
      <c r="A3" s="3" t="s">
        <v>20</v>
      </c>
      <c r="B3" s="18" t="s">
        <v>21</v>
      </c>
      <c r="C3" s="19" t="s">
        <v>22</v>
      </c>
      <c r="D3" s="20"/>
      <c r="E3" s="21" t="s">
        <v>23</v>
      </c>
      <c r="F3" s="15"/>
      <c r="G3" s="15"/>
      <c r="H3" s="22" t="s">
        <v>11</v>
      </c>
      <c r="I3" s="23">
        <f>SUMIFS(I8:I64,A8:A64,"SD")</f>
        <v>0</v>
      </c>
      <c r="J3" s="17"/>
      <c r="O3">
        <v>0</v>
      </c>
      <c r="P3">
        <v>2</v>
      </c>
    </row>
    <row r="4" spans="1:16" ht="15">
      <c r="A4" s="3" t="s">
        <v>24</v>
      </c>
      <c r="B4" s="18" t="s">
        <v>25</v>
      </c>
      <c r="C4" s="19" t="s">
        <v>11</v>
      </c>
      <c r="D4" s="20"/>
      <c r="E4" s="21" t="s">
        <v>12</v>
      </c>
      <c r="F4" s="15"/>
      <c r="G4" s="15"/>
      <c r="H4" s="15"/>
      <c r="I4" s="15"/>
      <c r="J4" s="17"/>
      <c r="O4">
        <v>0.15</v>
      </c>
      <c r="P4">
        <v>2</v>
      </c>
    </row>
    <row r="5" spans="1:15" ht="15">
      <c r="A5" s="24" t="s">
        <v>26</v>
      </c>
      <c r="B5" s="25" t="s">
        <v>27</v>
      </c>
      <c r="C5" s="7" t="s">
        <v>28</v>
      </c>
      <c r="D5" s="7" t="s">
        <v>29</v>
      </c>
      <c r="E5" s="7" t="s">
        <v>30</v>
      </c>
      <c r="F5" s="7" t="s">
        <v>31</v>
      </c>
      <c r="G5" s="7" t="s">
        <v>32</v>
      </c>
      <c r="H5" s="7" t="s">
        <v>33</v>
      </c>
      <c r="I5" s="7"/>
      <c r="J5" s="26" t="s">
        <v>34</v>
      </c>
      <c r="O5">
        <v>0.21</v>
      </c>
    </row>
    <row r="6" spans="1:10" ht="15">
      <c r="A6" s="24"/>
      <c r="B6" s="25"/>
      <c r="C6" s="7"/>
      <c r="D6" s="7"/>
      <c r="E6" s="7"/>
      <c r="F6" s="7"/>
      <c r="G6" s="7"/>
      <c r="H6" s="7" t="s">
        <v>35</v>
      </c>
      <c r="I6" s="7" t="s">
        <v>36</v>
      </c>
      <c r="J6" s="26"/>
    </row>
    <row r="7" spans="1:10" ht="15">
      <c r="A7" s="27">
        <v>0</v>
      </c>
      <c r="B7" s="25">
        <v>1</v>
      </c>
      <c r="C7" s="28">
        <v>2</v>
      </c>
      <c r="D7" s="7">
        <v>3</v>
      </c>
      <c r="E7" s="28">
        <v>4</v>
      </c>
      <c r="F7" s="7">
        <v>5</v>
      </c>
      <c r="G7" s="7">
        <v>6</v>
      </c>
      <c r="H7" s="7">
        <v>7</v>
      </c>
      <c r="I7" s="28">
        <v>8</v>
      </c>
      <c r="J7" s="26">
        <v>9</v>
      </c>
    </row>
    <row r="8" spans="1:10" ht="15">
      <c r="A8" s="29" t="s">
        <v>37</v>
      </c>
      <c r="B8" s="30"/>
      <c r="C8" s="31" t="s">
        <v>38</v>
      </c>
      <c r="D8" s="32"/>
      <c r="E8" s="29" t="s">
        <v>39</v>
      </c>
      <c r="F8" s="32"/>
      <c r="G8" s="32"/>
      <c r="H8" s="32"/>
      <c r="I8" s="33">
        <f>SUMIFS(I9:I64,A9:A64,"P")</f>
        <v>0</v>
      </c>
      <c r="J8" s="34"/>
    </row>
    <row r="9" spans="1:16" ht="15">
      <c r="A9" s="35" t="s">
        <v>40</v>
      </c>
      <c r="B9" s="35">
        <v>1</v>
      </c>
      <c r="C9" s="36" t="s">
        <v>41</v>
      </c>
      <c r="D9" s="35" t="s">
        <v>42</v>
      </c>
      <c r="E9" s="37" t="s">
        <v>43</v>
      </c>
      <c r="F9" s="38" t="s">
        <v>44</v>
      </c>
      <c r="G9" s="39">
        <v>1</v>
      </c>
      <c r="H9" s="40">
        <v>0</v>
      </c>
      <c r="I9" s="40">
        <f>ROUND(G9*H9,P4)</f>
        <v>0</v>
      </c>
      <c r="J9" s="35"/>
      <c r="O9" s="41">
        <f>I9*0.21</f>
        <v>0</v>
      </c>
      <c r="P9">
        <v>3</v>
      </c>
    </row>
    <row r="10" spans="1:10" ht="15">
      <c r="A10" s="35" t="s">
        <v>45</v>
      </c>
      <c r="B10" s="42"/>
      <c r="C10" s="43"/>
      <c r="D10" s="43"/>
      <c r="E10" s="37" t="s">
        <v>46</v>
      </c>
      <c r="F10" s="43"/>
      <c r="G10" s="43"/>
      <c r="H10" s="43"/>
      <c r="I10" s="43"/>
      <c r="J10" s="44"/>
    </row>
    <row r="11" spans="1:10" ht="15">
      <c r="A11" s="35" t="s">
        <v>47</v>
      </c>
      <c r="B11" s="42"/>
      <c r="C11" s="43"/>
      <c r="D11" s="43"/>
      <c r="E11" s="45" t="s">
        <v>48</v>
      </c>
      <c r="F11" s="43"/>
      <c r="G11" s="43"/>
      <c r="H11" s="43"/>
      <c r="I11" s="43"/>
      <c r="J11" s="44"/>
    </row>
    <row r="12" spans="1:10" ht="15">
      <c r="A12" s="35" t="s">
        <v>49</v>
      </c>
      <c r="B12" s="42"/>
      <c r="C12" s="43"/>
      <c r="D12" s="43"/>
      <c r="E12" s="37" t="s">
        <v>50</v>
      </c>
      <c r="F12" s="43"/>
      <c r="G12" s="43"/>
      <c r="H12" s="43"/>
      <c r="I12" s="43"/>
      <c r="J12" s="44"/>
    </row>
    <row r="13" spans="1:16" ht="15">
      <c r="A13" s="35" t="s">
        <v>40</v>
      </c>
      <c r="B13" s="35">
        <v>2</v>
      </c>
      <c r="C13" s="36" t="s">
        <v>51</v>
      </c>
      <c r="D13" s="35" t="s">
        <v>42</v>
      </c>
      <c r="E13" s="37" t="s">
        <v>52</v>
      </c>
      <c r="F13" s="38" t="s">
        <v>44</v>
      </c>
      <c r="G13" s="39">
        <v>1</v>
      </c>
      <c r="H13" s="40">
        <v>0</v>
      </c>
      <c r="I13" s="40">
        <f>ROUND(G13*H13,P4)</f>
        <v>0</v>
      </c>
      <c r="J13" s="35"/>
      <c r="O13" s="41">
        <f>I13*0.21</f>
        <v>0</v>
      </c>
      <c r="P13">
        <v>3</v>
      </c>
    </row>
    <row r="14" spans="1:10" ht="15">
      <c r="A14" s="35" t="s">
        <v>45</v>
      </c>
      <c r="B14" s="42"/>
      <c r="C14" s="43"/>
      <c r="D14" s="43"/>
      <c r="E14" s="46" t="s">
        <v>42</v>
      </c>
      <c r="F14" s="43"/>
      <c r="G14" s="43"/>
      <c r="H14" s="43"/>
      <c r="I14" s="43"/>
      <c r="J14" s="44"/>
    </row>
    <row r="15" spans="1:10" ht="28.8">
      <c r="A15" s="35" t="s">
        <v>47</v>
      </c>
      <c r="B15" s="42"/>
      <c r="C15" s="43"/>
      <c r="D15" s="43"/>
      <c r="E15" s="45" t="s">
        <v>53</v>
      </c>
      <c r="F15" s="43"/>
      <c r="G15" s="43"/>
      <c r="H15" s="43"/>
      <c r="I15" s="43"/>
      <c r="J15" s="44"/>
    </row>
    <row r="16" spans="1:10" ht="15">
      <c r="A16" s="35" t="s">
        <v>49</v>
      </c>
      <c r="B16" s="42"/>
      <c r="C16" s="43"/>
      <c r="D16" s="43"/>
      <c r="E16" s="37" t="s">
        <v>54</v>
      </c>
      <c r="F16" s="43"/>
      <c r="G16" s="43"/>
      <c r="H16" s="43"/>
      <c r="I16" s="43"/>
      <c r="J16" s="44"/>
    </row>
    <row r="17" spans="1:16" ht="15">
      <c r="A17" s="35" t="s">
        <v>40</v>
      </c>
      <c r="B17" s="35">
        <v>3</v>
      </c>
      <c r="C17" s="36" t="s">
        <v>55</v>
      </c>
      <c r="D17" s="35" t="s">
        <v>56</v>
      </c>
      <c r="E17" s="37" t="s">
        <v>57</v>
      </c>
      <c r="F17" s="38" t="s">
        <v>44</v>
      </c>
      <c r="G17" s="39">
        <v>1</v>
      </c>
      <c r="H17" s="40">
        <v>0</v>
      </c>
      <c r="I17" s="40">
        <f>ROUND(G17*H17,P4)</f>
        <v>0</v>
      </c>
      <c r="J17" s="35"/>
      <c r="O17" s="41">
        <f>I17*0.21</f>
        <v>0</v>
      </c>
      <c r="P17">
        <v>3</v>
      </c>
    </row>
    <row r="18" spans="1:10" ht="28.8">
      <c r="A18" s="35" t="s">
        <v>45</v>
      </c>
      <c r="B18" s="42"/>
      <c r="C18" s="43"/>
      <c r="D18" s="43"/>
      <c r="E18" s="37" t="s">
        <v>58</v>
      </c>
      <c r="F18" s="43"/>
      <c r="G18" s="43"/>
      <c r="H18" s="43"/>
      <c r="I18" s="43"/>
      <c r="J18" s="44"/>
    </row>
    <row r="19" spans="1:10" ht="15">
      <c r="A19" s="35" t="s">
        <v>47</v>
      </c>
      <c r="B19" s="42"/>
      <c r="C19" s="43"/>
      <c r="D19" s="43"/>
      <c r="E19" s="45" t="s">
        <v>59</v>
      </c>
      <c r="F19" s="43"/>
      <c r="G19" s="43"/>
      <c r="H19" s="43"/>
      <c r="I19" s="43"/>
      <c r="J19" s="44"/>
    </row>
    <row r="20" spans="1:10" ht="15">
      <c r="A20" s="35" t="s">
        <v>49</v>
      </c>
      <c r="B20" s="42"/>
      <c r="C20" s="43"/>
      <c r="D20" s="43"/>
      <c r="E20" s="37" t="s">
        <v>60</v>
      </c>
      <c r="F20" s="43"/>
      <c r="G20" s="43"/>
      <c r="H20" s="43"/>
      <c r="I20" s="43"/>
      <c r="J20" s="44"/>
    </row>
    <row r="21" spans="1:16" ht="15">
      <c r="A21" s="35" t="s">
        <v>40</v>
      </c>
      <c r="B21" s="35">
        <v>4</v>
      </c>
      <c r="C21" s="36" t="s">
        <v>55</v>
      </c>
      <c r="D21" s="35" t="s">
        <v>61</v>
      </c>
      <c r="E21" s="37" t="s">
        <v>57</v>
      </c>
      <c r="F21" s="38" t="s">
        <v>44</v>
      </c>
      <c r="G21" s="39">
        <v>1</v>
      </c>
      <c r="H21" s="40">
        <v>0</v>
      </c>
      <c r="I21" s="40">
        <f>ROUND(G21*H21,P4)</f>
        <v>0</v>
      </c>
      <c r="J21" s="35"/>
      <c r="O21" s="41">
        <f>I21*0.21</f>
        <v>0</v>
      </c>
      <c r="P21">
        <v>3</v>
      </c>
    </row>
    <row r="22" spans="1:10" ht="43.2">
      <c r="A22" s="35" t="s">
        <v>45</v>
      </c>
      <c r="B22" s="42"/>
      <c r="C22" s="43"/>
      <c r="D22" s="43"/>
      <c r="E22" s="37" t="s">
        <v>62</v>
      </c>
      <c r="F22" s="43"/>
      <c r="G22" s="43"/>
      <c r="H22" s="43"/>
      <c r="I22" s="43"/>
      <c r="J22" s="44"/>
    </row>
    <row r="23" spans="1:10" ht="15">
      <c r="A23" s="35" t="s">
        <v>47</v>
      </c>
      <c r="B23" s="42"/>
      <c r="C23" s="43"/>
      <c r="D23" s="43"/>
      <c r="E23" s="45" t="s">
        <v>59</v>
      </c>
      <c r="F23" s="43"/>
      <c r="G23" s="43"/>
      <c r="H23" s="43"/>
      <c r="I23" s="43"/>
      <c r="J23" s="44"/>
    </row>
    <row r="24" spans="1:10" ht="15">
      <c r="A24" s="35" t="s">
        <v>49</v>
      </c>
      <c r="B24" s="42"/>
      <c r="C24" s="43"/>
      <c r="D24" s="43"/>
      <c r="E24" s="37" t="s">
        <v>60</v>
      </c>
      <c r="F24" s="43"/>
      <c r="G24" s="43"/>
      <c r="H24" s="43"/>
      <c r="I24" s="43"/>
      <c r="J24" s="44"/>
    </row>
    <row r="25" spans="1:16" ht="15">
      <c r="A25" s="35" t="s">
        <v>40</v>
      </c>
      <c r="B25" s="35">
        <v>5</v>
      </c>
      <c r="C25" s="36" t="s">
        <v>63</v>
      </c>
      <c r="D25" s="35" t="s">
        <v>42</v>
      </c>
      <c r="E25" s="37" t="s">
        <v>64</v>
      </c>
      <c r="F25" s="38" t="s">
        <v>44</v>
      </c>
      <c r="G25" s="39">
        <v>1</v>
      </c>
      <c r="H25" s="40">
        <v>0</v>
      </c>
      <c r="I25" s="40">
        <f>ROUND(G25*H25,P4)</f>
        <v>0</v>
      </c>
      <c r="J25" s="35"/>
      <c r="O25" s="41">
        <f>I25*0.21</f>
        <v>0</v>
      </c>
      <c r="P25">
        <v>3</v>
      </c>
    </row>
    <row r="26" spans="1:10" ht="57.6">
      <c r="A26" s="35" t="s">
        <v>45</v>
      </c>
      <c r="B26" s="42"/>
      <c r="C26" s="43"/>
      <c r="D26" s="43"/>
      <c r="E26" s="37" t="s">
        <v>65</v>
      </c>
      <c r="F26" s="43"/>
      <c r="G26" s="43"/>
      <c r="H26" s="43"/>
      <c r="I26" s="43"/>
      <c r="J26" s="44"/>
    </row>
    <row r="27" spans="1:10" ht="15">
      <c r="A27" s="35" t="s">
        <v>47</v>
      </c>
      <c r="B27" s="42"/>
      <c r="C27" s="43"/>
      <c r="D27" s="43"/>
      <c r="E27" s="45" t="s">
        <v>59</v>
      </c>
      <c r="F27" s="43"/>
      <c r="G27" s="43"/>
      <c r="H27" s="43"/>
      <c r="I27" s="43"/>
      <c r="J27" s="44"/>
    </row>
    <row r="28" spans="1:10" ht="43.2">
      <c r="A28" s="35" t="s">
        <v>49</v>
      </c>
      <c r="B28" s="42"/>
      <c r="C28" s="43"/>
      <c r="D28" s="43"/>
      <c r="E28" s="37" t="s">
        <v>66</v>
      </c>
      <c r="F28" s="43"/>
      <c r="G28" s="43"/>
      <c r="H28" s="43"/>
      <c r="I28" s="43"/>
      <c r="J28" s="44"/>
    </row>
    <row r="29" spans="1:16" ht="15">
      <c r="A29" s="35" t="s">
        <v>40</v>
      </c>
      <c r="B29" s="35">
        <v>6</v>
      </c>
      <c r="C29" s="36" t="s">
        <v>67</v>
      </c>
      <c r="D29" s="35" t="s">
        <v>42</v>
      </c>
      <c r="E29" s="37" t="s">
        <v>68</v>
      </c>
      <c r="F29" s="38" t="s">
        <v>69</v>
      </c>
      <c r="G29" s="39">
        <v>1</v>
      </c>
      <c r="H29" s="40">
        <v>0</v>
      </c>
      <c r="I29" s="40">
        <f>ROUND(G29*H29,P4)</f>
        <v>0</v>
      </c>
      <c r="J29" s="35"/>
      <c r="O29" s="41">
        <f>I29*0.21</f>
        <v>0</v>
      </c>
      <c r="P29">
        <v>3</v>
      </c>
    </row>
    <row r="30" spans="1:10" ht="15">
      <c r="A30" s="35" t="s">
        <v>45</v>
      </c>
      <c r="B30" s="42"/>
      <c r="C30" s="43"/>
      <c r="D30" s="43"/>
      <c r="E30" s="37" t="s">
        <v>70</v>
      </c>
      <c r="F30" s="43"/>
      <c r="G30" s="43"/>
      <c r="H30" s="43"/>
      <c r="I30" s="43"/>
      <c r="J30" s="44"/>
    </row>
    <row r="31" spans="1:10" ht="15">
      <c r="A31" s="35" t="s">
        <v>47</v>
      </c>
      <c r="B31" s="42"/>
      <c r="C31" s="43"/>
      <c r="D31" s="43"/>
      <c r="E31" s="45" t="s">
        <v>59</v>
      </c>
      <c r="F31" s="43"/>
      <c r="G31" s="43"/>
      <c r="H31" s="43"/>
      <c r="I31" s="43"/>
      <c r="J31" s="44"/>
    </row>
    <row r="32" spans="1:10" ht="15">
      <c r="A32" s="35" t="s">
        <v>49</v>
      </c>
      <c r="B32" s="42"/>
      <c r="C32" s="43"/>
      <c r="D32" s="43"/>
      <c r="E32" s="37" t="s">
        <v>60</v>
      </c>
      <c r="F32" s="43"/>
      <c r="G32" s="43"/>
      <c r="H32" s="43"/>
      <c r="I32" s="43"/>
      <c r="J32" s="44"/>
    </row>
    <row r="33" spans="1:16" ht="15">
      <c r="A33" s="35" t="s">
        <v>40</v>
      </c>
      <c r="B33" s="35">
        <v>7</v>
      </c>
      <c r="C33" s="36" t="s">
        <v>71</v>
      </c>
      <c r="D33" s="35" t="s">
        <v>42</v>
      </c>
      <c r="E33" s="37" t="s">
        <v>72</v>
      </c>
      <c r="F33" s="38" t="s">
        <v>44</v>
      </c>
      <c r="G33" s="39">
        <v>1</v>
      </c>
      <c r="H33" s="40">
        <v>0</v>
      </c>
      <c r="I33" s="40">
        <f>ROUND(G33*H33,P4)</f>
        <v>0</v>
      </c>
      <c r="J33" s="35"/>
      <c r="O33" s="41">
        <f>I33*0.21</f>
        <v>0</v>
      </c>
      <c r="P33">
        <v>3</v>
      </c>
    </row>
    <row r="34" spans="1:10" ht="115.2">
      <c r="A34" s="35" t="s">
        <v>45</v>
      </c>
      <c r="B34" s="42"/>
      <c r="C34" s="43"/>
      <c r="D34" s="43"/>
      <c r="E34" s="37" t="s">
        <v>73</v>
      </c>
      <c r="F34" s="43"/>
      <c r="G34" s="43"/>
      <c r="H34" s="43"/>
      <c r="I34" s="43"/>
      <c r="J34" s="44"/>
    </row>
    <row r="35" spans="1:10" ht="15">
      <c r="A35" s="35" t="s">
        <v>47</v>
      </c>
      <c r="B35" s="42"/>
      <c r="C35" s="43"/>
      <c r="D35" s="43"/>
      <c r="E35" s="45" t="s">
        <v>59</v>
      </c>
      <c r="F35" s="43"/>
      <c r="G35" s="43"/>
      <c r="H35" s="43"/>
      <c r="I35" s="43"/>
      <c r="J35" s="44"/>
    </row>
    <row r="36" spans="1:10" ht="15">
      <c r="A36" s="35" t="s">
        <v>49</v>
      </c>
      <c r="B36" s="42"/>
      <c r="C36" s="43"/>
      <c r="D36" s="43"/>
      <c r="E36" s="37" t="s">
        <v>60</v>
      </c>
      <c r="F36" s="43"/>
      <c r="G36" s="43"/>
      <c r="H36" s="43"/>
      <c r="I36" s="43"/>
      <c r="J36" s="44"/>
    </row>
    <row r="37" spans="1:16" ht="15">
      <c r="A37" s="35" t="s">
        <v>40</v>
      </c>
      <c r="B37" s="35">
        <v>8</v>
      </c>
      <c r="C37" s="36" t="s">
        <v>74</v>
      </c>
      <c r="D37" s="35" t="s">
        <v>42</v>
      </c>
      <c r="E37" s="37" t="s">
        <v>75</v>
      </c>
      <c r="F37" s="38" t="s">
        <v>44</v>
      </c>
      <c r="G37" s="39">
        <v>1</v>
      </c>
      <c r="H37" s="40">
        <v>0</v>
      </c>
      <c r="I37" s="40">
        <f>ROUND(G37*H37,P4)</f>
        <v>0</v>
      </c>
      <c r="J37" s="35"/>
      <c r="O37" s="41">
        <f>I37*0.21</f>
        <v>0</v>
      </c>
      <c r="P37">
        <v>3</v>
      </c>
    </row>
    <row r="38" spans="1:10" ht="72">
      <c r="A38" s="35" t="s">
        <v>45</v>
      </c>
      <c r="B38" s="42"/>
      <c r="C38" s="43"/>
      <c r="D38" s="43"/>
      <c r="E38" s="37" t="s">
        <v>76</v>
      </c>
      <c r="F38" s="43"/>
      <c r="G38" s="43"/>
      <c r="H38" s="43"/>
      <c r="I38" s="43"/>
      <c r="J38" s="44"/>
    </row>
    <row r="39" spans="1:10" ht="15">
      <c r="A39" s="35" t="s">
        <v>47</v>
      </c>
      <c r="B39" s="42"/>
      <c r="C39" s="43"/>
      <c r="D39" s="43"/>
      <c r="E39" s="45" t="s">
        <v>59</v>
      </c>
      <c r="F39" s="43"/>
      <c r="G39" s="43"/>
      <c r="H39" s="43"/>
      <c r="I39" s="43"/>
      <c r="J39" s="44"/>
    </row>
    <row r="40" spans="1:10" ht="15">
      <c r="A40" s="35" t="s">
        <v>49</v>
      </c>
      <c r="B40" s="42"/>
      <c r="C40" s="43"/>
      <c r="D40" s="43"/>
      <c r="E40" s="37" t="s">
        <v>60</v>
      </c>
      <c r="F40" s="43"/>
      <c r="G40" s="43"/>
      <c r="H40" s="43"/>
      <c r="I40" s="43"/>
      <c r="J40" s="44"/>
    </row>
    <row r="41" spans="1:16" ht="15">
      <c r="A41" s="35" t="s">
        <v>40</v>
      </c>
      <c r="B41" s="35">
        <v>9</v>
      </c>
      <c r="C41" s="36" t="s">
        <v>77</v>
      </c>
      <c r="D41" s="35" t="s">
        <v>42</v>
      </c>
      <c r="E41" s="37" t="s">
        <v>78</v>
      </c>
      <c r="F41" s="38" t="s">
        <v>44</v>
      </c>
      <c r="G41" s="39">
        <v>1</v>
      </c>
      <c r="H41" s="40">
        <v>0</v>
      </c>
      <c r="I41" s="40">
        <f>ROUND(G41*H41,P4)</f>
        <v>0</v>
      </c>
      <c r="J41" s="35"/>
      <c r="O41" s="41">
        <f>I41*0.21</f>
        <v>0</v>
      </c>
      <c r="P41">
        <v>3</v>
      </c>
    </row>
    <row r="42" spans="1:10" ht="43.2">
      <c r="A42" s="35" t="s">
        <v>45</v>
      </c>
      <c r="B42" s="42"/>
      <c r="C42" s="43"/>
      <c r="D42" s="43"/>
      <c r="E42" s="37" t="s">
        <v>79</v>
      </c>
      <c r="F42" s="43"/>
      <c r="G42" s="43"/>
      <c r="H42" s="43"/>
      <c r="I42" s="43"/>
      <c r="J42" s="44"/>
    </row>
    <row r="43" spans="1:10" ht="15">
      <c r="A43" s="35" t="s">
        <v>47</v>
      </c>
      <c r="B43" s="42"/>
      <c r="C43" s="43"/>
      <c r="D43" s="43"/>
      <c r="E43" s="45" t="s">
        <v>59</v>
      </c>
      <c r="F43" s="43"/>
      <c r="G43" s="43"/>
      <c r="H43" s="43"/>
      <c r="I43" s="43"/>
      <c r="J43" s="44"/>
    </row>
    <row r="44" spans="1:10" ht="72">
      <c r="A44" s="35" t="s">
        <v>49</v>
      </c>
      <c r="B44" s="42"/>
      <c r="C44" s="43"/>
      <c r="D44" s="43"/>
      <c r="E44" s="37" t="s">
        <v>80</v>
      </c>
      <c r="F44" s="43"/>
      <c r="G44" s="43"/>
      <c r="H44" s="43"/>
      <c r="I44" s="43"/>
      <c r="J44" s="44"/>
    </row>
    <row r="45" spans="1:16" ht="15">
      <c r="A45" s="35" t="s">
        <v>40</v>
      </c>
      <c r="B45" s="35">
        <v>10</v>
      </c>
      <c r="C45" s="36" t="s">
        <v>81</v>
      </c>
      <c r="D45" s="35" t="s">
        <v>42</v>
      </c>
      <c r="E45" s="37" t="s">
        <v>82</v>
      </c>
      <c r="F45" s="38" t="s">
        <v>44</v>
      </c>
      <c r="G45" s="39">
        <v>1</v>
      </c>
      <c r="H45" s="40">
        <v>0</v>
      </c>
      <c r="I45" s="40">
        <f>ROUND(G45*H45,P4)</f>
        <v>0</v>
      </c>
      <c r="J45" s="35"/>
      <c r="O45" s="41">
        <f>I45*0.21</f>
        <v>0</v>
      </c>
      <c r="P45">
        <v>3</v>
      </c>
    </row>
    <row r="46" spans="1:10" ht="28.8">
      <c r="A46" s="35" t="s">
        <v>45</v>
      </c>
      <c r="B46" s="42"/>
      <c r="C46" s="43"/>
      <c r="D46" s="43"/>
      <c r="E46" s="37" t="s">
        <v>83</v>
      </c>
      <c r="F46" s="43"/>
      <c r="G46" s="43"/>
      <c r="H46" s="43"/>
      <c r="I46" s="43"/>
      <c r="J46" s="44"/>
    </row>
    <row r="47" spans="1:10" ht="15">
      <c r="A47" s="35" t="s">
        <v>47</v>
      </c>
      <c r="B47" s="42"/>
      <c r="C47" s="43"/>
      <c r="D47" s="43"/>
      <c r="E47" s="45" t="s">
        <v>59</v>
      </c>
      <c r="F47" s="43"/>
      <c r="G47" s="43"/>
      <c r="H47" s="43"/>
      <c r="I47" s="43"/>
      <c r="J47" s="44"/>
    </row>
    <row r="48" spans="1:10" ht="15">
      <c r="A48" s="35" t="s">
        <v>49</v>
      </c>
      <c r="B48" s="42"/>
      <c r="C48" s="43"/>
      <c r="D48" s="43"/>
      <c r="E48" s="37" t="s">
        <v>60</v>
      </c>
      <c r="F48" s="43"/>
      <c r="G48" s="43"/>
      <c r="H48" s="43"/>
      <c r="I48" s="43"/>
      <c r="J48" s="44"/>
    </row>
    <row r="49" spans="1:16" ht="15">
      <c r="A49" s="35" t="s">
        <v>40</v>
      </c>
      <c r="B49" s="35">
        <v>11</v>
      </c>
      <c r="C49" s="36" t="s">
        <v>84</v>
      </c>
      <c r="D49" s="35" t="s">
        <v>56</v>
      </c>
      <c r="E49" s="37" t="s">
        <v>85</v>
      </c>
      <c r="F49" s="38" t="s">
        <v>69</v>
      </c>
      <c r="G49" s="39">
        <v>2</v>
      </c>
      <c r="H49" s="40">
        <v>0</v>
      </c>
      <c r="I49" s="40">
        <f>ROUND(G49*H49,P4)</f>
        <v>0</v>
      </c>
      <c r="J49" s="35"/>
      <c r="O49" s="41">
        <f>I49*0.21</f>
        <v>0</v>
      </c>
      <c r="P49">
        <v>3</v>
      </c>
    </row>
    <row r="50" spans="1:10" ht="28.8">
      <c r="A50" s="35" t="s">
        <v>45</v>
      </c>
      <c r="B50" s="42"/>
      <c r="C50" s="43"/>
      <c r="D50" s="43"/>
      <c r="E50" s="37" t="s">
        <v>86</v>
      </c>
      <c r="F50" s="43"/>
      <c r="G50" s="43"/>
      <c r="H50" s="43"/>
      <c r="I50" s="43"/>
      <c r="J50" s="44"/>
    </row>
    <row r="51" spans="1:10" ht="15">
      <c r="A51" s="35" t="s">
        <v>47</v>
      </c>
      <c r="B51" s="42"/>
      <c r="C51" s="43"/>
      <c r="D51" s="43"/>
      <c r="E51" s="45" t="s">
        <v>87</v>
      </c>
      <c r="F51" s="43"/>
      <c r="G51" s="43"/>
      <c r="H51" s="43"/>
      <c r="I51" s="43"/>
      <c r="J51" s="44"/>
    </row>
    <row r="52" spans="1:10" ht="100.8">
      <c r="A52" s="35" t="s">
        <v>49</v>
      </c>
      <c r="B52" s="42"/>
      <c r="C52" s="43"/>
      <c r="D52" s="43"/>
      <c r="E52" s="37" t="s">
        <v>88</v>
      </c>
      <c r="F52" s="43"/>
      <c r="G52" s="43"/>
      <c r="H52" s="43"/>
      <c r="I52" s="43"/>
      <c r="J52" s="44"/>
    </row>
    <row r="53" spans="1:16" ht="15">
      <c r="A53" s="35" t="s">
        <v>40</v>
      </c>
      <c r="B53" s="35">
        <v>12</v>
      </c>
      <c r="C53" s="36" t="s">
        <v>84</v>
      </c>
      <c r="D53" s="35" t="s">
        <v>61</v>
      </c>
      <c r="E53" s="37" t="s">
        <v>85</v>
      </c>
      <c r="F53" s="38" t="s">
        <v>69</v>
      </c>
      <c r="G53" s="39">
        <v>1</v>
      </c>
      <c r="H53" s="40">
        <v>0</v>
      </c>
      <c r="I53" s="40">
        <f>ROUND(G53*H53,P4)</f>
        <v>0</v>
      </c>
      <c r="J53" s="35"/>
      <c r="O53" s="41">
        <f>I53*0.21</f>
        <v>0</v>
      </c>
      <c r="P53">
        <v>3</v>
      </c>
    </row>
    <row r="54" spans="1:10" ht="28.8">
      <c r="A54" s="35" t="s">
        <v>45</v>
      </c>
      <c r="B54" s="42"/>
      <c r="C54" s="43"/>
      <c r="D54" s="43"/>
      <c r="E54" s="37" t="s">
        <v>89</v>
      </c>
      <c r="F54" s="43"/>
      <c r="G54" s="43"/>
      <c r="H54" s="43"/>
      <c r="I54" s="43"/>
      <c r="J54" s="44"/>
    </row>
    <row r="55" spans="1:10" ht="15">
      <c r="A55" s="35" t="s">
        <v>47</v>
      </c>
      <c r="B55" s="42"/>
      <c r="C55" s="43"/>
      <c r="D55" s="43"/>
      <c r="E55" s="45" t="s">
        <v>59</v>
      </c>
      <c r="F55" s="43"/>
      <c r="G55" s="43"/>
      <c r="H55" s="43"/>
      <c r="I55" s="43"/>
      <c r="J55" s="44"/>
    </row>
    <row r="56" spans="1:10" ht="100.8">
      <c r="A56" s="35" t="s">
        <v>49</v>
      </c>
      <c r="B56" s="42"/>
      <c r="C56" s="43"/>
      <c r="D56" s="43"/>
      <c r="E56" s="37" t="s">
        <v>88</v>
      </c>
      <c r="F56" s="43"/>
      <c r="G56" s="43"/>
      <c r="H56" s="43"/>
      <c r="I56" s="43"/>
      <c r="J56" s="44"/>
    </row>
    <row r="57" spans="1:16" ht="15">
      <c r="A57" s="35" t="s">
        <v>40</v>
      </c>
      <c r="B57" s="35">
        <v>13</v>
      </c>
      <c r="C57" s="36" t="s">
        <v>90</v>
      </c>
      <c r="D57" s="35" t="s">
        <v>42</v>
      </c>
      <c r="E57" s="37" t="s">
        <v>91</v>
      </c>
      <c r="F57" s="38" t="s">
        <v>44</v>
      </c>
      <c r="G57" s="39">
        <v>1</v>
      </c>
      <c r="H57" s="40">
        <v>0</v>
      </c>
      <c r="I57" s="40">
        <f>ROUND(G57*H57,P4)</f>
        <v>0</v>
      </c>
      <c r="J57" s="35"/>
      <c r="O57" s="41">
        <f>I57*0.21</f>
        <v>0</v>
      </c>
      <c r="P57">
        <v>3</v>
      </c>
    </row>
    <row r="58" spans="1:10" ht="28.8">
      <c r="A58" s="35" t="s">
        <v>45</v>
      </c>
      <c r="B58" s="42"/>
      <c r="C58" s="43"/>
      <c r="D58" s="43"/>
      <c r="E58" s="37" t="s">
        <v>92</v>
      </c>
      <c r="F58" s="43"/>
      <c r="G58" s="43"/>
      <c r="H58" s="43"/>
      <c r="I58" s="43"/>
      <c r="J58" s="44"/>
    </row>
    <row r="59" spans="1:10" ht="15">
      <c r="A59" s="35" t="s">
        <v>47</v>
      </c>
      <c r="B59" s="42"/>
      <c r="C59" s="43"/>
      <c r="D59" s="43"/>
      <c r="E59" s="45" t="s">
        <v>59</v>
      </c>
      <c r="F59" s="43"/>
      <c r="G59" s="43"/>
      <c r="H59" s="43"/>
      <c r="I59" s="43"/>
      <c r="J59" s="44"/>
    </row>
    <row r="60" spans="1:10" ht="28.8">
      <c r="A60" s="35" t="s">
        <v>49</v>
      </c>
      <c r="B60" s="42"/>
      <c r="C60" s="43"/>
      <c r="D60" s="43"/>
      <c r="E60" s="37" t="s">
        <v>93</v>
      </c>
      <c r="F60" s="43"/>
      <c r="G60" s="43"/>
      <c r="H60" s="43"/>
      <c r="I60" s="43"/>
      <c r="J60" s="44"/>
    </row>
    <row r="61" spans="1:16" ht="15">
      <c r="A61" s="35" t="s">
        <v>40</v>
      </c>
      <c r="B61" s="35">
        <v>14</v>
      </c>
      <c r="C61" s="36" t="s">
        <v>94</v>
      </c>
      <c r="D61" s="35" t="s">
        <v>95</v>
      </c>
      <c r="E61" s="37" t="s">
        <v>96</v>
      </c>
      <c r="F61" s="38" t="s">
        <v>97</v>
      </c>
      <c r="G61" s="39">
        <v>1200</v>
      </c>
      <c r="H61" s="40">
        <v>0</v>
      </c>
      <c r="I61" s="40">
        <f>ROUND(G61*H61,P4)</f>
        <v>0</v>
      </c>
      <c r="J61" s="35"/>
      <c r="O61" s="41">
        <f>I61*0.21</f>
        <v>0</v>
      </c>
      <c r="P61">
        <v>3</v>
      </c>
    </row>
    <row r="62" spans="1:10" ht="86.4">
      <c r="A62" s="35" t="s">
        <v>45</v>
      </c>
      <c r="B62" s="42"/>
      <c r="C62" s="43"/>
      <c r="D62" s="43"/>
      <c r="E62" s="37" t="s">
        <v>98</v>
      </c>
      <c r="F62" s="43"/>
      <c r="G62" s="43"/>
      <c r="H62" s="43"/>
      <c r="I62" s="43"/>
      <c r="J62" s="44"/>
    </row>
    <row r="63" spans="1:10" ht="15">
      <c r="A63" s="35" t="s">
        <v>47</v>
      </c>
      <c r="B63" s="42"/>
      <c r="C63" s="43"/>
      <c r="D63" s="43"/>
      <c r="E63" s="45" t="s">
        <v>99</v>
      </c>
      <c r="F63" s="43"/>
      <c r="G63" s="43"/>
      <c r="H63" s="43"/>
      <c r="I63" s="43"/>
      <c r="J63" s="44"/>
    </row>
    <row r="64" spans="1:10" ht="28.8">
      <c r="A64" s="35" t="s">
        <v>49</v>
      </c>
      <c r="B64" s="47"/>
      <c r="C64" s="48"/>
      <c r="D64" s="48"/>
      <c r="E64" s="37" t="s">
        <v>100</v>
      </c>
      <c r="F64" s="48"/>
      <c r="G64" s="48"/>
      <c r="H64" s="48"/>
      <c r="I64" s="48"/>
      <c r="J64" s="49"/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3"/>
  <sheetViews>
    <sheetView workbookViewId="0" topLeftCell="A1"/>
  </sheetViews>
  <sheetFormatPr defaultColWidth="9.140625" defaultRowHeight="15"/>
  <cols>
    <col min="1" max="1" width="8.8515625" style="0" hidden="1" customWidth="1"/>
    <col min="2" max="2" width="15.7109375" style="0" customWidth="1"/>
    <col min="3" max="3" width="9.421875" style="0" customWidth="1"/>
    <col min="4" max="4" width="12.57421875" style="0" customWidth="1"/>
    <col min="5" max="5" width="63.00390625" style="0" customWidth="1"/>
    <col min="6" max="6" width="12.57421875" style="0" customWidth="1"/>
    <col min="7" max="9" width="15.7109375" style="0" customWidth="1"/>
    <col min="10" max="10" width="14.7109375" style="0" bestFit="1" customWidth="1"/>
    <col min="15" max="16" width="8.8515625" style="0" hidden="1" customWidth="1"/>
  </cols>
  <sheetData>
    <row r="1" spans="1:16" ht="15">
      <c r="A1" s="1" t="s">
        <v>0</v>
      </c>
      <c r="B1" s="10"/>
      <c r="C1" s="11"/>
      <c r="D1" s="11"/>
      <c r="E1" s="12" t="s">
        <v>1</v>
      </c>
      <c r="F1" s="11"/>
      <c r="G1" s="11"/>
      <c r="H1" s="11"/>
      <c r="I1" s="11"/>
      <c r="J1" s="13"/>
      <c r="P1">
        <v>3</v>
      </c>
    </row>
    <row r="2" spans="1:10" ht="21">
      <c r="A2" s="1"/>
      <c r="B2" s="14"/>
      <c r="C2" s="15"/>
      <c r="D2" s="15"/>
      <c r="E2" s="16" t="s">
        <v>19</v>
      </c>
      <c r="F2" s="15"/>
      <c r="G2" s="15"/>
      <c r="H2" s="15"/>
      <c r="I2" s="15"/>
      <c r="J2" s="17"/>
    </row>
    <row r="3" spans="1:16" ht="15">
      <c r="A3" s="3" t="s">
        <v>20</v>
      </c>
      <c r="B3" s="18" t="s">
        <v>21</v>
      </c>
      <c r="C3" s="19" t="s">
        <v>22</v>
      </c>
      <c r="D3" s="20"/>
      <c r="E3" s="21" t="s">
        <v>23</v>
      </c>
      <c r="F3" s="15"/>
      <c r="G3" s="15"/>
      <c r="H3" s="22" t="s">
        <v>13</v>
      </c>
      <c r="I3" s="23">
        <f>SUMIFS(I8:I383,A8:A383,"SD")</f>
        <v>0</v>
      </c>
      <c r="J3" s="17"/>
      <c r="O3">
        <v>0</v>
      </c>
      <c r="P3">
        <v>2</v>
      </c>
    </row>
    <row r="4" spans="1:16" ht="15">
      <c r="A4" s="3" t="s">
        <v>24</v>
      </c>
      <c r="B4" s="18" t="s">
        <v>25</v>
      </c>
      <c r="C4" s="19" t="s">
        <v>13</v>
      </c>
      <c r="D4" s="20"/>
      <c r="E4" s="21" t="s">
        <v>14</v>
      </c>
      <c r="F4" s="15"/>
      <c r="G4" s="15"/>
      <c r="H4" s="15"/>
      <c r="I4" s="15"/>
      <c r="J4" s="17"/>
      <c r="O4">
        <v>0.15</v>
      </c>
      <c r="P4">
        <v>2</v>
      </c>
    </row>
    <row r="5" spans="1:15" ht="15">
      <c r="A5" s="24" t="s">
        <v>26</v>
      </c>
      <c r="B5" s="25" t="s">
        <v>27</v>
      </c>
      <c r="C5" s="7" t="s">
        <v>28</v>
      </c>
      <c r="D5" s="7" t="s">
        <v>29</v>
      </c>
      <c r="E5" s="7" t="s">
        <v>30</v>
      </c>
      <c r="F5" s="7" t="s">
        <v>31</v>
      </c>
      <c r="G5" s="7" t="s">
        <v>32</v>
      </c>
      <c r="H5" s="7" t="s">
        <v>33</v>
      </c>
      <c r="I5" s="7"/>
      <c r="J5" s="26" t="s">
        <v>34</v>
      </c>
      <c r="O5">
        <v>0.21</v>
      </c>
    </row>
    <row r="6" spans="1:10" ht="15">
      <c r="A6" s="24"/>
      <c r="B6" s="25"/>
      <c r="C6" s="7"/>
      <c r="D6" s="7"/>
      <c r="E6" s="7"/>
      <c r="F6" s="7"/>
      <c r="G6" s="7"/>
      <c r="H6" s="7" t="s">
        <v>35</v>
      </c>
      <c r="I6" s="7" t="s">
        <v>36</v>
      </c>
      <c r="J6" s="26"/>
    </row>
    <row r="7" spans="1:10" ht="15">
      <c r="A7" s="27">
        <v>0</v>
      </c>
      <c r="B7" s="25">
        <v>1</v>
      </c>
      <c r="C7" s="28">
        <v>2</v>
      </c>
      <c r="D7" s="7">
        <v>3</v>
      </c>
      <c r="E7" s="28">
        <v>4</v>
      </c>
      <c r="F7" s="7">
        <v>5</v>
      </c>
      <c r="G7" s="7">
        <v>6</v>
      </c>
      <c r="H7" s="7">
        <v>7</v>
      </c>
      <c r="I7" s="28">
        <v>8</v>
      </c>
      <c r="J7" s="26">
        <v>9</v>
      </c>
    </row>
    <row r="8" spans="1:10" ht="15">
      <c r="A8" s="29" t="s">
        <v>37</v>
      </c>
      <c r="B8" s="30"/>
      <c r="C8" s="31" t="s">
        <v>38</v>
      </c>
      <c r="D8" s="32"/>
      <c r="E8" s="29" t="s">
        <v>39</v>
      </c>
      <c r="F8" s="32"/>
      <c r="G8" s="32"/>
      <c r="H8" s="32"/>
      <c r="I8" s="33">
        <f>SUMIFS(I9:I24,A9:A24,"P")</f>
        <v>0</v>
      </c>
      <c r="J8" s="34"/>
    </row>
    <row r="9" spans="1:16" ht="15">
      <c r="A9" s="35" t="s">
        <v>40</v>
      </c>
      <c r="B9" s="35">
        <v>1</v>
      </c>
      <c r="C9" s="36" t="s">
        <v>101</v>
      </c>
      <c r="D9" s="35" t="s">
        <v>56</v>
      </c>
      <c r="E9" s="37" t="s">
        <v>102</v>
      </c>
      <c r="F9" s="38" t="s">
        <v>103</v>
      </c>
      <c r="G9" s="39">
        <v>5010</v>
      </c>
      <c r="H9" s="40">
        <v>0</v>
      </c>
      <c r="I9" s="40">
        <f>ROUND(G9*H9,P4)</f>
        <v>0</v>
      </c>
      <c r="J9" s="35"/>
      <c r="O9" s="41">
        <f>I9*0.21</f>
        <v>0</v>
      </c>
      <c r="P9">
        <v>3</v>
      </c>
    </row>
    <row r="10" spans="1:10" ht="15">
      <c r="A10" s="35" t="s">
        <v>45</v>
      </c>
      <c r="B10" s="42"/>
      <c r="C10" s="43"/>
      <c r="D10" s="43"/>
      <c r="E10" s="37" t="s">
        <v>104</v>
      </c>
      <c r="F10" s="43"/>
      <c r="G10" s="43"/>
      <c r="H10" s="43"/>
      <c r="I10" s="43"/>
      <c r="J10" s="44"/>
    </row>
    <row r="11" spans="1:10" ht="43.2">
      <c r="A11" s="35" t="s">
        <v>47</v>
      </c>
      <c r="B11" s="42"/>
      <c r="C11" s="43"/>
      <c r="D11" s="43"/>
      <c r="E11" s="45" t="s">
        <v>105</v>
      </c>
      <c r="F11" s="43"/>
      <c r="G11" s="43"/>
      <c r="H11" s="43"/>
      <c r="I11" s="43"/>
      <c r="J11" s="44"/>
    </row>
    <row r="12" spans="1:10" ht="28.8">
      <c r="A12" s="35" t="s">
        <v>49</v>
      </c>
      <c r="B12" s="42"/>
      <c r="C12" s="43"/>
      <c r="D12" s="43"/>
      <c r="E12" s="37" t="s">
        <v>106</v>
      </c>
      <c r="F12" s="43"/>
      <c r="G12" s="43"/>
      <c r="H12" s="43"/>
      <c r="I12" s="43"/>
      <c r="J12" s="44"/>
    </row>
    <row r="13" spans="1:16" ht="15">
      <c r="A13" s="35" t="s">
        <v>40</v>
      </c>
      <c r="B13" s="35">
        <v>2</v>
      </c>
      <c r="C13" s="36" t="s">
        <v>101</v>
      </c>
      <c r="D13" s="35" t="s">
        <v>61</v>
      </c>
      <c r="E13" s="37" t="s">
        <v>102</v>
      </c>
      <c r="F13" s="38" t="s">
        <v>103</v>
      </c>
      <c r="G13" s="39">
        <v>369.02</v>
      </c>
      <c r="H13" s="40">
        <v>0</v>
      </c>
      <c r="I13" s="40">
        <f>ROUND(G13*H13,P4)</f>
        <v>0</v>
      </c>
      <c r="J13" s="35"/>
      <c r="O13" s="41">
        <f>I13*0.21</f>
        <v>0</v>
      </c>
      <c r="P13">
        <v>3</v>
      </c>
    </row>
    <row r="14" spans="1:10" ht="15">
      <c r="A14" s="35" t="s">
        <v>45</v>
      </c>
      <c r="B14" s="42"/>
      <c r="C14" s="43"/>
      <c r="D14" s="43"/>
      <c r="E14" s="37" t="s">
        <v>107</v>
      </c>
      <c r="F14" s="43"/>
      <c r="G14" s="43"/>
      <c r="H14" s="43"/>
      <c r="I14" s="43"/>
      <c r="J14" s="44"/>
    </row>
    <row r="15" spans="1:10" ht="129.6">
      <c r="A15" s="35" t="s">
        <v>47</v>
      </c>
      <c r="B15" s="42"/>
      <c r="C15" s="43"/>
      <c r="D15" s="43"/>
      <c r="E15" s="45" t="s">
        <v>108</v>
      </c>
      <c r="F15" s="43"/>
      <c r="G15" s="43"/>
      <c r="H15" s="43"/>
      <c r="I15" s="43"/>
      <c r="J15" s="44"/>
    </row>
    <row r="16" spans="1:10" ht="28.8">
      <c r="A16" s="35" t="s">
        <v>49</v>
      </c>
      <c r="B16" s="42"/>
      <c r="C16" s="43"/>
      <c r="D16" s="43"/>
      <c r="E16" s="37" t="s">
        <v>106</v>
      </c>
      <c r="F16" s="43"/>
      <c r="G16" s="43"/>
      <c r="H16" s="43"/>
      <c r="I16" s="43"/>
      <c r="J16" s="44"/>
    </row>
    <row r="17" spans="1:16" ht="15">
      <c r="A17" s="35" t="s">
        <v>40</v>
      </c>
      <c r="B17" s="35">
        <v>3</v>
      </c>
      <c r="C17" s="36" t="s">
        <v>109</v>
      </c>
      <c r="D17" s="35" t="s">
        <v>42</v>
      </c>
      <c r="E17" s="37" t="s">
        <v>110</v>
      </c>
      <c r="F17" s="38" t="s">
        <v>103</v>
      </c>
      <c r="G17" s="39">
        <v>405.072</v>
      </c>
      <c r="H17" s="40">
        <v>0</v>
      </c>
      <c r="I17" s="40">
        <f>ROUND(G17*H17,P4)</f>
        <v>0</v>
      </c>
      <c r="J17" s="35"/>
      <c r="O17" s="41">
        <f>I17*0.21</f>
        <v>0</v>
      </c>
      <c r="P17">
        <v>3</v>
      </c>
    </row>
    <row r="18" spans="1:10" ht="15">
      <c r="A18" s="35" t="s">
        <v>45</v>
      </c>
      <c r="B18" s="42"/>
      <c r="C18" s="43"/>
      <c r="D18" s="43"/>
      <c r="E18" s="37" t="s">
        <v>111</v>
      </c>
      <c r="F18" s="43"/>
      <c r="G18" s="43"/>
      <c r="H18" s="43"/>
      <c r="I18" s="43"/>
      <c r="J18" s="44"/>
    </row>
    <row r="19" spans="1:10" ht="43.2">
      <c r="A19" s="35" t="s">
        <v>47</v>
      </c>
      <c r="B19" s="42"/>
      <c r="C19" s="43"/>
      <c r="D19" s="43"/>
      <c r="E19" s="45" t="s">
        <v>112</v>
      </c>
      <c r="F19" s="43"/>
      <c r="G19" s="43"/>
      <c r="H19" s="43"/>
      <c r="I19" s="43"/>
      <c r="J19" s="44"/>
    </row>
    <row r="20" spans="1:10" ht="28.8">
      <c r="A20" s="35" t="s">
        <v>49</v>
      </c>
      <c r="B20" s="42"/>
      <c r="C20" s="43"/>
      <c r="D20" s="43"/>
      <c r="E20" s="37" t="s">
        <v>106</v>
      </c>
      <c r="F20" s="43"/>
      <c r="G20" s="43"/>
      <c r="H20" s="43"/>
      <c r="I20" s="43"/>
      <c r="J20" s="44"/>
    </row>
    <row r="21" spans="1:16" ht="15">
      <c r="A21" s="35" t="s">
        <v>40</v>
      </c>
      <c r="B21" s="35">
        <v>4</v>
      </c>
      <c r="C21" s="36" t="s">
        <v>113</v>
      </c>
      <c r="D21" s="35" t="s">
        <v>42</v>
      </c>
      <c r="E21" s="37" t="s">
        <v>114</v>
      </c>
      <c r="F21" s="38" t="s">
        <v>115</v>
      </c>
      <c r="G21" s="39">
        <v>184.091</v>
      </c>
      <c r="H21" s="40">
        <v>0</v>
      </c>
      <c r="I21" s="40">
        <f>ROUND(G21*H21,P4)</f>
        <v>0</v>
      </c>
      <c r="J21" s="35"/>
      <c r="O21" s="41">
        <f>I21*0.21</f>
        <v>0</v>
      </c>
      <c r="P21">
        <v>3</v>
      </c>
    </row>
    <row r="22" spans="1:10" ht="15">
      <c r="A22" s="35" t="s">
        <v>45</v>
      </c>
      <c r="B22" s="42"/>
      <c r="C22" s="43"/>
      <c r="D22" s="43"/>
      <c r="E22" s="37" t="s">
        <v>116</v>
      </c>
      <c r="F22" s="43"/>
      <c r="G22" s="43"/>
      <c r="H22" s="43"/>
      <c r="I22" s="43"/>
      <c r="J22" s="44"/>
    </row>
    <row r="23" spans="1:10" ht="15">
      <c r="A23" s="35" t="s">
        <v>47</v>
      </c>
      <c r="B23" s="42"/>
      <c r="C23" s="43"/>
      <c r="D23" s="43"/>
      <c r="E23" s="45" t="s">
        <v>117</v>
      </c>
      <c r="F23" s="43"/>
      <c r="G23" s="43"/>
      <c r="H23" s="43"/>
      <c r="I23" s="43"/>
      <c r="J23" s="44"/>
    </row>
    <row r="24" spans="1:10" ht="28.8">
      <c r="A24" s="35" t="s">
        <v>49</v>
      </c>
      <c r="B24" s="42"/>
      <c r="C24" s="43"/>
      <c r="D24" s="43"/>
      <c r="E24" s="37" t="s">
        <v>118</v>
      </c>
      <c r="F24" s="43"/>
      <c r="G24" s="43"/>
      <c r="H24" s="43"/>
      <c r="I24" s="43"/>
      <c r="J24" s="44"/>
    </row>
    <row r="25" spans="1:10" ht="15">
      <c r="A25" s="29" t="s">
        <v>37</v>
      </c>
      <c r="B25" s="30"/>
      <c r="C25" s="31" t="s">
        <v>56</v>
      </c>
      <c r="D25" s="32"/>
      <c r="E25" s="29" t="s">
        <v>119</v>
      </c>
      <c r="F25" s="32"/>
      <c r="G25" s="32"/>
      <c r="H25" s="32"/>
      <c r="I25" s="33">
        <f>SUMIFS(I26:I137,A26:A137,"P")</f>
        <v>0</v>
      </c>
      <c r="J25" s="34"/>
    </row>
    <row r="26" spans="1:16" ht="15">
      <c r="A26" s="35" t="s">
        <v>40</v>
      </c>
      <c r="B26" s="35">
        <v>5</v>
      </c>
      <c r="C26" s="36" t="s">
        <v>120</v>
      </c>
      <c r="D26" s="35" t="s">
        <v>42</v>
      </c>
      <c r="E26" s="37" t="s">
        <v>121</v>
      </c>
      <c r="F26" s="38" t="s">
        <v>97</v>
      </c>
      <c r="G26" s="39">
        <v>1269.21</v>
      </c>
      <c r="H26" s="40">
        <v>0</v>
      </c>
      <c r="I26" s="40">
        <f>ROUND(G26*H26,P4)</f>
        <v>0</v>
      </c>
      <c r="J26" s="35"/>
      <c r="O26" s="41">
        <f>I26*0.21</f>
        <v>0</v>
      </c>
      <c r="P26">
        <v>3</v>
      </c>
    </row>
    <row r="27" spans="1:10" ht="28.8">
      <c r="A27" s="35" t="s">
        <v>45</v>
      </c>
      <c r="B27" s="42"/>
      <c r="C27" s="43"/>
      <c r="D27" s="43"/>
      <c r="E27" s="37" t="s">
        <v>122</v>
      </c>
      <c r="F27" s="43"/>
      <c r="G27" s="43"/>
      <c r="H27" s="43"/>
      <c r="I27" s="43"/>
      <c r="J27" s="44"/>
    </row>
    <row r="28" spans="1:10" ht="15">
      <c r="A28" s="35" t="s">
        <v>47</v>
      </c>
      <c r="B28" s="42"/>
      <c r="C28" s="43"/>
      <c r="D28" s="43"/>
      <c r="E28" s="45" t="s">
        <v>123</v>
      </c>
      <c r="F28" s="43"/>
      <c r="G28" s="43"/>
      <c r="H28" s="43"/>
      <c r="I28" s="43"/>
      <c r="J28" s="44"/>
    </row>
    <row r="29" spans="1:10" ht="15">
      <c r="A29" s="35" t="s">
        <v>49</v>
      </c>
      <c r="B29" s="42"/>
      <c r="C29" s="43"/>
      <c r="D29" s="43"/>
      <c r="E29" s="37" t="s">
        <v>124</v>
      </c>
      <c r="F29" s="43"/>
      <c r="G29" s="43"/>
      <c r="H29" s="43"/>
      <c r="I29" s="43"/>
      <c r="J29" s="44"/>
    </row>
    <row r="30" spans="1:16" ht="15">
      <c r="A30" s="35" t="s">
        <v>40</v>
      </c>
      <c r="B30" s="35">
        <v>6</v>
      </c>
      <c r="C30" s="36" t="s">
        <v>125</v>
      </c>
      <c r="D30" s="35" t="s">
        <v>42</v>
      </c>
      <c r="E30" s="37" t="s">
        <v>126</v>
      </c>
      <c r="F30" s="38" t="s">
        <v>115</v>
      </c>
      <c r="G30" s="39">
        <v>75</v>
      </c>
      <c r="H30" s="40">
        <v>0</v>
      </c>
      <c r="I30" s="40">
        <f>ROUND(G30*H30,P4)</f>
        <v>0</v>
      </c>
      <c r="J30" s="35"/>
      <c r="O30" s="41">
        <f>I30*0.21</f>
        <v>0</v>
      </c>
      <c r="P30">
        <v>3</v>
      </c>
    </row>
    <row r="31" spans="1:10" ht="43.2">
      <c r="A31" s="35" t="s">
        <v>45</v>
      </c>
      <c r="B31" s="42"/>
      <c r="C31" s="43"/>
      <c r="D31" s="43"/>
      <c r="E31" s="37" t="s">
        <v>127</v>
      </c>
      <c r="F31" s="43"/>
      <c r="G31" s="43"/>
      <c r="H31" s="43"/>
      <c r="I31" s="43"/>
      <c r="J31" s="44"/>
    </row>
    <row r="32" spans="1:10" ht="15">
      <c r="A32" s="35" t="s">
        <v>47</v>
      </c>
      <c r="B32" s="42"/>
      <c r="C32" s="43"/>
      <c r="D32" s="43"/>
      <c r="E32" s="45" t="s">
        <v>128</v>
      </c>
      <c r="F32" s="43"/>
      <c r="G32" s="43"/>
      <c r="H32" s="43"/>
      <c r="I32" s="43"/>
      <c r="J32" s="44"/>
    </row>
    <row r="33" spans="1:10" ht="72">
      <c r="A33" s="35" t="s">
        <v>49</v>
      </c>
      <c r="B33" s="42"/>
      <c r="C33" s="43"/>
      <c r="D33" s="43"/>
      <c r="E33" s="37" t="s">
        <v>129</v>
      </c>
      <c r="F33" s="43"/>
      <c r="G33" s="43"/>
      <c r="H33" s="43"/>
      <c r="I33" s="43"/>
      <c r="J33" s="44"/>
    </row>
    <row r="34" spans="1:16" ht="15">
      <c r="A34" s="35" t="s">
        <v>40</v>
      </c>
      <c r="B34" s="35">
        <v>7</v>
      </c>
      <c r="C34" s="36" t="s">
        <v>130</v>
      </c>
      <c r="D34" s="35" t="s">
        <v>42</v>
      </c>
      <c r="E34" s="37" t="s">
        <v>131</v>
      </c>
      <c r="F34" s="38" t="s">
        <v>97</v>
      </c>
      <c r="G34" s="39">
        <v>441</v>
      </c>
      <c r="H34" s="40">
        <v>0</v>
      </c>
      <c r="I34" s="40">
        <f>ROUND(G34*H34,P4)</f>
        <v>0</v>
      </c>
      <c r="J34" s="35"/>
      <c r="O34" s="41">
        <f>I34*0.21</f>
        <v>0</v>
      </c>
      <c r="P34">
        <v>3</v>
      </c>
    </row>
    <row r="35" spans="1:10" ht="43.2">
      <c r="A35" s="35" t="s">
        <v>45</v>
      </c>
      <c r="B35" s="42"/>
      <c r="C35" s="43"/>
      <c r="D35" s="43"/>
      <c r="E35" s="37" t="s">
        <v>132</v>
      </c>
      <c r="F35" s="43"/>
      <c r="G35" s="43"/>
      <c r="H35" s="43"/>
      <c r="I35" s="43"/>
      <c r="J35" s="44"/>
    </row>
    <row r="36" spans="1:10" ht="15">
      <c r="A36" s="35" t="s">
        <v>47</v>
      </c>
      <c r="B36" s="42"/>
      <c r="C36" s="43"/>
      <c r="D36" s="43"/>
      <c r="E36" s="45" t="s">
        <v>133</v>
      </c>
      <c r="F36" s="43"/>
      <c r="G36" s="43"/>
      <c r="H36" s="43"/>
      <c r="I36" s="43"/>
      <c r="J36" s="44"/>
    </row>
    <row r="37" spans="1:10" ht="86.4">
      <c r="A37" s="35" t="s">
        <v>49</v>
      </c>
      <c r="B37" s="42"/>
      <c r="C37" s="43"/>
      <c r="D37" s="43"/>
      <c r="E37" s="37" t="s">
        <v>134</v>
      </c>
      <c r="F37" s="43"/>
      <c r="G37" s="43"/>
      <c r="H37" s="43"/>
      <c r="I37" s="43"/>
      <c r="J37" s="44"/>
    </row>
    <row r="38" spans="1:16" ht="28.8">
      <c r="A38" s="35" t="s">
        <v>40</v>
      </c>
      <c r="B38" s="35">
        <v>8</v>
      </c>
      <c r="C38" s="36" t="s">
        <v>135</v>
      </c>
      <c r="D38" s="35" t="s">
        <v>42</v>
      </c>
      <c r="E38" s="37" t="s">
        <v>136</v>
      </c>
      <c r="F38" s="38" t="s">
        <v>115</v>
      </c>
      <c r="G38" s="39">
        <v>3.232</v>
      </c>
      <c r="H38" s="40">
        <v>0</v>
      </c>
      <c r="I38" s="40">
        <f>ROUND(G38*H38,P4)</f>
        <v>0</v>
      </c>
      <c r="J38" s="35"/>
      <c r="O38" s="41">
        <f>I38*0.21</f>
        <v>0</v>
      </c>
      <c r="P38">
        <v>3</v>
      </c>
    </row>
    <row r="39" spans="1:10" ht="43.2">
      <c r="A39" s="35" t="s">
        <v>45</v>
      </c>
      <c r="B39" s="42"/>
      <c r="C39" s="43"/>
      <c r="D39" s="43"/>
      <c r="E39" s="37" t="s">
        <v>137</v>
      </c>
      <c r="F39" s="43"/>
      <c r="G39" s="43"/>
      <c r="H39" s="43"/>
      <c r="I39" s="43"/>
      <c r="J39" s="44"/>
    </row>
    <row r="40" spans="1:10" ht="15">
      <c r="A40" s="35" t="s">
        <v>47</v>
      </c>
      <c r="B40" s="42"/>
      <c r="C40" s="43"/>
      <c r="D40" s="43"/>
      <c r="E40" s="45" t="s">
        <v>138</v>
      </c>
      <c r="F40" s="43"/>
      <c r="G40" s="43"/>
      <c r="H40" s="43"/>
      <c r="I40" s="43"/>
      <c r="J40" s="44"/>
    </row>
    <row r="41" spans="1:10" ht="72">
      <c r="A41" s="35" t="s">
        <v>49</v>
      </c>
      <c r="B41" s="42"/>
      <c r="C41" s="43"/>
      <c r="D41" s="43"/>
      <c r="E41" s="37" t="s">
        <v>139</v>
      </c>
      <c r="F41" s="43"/>
      <c r="G41" s="43"/>
      <c r="H41" s="43"/>
      <c r="I41" s="43"/>
      <c r="J41" s="44"/>
    </row>
    <row r="42" spans="1:16" ht="28.8">
      <c r="A42" s="35" t="s">
        <v>40</v>
      </c>
      <c r="B42" s="35">
        <v>9</v>
      </c>
      <c r="C42" s="36" t="s">
        <v>140</v>
      </c>
      <c r="D42" s="35"/>
      <c r="E42" s="37" t="s">
        <v>141</v>
      </c>
      <c r="F42" s="38" t="s">
        <v>115</v>
      </c>
      <c r="G42" s="39">
        <v>2205</v>
      </c>
      <c r="H42" s="40">
        <v>0</v>
      </c>
      <c r="I42" s="40">
        <f>ROUND(G42*H42,P4)</f>
        <v>0</v>
      </c>
      <c r="J42" s="35"/>
      <c r="O42" s="41">
        <f>I42*0.21</f>
        <v>0</v>
      </c>
      <c r="P42">
        <v>3</v>
      </c>
    </row>
    <row r="43" spans="1:10" ht="43.2">
      <c r="A43" s="35" t="s">
        <v>45</v>
      </c>
      <c r="B43" s="42"/>
      <c r="C43" s="43"/>
      <c r="D43" s="43"/>
      <c r="E43" s="37" t="s">
        <v>142</v>
      </c>
      <c r="F43" s="43"/>
      <c r="G43" s="43"/>
      <c r="H43" s="43"/>
      <c r="I43" s="43"/>
      <c r="J43" s="44"/>
    </row>
    <row r="44" spans="1:10" ht="15">
      <c r="A44" s="35" t="s">
        <v>47</v>
      </c>
      <c r="B44" s="42"/>
      <c r="C44" s="43"/>
      <c r="D44" s="43"/>
      <c r="E44" s="45" t="s">
        <v>143</v>
      </c>
      <c r="F44" s="43"/>
      <c r="G44" s="43"/>
      <c r="H44" s="43"/>
      <c r="I44" s="43"/>
      <c r="J44" s="44"/>
    </row>
    <row r="45" spans="1:10" ht="72">
      <c r="A45" s="35" t="s">
        <v>49</v>
      </c>
      <c r="B45" s="42"/>
      <c r="C45" s="43"/>
      <c r="D45" s="43"/>
      <c r="E45" s="37" t="s">
        <v>129</v>
      </c>
      <c r="F45" s="43"/>
      <c r="G45" s="43"/>
      <c r="H45" s="43"/>
      <c r="I45" s="43"/>
      <c r="J45" s="44"/>
    </row>
    <row r="46" spans="1:16" ht="15">
      <c r="A46" s="35" t="s">
        <v>40</v>
      </c>
      <c r="B46" s="35">
        <v>10</v>
      </c>
      <c r="C46" s="36" t="s">
        <v>144</v>
      </c>
      <c r="D46" s="35" t="s">
        <v>56</v>
      </c>
      <c r="E46" s="37" t="s">
        <v>145</v>
      </c>
      <c r="F46" s="38" t="s">
        <v>115</v>
      </c>
      <c r="G46" s="39">
        <v>1523.22</v>
      </c>
      <c r="H46" s="40">
        <v>0</v>
      </c>
      <c r="I46" s="40">
        <f>ROUND(G46*H46,P4)</f>
        <v>0</v>
      </c>
      <c r="J46" s="35"/>
      <c r="O46" s="41">
        <f>I46*0.21</f>
        <v>0</v>
      </c>
      <c r="P46">
        <v>3</v>
      </c>
    </row>
    <row r="47" spans="1:10" ht="86.4">
      <c r="A47" s="35" t="s">
        <v>45</v>
      </c>
      <c r="B47" s="42"/>
      <c r="C47" s="43"/>
      <c r="D47" s="43"/>
      <c r="E47" s="37" t="s">
        <v>146</v>
      </c>
      <c r="F47" s="43"/>
      <c r="G47" s="43"/>
      <c r="H47" s="43"/>
      <c r="I47" s="43"/>
      <c r="J47" s="44"/>
    </row>
    <row r="48" spans="1:10" ht="43.2">
      <c r="A48" s="35" t="s">
        <v>47</v>
      </c>
      <c r="B48" s="42"/>
      <c r="C48" s="43"/>
      <c r="D48" s="43"/>
      <c r="E48" s="45" t="s">
        <v>147</v>
      </c>
      <c r="F48" s="43"/>
      <c r="G48" s="43"/>
      <c r="H48" s="43"/>
      <c r="I48" s="43"/>
      <c r="J48" s="44"/>
    </row>
    <row r="49" spans="1:10" ht="72">
      <c r="A49" s="35" t="s">
        <v>49</v>
      </c>
      <c r="B49" s="42"/>
      <c r="C49" s="43"/>
      <c r="D49" s="43"/>
      <c r="E49" s="37" t="s">
        <v>129</v>
      </c>
      <c r="F49" s="43"/>
      <c r="G49" s="43"/>
      <c r="H49" s="43"/>
      <c r="I49" s="43"/>
      <c r="J49" s="44"/>
    </row>
    <row r="50" spans="1:16" ht="15">
      <c r="A50" s="35" t="s">
        <v>40</v>
      </c>
      <c r="B50" s="35">
        <v>11</v>
      </c>
      <c r="C50" s="36" t="s">
        <v>144</v>
      </c>
      <c r="D50" s="35" t="s">
        <v>61</v>
      </c>
      <c r="E50" s="37" t="s">
        <v>145</v>
      </c>
      <c r="F50" s="38" t="s">
        <v>115</v>
      </c>
      <c r="G50" s="39">
        <v>93.78</v>
      </c>
      <c r="H50" s="40">
        <v>0</v>
      </c>
      <c r="I50" s="40">
        <f>ROUND(G50*H50,P4)</f>
        <v>0</v>
      </c>
      <c r="J50" s="35"/>
      <c r="O50" s="41">
        <f>I50*0.21</f>
        <v>0</v>
      </c>
      <c r="P50">
        <v>3</v>
      </c>
    </row>
    <row r="51" spans="1:10" ht="72">
      <c r="A51" s="35" t="s">
        <v>45</v>
      </c>
      <c r="B51" s="42"/>
      <c r="C51" s="43"/>
      <c r="D51" s="43"/>
      <c r="E51" s="37" t="s">
        <v>148</v>
      </c>
      <c r="F51" s="43"/>
      <c r="G51" s="43"/>
      <c r="H51" s="43"/>
      <c r="I51" s="43"/>
      <c r="J51" s="44"/>
    </row>
    <row r="52" spans="1:10" ht="15">
      <c r="A52" s="35" t="s">
        <v>47</v>
      </c>
      <c r="B52" s="42"/>
      <c r="C52" s="43"/>
      <c r="D52" s="43"/>
      <c r="E52" s="45" t="s">
        <v>149</v>
      </c>
      <c r="F52" s="43"/>
      <c r="G52" s="43"/>
      <c r="H52" s="43"/>
      <c r="I52" s="43"/>
      <c r="J52" s="44"/>
    </row>
    <row r="53" spans="1:10" ht="72">
      <c r="A53" s="35" t="s">
        <v>49</v>
      </c>
      <c r="B53" s="42"/>
      <c r="C53" s="43"/>
      <c r="D53" s="43"/>
      <c r="E53" s="37" t="s">
        <v>129</v>
      </c>
      <c r="F53" s="43"/>
      <c r="G53" s="43"/>
      <c r="H53" s="43"/>
      <c r="I53" s="43"/>
      <c r="J53" s="44"/>
    </row>
    <row r="54" spans="1:16" ht="15">
      <c r="A54" s="35" t="s">
        <v>40</v>
      </c>
      <c r="B54" s="35">
        <v>12</v>
      </c>
      <c r="C54" s="36" t="s">
        <v>150</v>
      </c>
      <c r="D54" s="35" t="s">
        <v>42</v>
      </c>
      <c r="E54" s="37" t="s">
        <v>151</v>
      </c>
      <c r="F54" s="38" t="s">
        <v>152</v>
      </c>
      <c r="G54" s="39">
        <v>214</v>
      </c>
      <c r="H54" s="40">
        <v>0</v>
      </c>
      <c r="I54" s="40">
        <f>ROUND(G54*H54,P4)</f>
        <v>0</v>
      </c>
      <c r="J54" s="35"/>
      <c r="O54" s="41">
        <f>I54*0.21</f>
        <v>0</v>
      </c>
      <c r="P54">
        <v>3</v>
      </c>
    </row>
    <row r="55" spans="1:10" ht="57.6">
      <c r="A55" s="35" t="s">
        <v>45</v>
      </c>
      <c r="B55" s="42"/>
      <c r="C55" s="43"/>
      <c r="D55" s="43"/>
      <c r="E55" s="37" t="s">
        <v>153</v>
      </c>
      <c r="F55" s="43"/>
      <c r="G55" s="43"/>
      <c r="H55" s="43"/>
      <c r="I55" s="43"/>
      <c r="J55" s="44"/>
    </row>
    <row r="56" spans="1:10" ht="15">
      <c r="A56" s="35" t="s">
        <v>47</v>
      </c>
      <c r="B56" s="42"/>
      <c r="C56" s="43"/>
      <c r="D56" s="43"/>
      <c r="E56" s="45" t="s">
        <v>154</v>
      </c>
      <c r="F56" s="43"/>
      <c r="G56" s="43"/>
      <c r="H56" s="43"/>
      <c r="I56" s="43"/>
      <c r="J56" s="44"/>
    </row>
    <row r="57" spans="1:10" ht="28.8">
      <c r="A57" s="35" t="s">
        <v>49</v>
      </c>
      <c r="B57" s="42"/>
      <c r="C57" s="43"/>
      <c r="D57" s="43"/>
      <c r="E57" s="37" t="s">
        <v>155</v>
      </c>
      <c r="F57" s="43"/>
      <c r="G57" s="43"/>
      <c r="H57" s="43"/>
      <c r="I57" s="43"/>
      <c r="J57" s="44"/>
    </row>
    <row r="58" spans="1:16" ht="15">
      <c r="A58" s="35" t="s">
        <v>40</v>
      </c>
      <c r="B58" s="35">
        <v>13</v>
      </c>
      <c r="C58" s="36" t="s">
        <v>156</v>
      </c>
      <c r="D58" s="35" t="s">
        <v>42</v>
      </c>
      <c r="E58" s="37" t="s">
        <v>157</v>
      </c>
      <c r="F58" s="38" t="s">
        <v>115</v>
      </c>
      <c r="G58" s="39">
        <v>882.45</v>
      </c>
      <c r="H58" s="40">
        <v>0</v>
      </c>
      <c r="I58" s="40">
        <f>ROUND(G58*H58,P4)</f>
        <v>0</v>
      </c>
      <c r="J58" s="35"/>
      <c r="O58" s="41">
        <f>I58*0.21</f>
        <v>0</v>
      </c>
      <c r="P58">
        <v>3</v>
      </c>
    </row>
    <row r="59" spans="1:10" ht="28.8">
      <c r="A59" s="35" t="s">
        <v>45</v>
      </c>
      <c r="B59" s="42"/>
      <c r="C59" s="43"/>
      <c r="D59" s="43"/>
      <c r="E59" s="37" t="s">
        <v>158</v>
      </c>
      <c r="F59" s="43"/>
      <c r="G59" s="43"/>
      <c r="H59" s="43"/>
      <c r="I59" s="43"/>
      <c r="J59" s="44"/>
    </row>
    <row r="60" spans="1:10" ht="43.2">
      <c r="A60" s="35" t="s">
        <v>47</v>
      </c>
      <c r="B60" s="42"/>
      <c r="C60" s="43"/>
      <c r="D60" s="43"/>
      <c r="E60" s="45" t="s">
        <v>159</v>
      </c>
      <c r="F60" s="43"/>
      <c r="G60" s="43"/>
      <c r="H60" s="43"/>
      <c r="I60" s="43"/>
      <c r="J60" s="44"/>
    </row>
    <row r="61" spans="1:10" ht="43.2">
      <c r="A61" s="35" t="s">
        <v>49</v>
      </c>
      <c r="B61" s="42"/>
      <c r="C61" s="43"/>
      <c r="D61" s="43"/>
      <c r="E61" s="37" t="s">
        <v>160</v>
      </c>
      <c r="F61" s="43"/>
      <c r="G61" s="43"/>
      <c r="H61" s="43"/>
      <c r="I61" s="43"/>
      <c r="J61" s="44"/>
    </row>
    <row r="62" spans="1:16" ht="15">
      <c r="A62" s="35" t="s">
        <v>40</v>
      </c>
      <c r="B62" s="35">
        <v>14</v>
      </c>
      <c r="C62" s="36" t="s">
        <v>161</v>
      </c>
      <c r="D62" s="35" t="s">
        <v>56</v>
      </c>
      <c r="E62" s="37" t="s">
        <v>162</v>
      </c>
      <c r="F62" s="38" t="s">
        <v>115</v>
      </c>
      <c r="G62" s="39">
        <v>2769.799</v>
      </c>
      <c r="H62" s="40">
        <v>0</v>
      </c>
      <c r="I62" s="40">
        <f>ROUND(G62*H62,P4)</f>
        <v>0</v>
      </c>
      <c r="J62" s="35"/>
      <c r="O62" s="41">
        <f>I62*0.21</f>
        <v>0</v>
      </c>
      <c r="P62">
        <v>3</v>
      </c>
    </row>
    <row r="63" spans="1:10" ht="43.2">
      <c r="A63" s="35" t="s">
        <v>45</v>
      </c>
      <c r="B63" s="42"/>
      <c r="C63" s="43"/>
      <c r="D63" s="43"/>
      <c r="E63" s="37" t="s">
        <v>163</v>
      </c>
      <c r="F63" s="43"/>
      <c r="G63" s="43"/>
      <c r="H63" s="43"/>
      <c r="I63" s="43"/>
      <c r="J63" s="44"/>
    </row>
    <row r="64" spans="1:10" ht="72">
      <c r="A64" s="35" t="s">
        <v>47</v>
      </c>
      <c r="B64" s="42"/>
      <c r="C64" s="43"/>
      <c r="D64" s="43"/>
      <c r="E64" s="45" t="s">
        <v>164</v>
      </c>
      <c r="F64" s="43"/>
      <c r="G64" s="43"/>
      <c r="H64" s="43"/>
      <c r="I64" s="43"/>
      <c r="J64" s="44"/>
    </row>
    <row r="65" spans="1:10" ht="409.5">
      <c r="A65" s="35" t="s">
        <v>49</v>
      </c>
      <c r="B65" s="42"/>
      <c r="C65" s="43"/>
      <c r="D65" s="43"/>
      <c r="E65" s="37" t="s">
        <v>165</v>
      </c>
      <c r="F65" s="43"/>
      <c r="G65" s="43"/>
      <c r="H65" s="43"/>
      <c r="I65" s="43"/>
      <c r="J65" s="44"/>
    </row>
    <row r="66" spans="1:16" ht="15">
      <c r="A66" s="35" t="s">
        <v>40</v>
      </c>
      <c r="B66" s="35">
        <v>15</v>
      </c>
      <c r="C66" s="36" t="s">
        <v>161</v>
      </c>
      <c r="D66" s="35" t="s">
        <v>61</v>
      </c>
      <c r="E66" s="37" t="s">
        <v>162</v>
      </c>
      <c r="F66" s="38" t="s">
        <v>115</v>
      </c>
      <c r="G66" s="39">
        <v>1200.68</v>
      </c>
      <c r="H66" s="40">
        <v>0</v>
      </c>
      <c r="I66" s="40">
        <f>ROUND(G66*H66,P4)</f>
        <v>0</v>
      </c>
      <c r="J66" s="35"/>
      <c r="O66" s="41">
        <f>I66*0.21</f>
        <v>0</v>
      </c>
      <c r="P66">
        <v>3</v>
      </c>
    </row>
    <row r="67" spans="1:10" ht="43.2">
      <c r="A67" s="35" t="s">
        <v>45</v>
      </c>
      <c r="B67" s="42"/>
      <c r="C67" s="43"/>
      <c r="D67" s="43"/>
      <c r="E67" s="37" t="s">
        <v>166</v>
      </c>
      <c r="F67" s="43"/>
      <c r="G67" s="43"/>
      <c r="H67" s="43"/>
      <c r="I67" s="43"/>
      <c r="J67" s="44"/>
    </row>
    <row r="68" spans="1:10" ht="15">
      <c r="A68" s="35" t="s">
        <v>47</v>
      </c>
      <c r="B68" s="42"/>
      <c r="C68" s="43"/>
      <c r="D68" s="43"/>
      <c r="E68" s="45" t="s">
        <v>167</v>
      </c>
      <c r="F68" s="43"/>
      <c r="G68" s="43"/>
      <c r="H68" s="43"/>
      <c r="I68" s="43"/>
      <c r="J68" s="44"/>
    </row>
    <row r="69" spans="1:10" ht="409.5">
      <c r="A69" s="35" t="s">
        <v>49</v>
      </c>
      <c r="B69" s="42"/>
      <c r="C69" s="43"/>
      <c r="D69" s="43"/>
      <c r="E69" s="37" t="s">
        <v>165</v>
      </c>
      <c r="F69" s="43"/>
      <c r="G69" s="43"/>
      <c r="H69" s="43"/>
      <c r="I69" s="43"/>
      <c r="J69" s="44"/>
    </row>
    <row r="70" spans="1:16" ht="15">
      <c r="A70" s="35" t="s">
        <v>40</v>
      </c>
      <c r="B70" s="35">
        <v>16</v>
      </c>
      <c r="C70" s="36" t="s">
        <v>168</v>
      </c>
      <c r="D70" s="35" t="s">
        <v>56</v>
      </c>
      <c r="E70" s="37" t="s">
        <v>169</v>
      </c>
      <c r="F70" s="38" t="s">
        <v>115</v>
      </c>
      <c r="G70" s="39">
        <v>3970.479</v>
      </c>
      <c r="H70" s="40">
        <v>0</v>
      </c>
      <c r="I70" s="40">
        <f>ROUND(G70*H70,P4)</f>
        <v>0</v>
      </c>
      <c r="J70" s="35"/>
      <c r="O70" s="41">
        <f>I70*0.21</f>
        <v>0</v>
      </c>
      <c r="P70">
        <v>3</v>
      </c>
    </row>
    <row r="71" spans="1:10" ht="28.8">
      <c r="A71" s="35" t="s">
        <v>45</v>
      </c>
      <c r="B71" s="42"/>
      <c r="C71" s="43"/>
      <c r="D71" s="43"/>
      <c r="E71" s="37" t="s">
        <v>170</v>
      </c>
      <c r="F71" s="43"/>
      <c r="G71" s="43"/>
      <c r="H71" s="43"/>
      <c r="I71" s="43"/>
      <c r="J71" s="44"/>
    </row>
    <row r="72" spans="1:10" ht="15">
      <c r="A72" s="35" t="s">
        <v>47</v>
      </c>
      <c r="B72" s="42"/>
      <c r="C72" s="43"/>
      <c r="D72" s="43"/>
      <c r="E72" s="45" t="s">
        <v>171</v>
      </c>
      <c r="F72" s="43"/>
      <c r="G72" s="43"/>
      <c r="H72" s="43"/>
      <c r="I72" s="43"/>
      <c r="J72" s="44"/>
    </row>
    <row r="73" spans="1:10" ht="360">
      <c r="A73" s="35" t="s">
        <v>49</v>
      </c>
      <c r="B73" s="42"/>
      <c r="C73" s="43"/>
      <c r="D73" s="43"/>
      <c r="E73" s="37" t="s">
        <v>172</v>
      </c>
      <c r="F73" s="43"/>
      <c r="G73" s="43"/>
      <c r="H73" s="43"/>
      <c r="I73" s="43"/>
      <c r="J73" s="44"/>
    </row>
    <row r="74" spans="1:16" ht="15">
      <c r="A74" s="35" t="s">
        <v>40</v>
      </c>
      <c r="B74" s="35">
        <v>17</v>
      </c>
      <c r="C74" s="36" t="s">
        <v>168</v>
      </c>
      <c r="D74" s="35" t="s">
        <v>61</v>
      </c>
      <c r="E74" s="37" t="s">
        <v>169</v>
      </c>
      <c r="F74" s="38" t="s">
        <v>115</v>
      </c>
      <c r="G74" s="39">
        <v>882.45</v>
      </c>
      <c r="H74" s="40">
        <v>0</v>
      </c>
      <c r="I74" s="40">
        <f>ROUND(G74*H74,P4)</f>
        <v>0</v>
      </c>
      <c r="J74" s="35"/>
      <c r="O74" s="41">
        <f>I74*0.21</f>
        <v>0</v>
      </c>
      <c r="P74">
        <v>3</v>
      </c>
    </row>
    <row r="75" spans="1:10" ht="15">
      <c r="A75" s="35" t="s">
        <v>45</v>
      </c>
      <c r="B75" s="42"/>
      <c r="C75" s="43"/>
      <c r="D75" s="43"/>
      <c r="E75" s="37" t="s">
        <v>173</v>
      </c>
      <c r="F75" s="43"/>
      <c r="G75" s="43"/>
      <c r="H75" s="43"/>
      <c r="I75" s="43"/>
      <c r="J75" s="44"/>
    </row>
    <row r="76" spans="1:10" ht="28.8">
      <c r="A76" s="35" t="s">
        <v>47</v>
      </c>
      <c r="B76" s="42"/>
      <c r="C76" s="43"/>
      <c r="D76" s="43"/>
      <c r="E76" s="45" t="s">
        <v>174</v>
      </c>
      <c r="F76" s="43"/>
      <c r="G76" s="43"/>
      <c r="H76" s="43"/>
      <c r="I76" s="43"/>
      <c r="J76" s="44"/>
    </row>
    <row r="77" spans="1:10" ht="360">
      <c r="A77" s="35" t="s">
        <v>49</v>
      </c>
      <c r="B77" s="42"/>
      <c r="C77" s="43"/>
      <c r="D77" s="43"/>
      <c r="E77" s="37" t="s">
        <v>172</v>
      </c>
      <c r="F77" s="43"/>
      <c r="G77" s="43"/>
      <c r="H77" s="43"/>
      <c r="I77" s="43"/>
      <c r="J77" s="44"/>
    </row>
    <row r="78" spans="1:16" ht="15">
      <c r="A78" s="35" t="s">
        <v>40</v>
      </c>
      <c r="B78" s="35">
        <v>18</v>
      </c>
      <c r="C78" s="36" t="s">
        <v>175</v>
      </c>
      <c r="D78" s="35" t="s">
        <v>42</v>
      </c>
      <c r="E78" s="37" t="s">
        <v>176</v>
      </c>
      <c r="F78" s="38" t="s">
        <v>152</v>
      </c>
      <c r="G78" s="39">
        <v>600</v>
      </c>
      <c r="H78" s="40">
        <v>0</v>
      </c>
      <c r="I78" s="40">
        <f>ROUND(G78*H78,P4)</f>
        <v>0</v>
      </c>
      <c r="J78" s="35"/>
      <c r="O78" s="41">
        <f>I78*0.21</f>
        <v>0</v>
      </c>
      <c r="P78">
        <v>3</v>
      </c>
    </row>
    <row r="79" spans="1:10" ht="43.2">
      <c r="A79" s="35" t="s">
        <v>45</v>
      </c>
      <c r="B79" s="42"/>
      <c r="C79" s="43"/>
      <c r="D79" s="43"/>
      <c r="E79" s="37" t="s">
        <v>177</v>
      </c>
      <c r="F79" s="43"/>
      <c r="G79" s="43"/>
      <c r="H79" s="43"/>
      <c r="I79" s="43"/>
      <c r="J79" s="44"/>
    </row>
    <row r="80" spans="1:10" ht="15">
      <c r="A80" s="35" t="s">
        <v>47</v>
      </c>
      <c r="B80" s="42"/>
      <c r="C80" s="43"/>
      <c r="D80" s="43"/>
      <c r="E80" s="45" t="s">
        <v>178</v>
      </c>
      <c r="F80" s="43"/>
      <c r="G80" s="43"/>
      <c r="H80" s="43"/>
      <c r="I80" s="43"/>
      <c r="J80" s="44"/>
    </row>
    <row r="81" spans="1:10" ht="86.4">
      <c r="A81" s="35" t="s">
        <v>49</v>
      </c>
      <c r="B81" s="42"/>
      <c r="C81" s="43"/>
      <c r="D81" s="43"/>
      <c r="E81" s="37" t="s">
        <v>179</v>
      </c>
      <c r="F81" s="43"/>
      <c r="G81" s="43"/>
      <c r="H81" s="43"/>
      <c r="I81" s="43"/>
      <c r="J81" s="44"/>
    </row>
    <row r="82" spans="1:16" ht="15">
      <c r="A82" s="35" t="s">
        <v>40</v>
      </c>
      <c r="B82" s="35">
        <v>19</v>
      </c>
      <c r="C82" s="36" t="s">
        <v>180</v>
      </c>
      <c r="D82" s="35" t="s">
        <v>56</v>
      </c>
      <c r="E82" s="37" t="s">
        <v>181</v>
      </c>
      <c r="F82" s="38" t="s">
        <v>115</v>
      </c>
      <c r="G82" s="39">
        <v>3970.479</v>
      </c>
      <c r="H82" s="40">
        <v>0</v>
      </c>
      <c r="I82" s="40">
        <f>ROUND(G82*H82,P4)</f>
        <v>0</v>
      </c>
      <c r="J82" s="35"/>
      <c r="O82" s="41">
        <f>I82*0.21</f>
        <v>0</v>
      </c>
      <c r="P82">
        <v>3</v>
      </c>
    </row>
    <row r="83" spans="1:10" ht="72">
      <c r="A83" s="35" t="s">
        <v>45</v>
      </c>
      <c r="B83" s="42"/>
      <c r="C83" s="43"/>
      <c r="D83" s="43"/>
      <c r="E83" s="37" t="s">
        <v>182</v>
      </c>
      <c r="F83" s="43"/>
      <c r="G83" s="43"/>
      <c r="H83" s="43"/>
      <c r="I83" s="43"/>
      <c r="J83" s="44"/>
    </row>
    <row r="84" spans="1:10" ht="15">
      <c r="A84" s="35" t="s">
        <v>47</v>
      </c>
      <c r="B84" s="42"/>
      <c r="C84" s="43"/>
      <c r="D84" s="43"/>
      <c r="E84" s="45" t="s">
        <v>183</v>
      </c>
      <c r="F84" s="43"/>
      <c r="G84" s="43"/>
      <c r="H84" s="43"/>
      <c r="I84" s="43"/>
      <c r="J84" s="44"/>
    </row>
    <row r="85" spans="1:10" ht="316.8">
      <c r="A85" s="35" t="s">
        <v>49</v>
      </c>
      <c r="B85" s="42"/>
      <c r="C85" s="43"/>
      <c r="D85" s="43"/>
      <c r="E85" s="37" t="s">
        <v>184</v>
      </c>
      <c r="F85" s="43"/>
      <c r="G85" s="43"/>
      <c r="H85" s="43"/>
      <c r="I85" s="43"/>
      <c r="J85" s="44"/>
    </row>
    <row r="86" spans="1:16" ht="15">
      <c r="A86" s="35" t="s">
        <v>40</v>
      </c>
      <c r="B86" s="35">
        <v>20</v>
      </c>
      <c r="C86" s="36" t="s">
        <v>180</v>
      </c>
      <c r="D86" s="35" t="s">
        <v>61</v>
      </c>
      <c r="E86" s="37" t="s">
        <v>181</v>
      </c>
      <c r="F86" s="38" t="s">
        <v>115</v>
      </c>
      <c r="G86" s="39">
        <v>184.091</v>
      </c>
      <c r="H86" s="40">
        <v>0</v>
      </c>
      <c r="I86" s="40">
        <f>ROUND(G86*H86,P4)</f>
        <v>0</v>
      </c>
      <c r="J86" s="35"/>
      <c r="O86" s="41">
        <f>I86*0.21</f>
        <v>0</v>
      </c>
      <c r="P86">
        <v>3</v>
      </c>
    </row>
    <row r="87" spans="1:10" ht="43.2">
      <c r="A87" s="35" t="s">
        <v>45</v>
      </c>
      <c r="B87" s="42"/>
      <c r="C87" s="43"/>
      <c r="D87" s="43"/>
      <c r="E87" s="37" t="s">
        <v>185</v>
      </c>
      <c r="F87" s="43"/>
      <c r="G87" s="43"/>
      <c r="H87" s="43"/>
      <c r="I87" s="43"/>
      <c r="J87" s="44"/>
    </row>
    <row r="88" spans="1:10" ht="15">
      <c r="A88" s="35" t="s">
        <v>47</v>
      </c>
      <c r="B88" s="42"/>
      <c r="C88" s="43"/>
      <c r="D88" s="43"/>
      <c r="E88" s="45" t="s">
        <v>186</v>
      </c>
      <c r="F88" s="43"/>
      <c r="G88" s="43"/>
      <c r="H88" s="43"/>
      <c r="I88" s="43"/>
      <c r="J88" s="44"/>
    </row>
    <row r="89" spans="1:10" ht="316.8">
      <c r="A89" s="35" t="s">
        <v>49</v>
      </c>
      <c r="B89" s="42"/>
      <c r="C89" s="43"/>
      <c r="D89" s="43"/>
      <c r="E89" s="37" t="s">
        <v>184</v>
      </c>
      <c r="F89" s="43"/>
      <c r="G89" s="43"/>
      <c r="H89" s="43"/>
      <c r="I89" s="43"/>
      <c r="J89" s="44"/>
    </row>
    <row r="90" spans="1:16" ht="15">
      <c r="A90" s="35" t="s">
        <v>40</v>
      </c>
      <c r="B90" s="35">
        <v>21</v>
      </c>
      <c r="C90" s="36" t="s">
        <v>187</v>
      </c>
      <c r="D90" s="35" t="s">
        <v>42</v>
      </c>
      <c r="E90" s="37" t="s">
        <v>188</v>
      </c>
      <c r="F90" s="38" t="s">
        <v>115</v>
      </c>
      <c r="G90" s="39">
        <v>126.34</v>
      </c>
      <c r="H90" s="40">
        <v>0</v>
      </c>
      <c r="I90" s="40">
        <f>ROUND(G90*H90,P4)</f>
        <v>0</v>
      </c>
      <c r="J90" s="35"/>
      <c r="O90" s="41">
        <f>I90*0.21</f>
        <v>0</v>
      </c>
      <c r="P90">
        <v>3</v>
      </c>
    </row>
    <row r="91" spans="1:10" ht="72">
      <c r="A91" s="35" t="s">
        <v>45</v>
      </c>
      <c r="B91" s="42"/>
      <c r="C91" s="43"/>
      <c r="D91" s="43"/>
      <c r="E91" s="37" t="s">
        <v>189</v>
      </c>
      <c r="F91" s="43"/>
      <c r="G91" s="43"/>
      <c r="H91" s="43"/>
      <c r="I91" s="43"/>
      <c r="J91" s="44"/>
    </row>
    <row r="92" spans="1:10" ht="15">
      <c r="A92" s="35" t="s">
        <v>47</v>
      </c>
      <c r="B92" s="42"/>
      <c r="C92" s="43"/>
      <c r="D92" s="43"/>
      <c r="E92" s="45" t="s">
        <v>190</v>
      </c>
      <c r="F92" s="43"/>
      <c r="G92" s="43"/>
      <c r="H92" s="43"/>
      <c r="I92" s="43"/>
      <c r="J92" s="44"/>
    </row>
    <row r="93" spans="1:10" ht="288">
      <c r="A93" s="35" t="s">
        <v>49</v>
      </c>
      <c r="B93" s="42"/>
      <c r="C93" s="43"/>
      <c r="D93" s="43"/>
      <c r="E93" s="37" t="s">
        <v>191</v>
      </c>
      <c r="F93" s="43"/>
      <c r="G93" s="43"/>
      <c r="H93" s="43"/>
      <c r="I93" s="43"/>
      <c r="J93" s="44"/>
    </row>
    <row r="94" spans="1:16" ht="15">
      <c r="A94" s="35" t="s">
        <v>40</v>
      </c>
      <c r="B94" s="35">
        <v>22</v>
      </c>
      <c r="C94" s="36" t="s">
        <v>192</v>
      </c>
      <c r="D94" s="35" t="s">
        <v>42</v>
      </c>
      <c r="E94" s="37" t="s">
        <v>193</v>
      </c>
      <c r="F94" s="38" t="s">
        <v>115</v>
      </c>
      <c r="G94" s="39">
        <v>158.425</v>
      </c>
      <c r="H94" s="40">
        <v>0</v>
      </c>
      <c r="I94" s="40">
        <f>ROUND(G94*H94,P4)</f>
        <v>0</v>
      </c>
      <c r="J94" s="35"/>
      <c r="O94" s="41">
        <f>I94*0.21</f>
        <v>0</v>
      </c>
      <c r="P94">
        <v>3</v>
      </c>
    </row>
    <row r="95" spans="1:10" ht="15">
      <c r="A95" s="35" t="s">
        <v>45</v>
      </c>
      <c r="B95" s="42"/>
      <c r="C95" s="43"/>
      <c r="D95" s="43"/>
      <c r="E95" s="37" t="s">
        <v>194</v>
      </c>
      <c r="F95" s="43"/>
      <c r="G95" s="43"/>
      <c r="H95" s="43"/>
      <c r="I95" s="43"/>
      <c r="J95" s="44"/>
    </row>
    <row r="96" spans="1:10" ht="57.6">
      <c r="A96" s="35" t="s">
        <v>47</v>
      </c>
      <c r="B96" s="42"/>
      <c r="C96" s="43"/>
      <c r="D96" s="43"/>
      <c r="E96" s="45" t="s">
        <v>195</v>
      </c>
      <c r="F96" s="43"/>
      <c r="G96" s="43"/>
      <c r="H96" s="43"/>
      <c r="I96" s="43"/>
      <c r="J96" s="44"/>
    </row>
    <row r="97" spans="1:10" ht="360">
      <c r="A97" s="35" t="s">
        <v>49</v>
      </c>
      <c r="B97" s="42"/>
      <c r="C97" s="43"/>
      <c r="D97" s="43"/>
      <c r="E97" s="37" t="s">
        <v>196</v>
      </c>
      <c r="F97" s="43"/>
      <c r="G97" s="43"/>
      <c r="H97" s="43"/>
      <c r="I97" s="43"/>
      <c r="J97" s="44"/>
    </row>
    <row r="98" spans="1:16" ht="15">
      <c r="A98" s="35" t="s">
        <v>40</v>
      </c>
      <c r="B98" s="35">
        <v>23</v>
      </c>
      <c r="C98" s="36" t="s">
        <v>197</v>
      </c>
      <c r="D98" s="35" t="s">
        <v>42</v>
      </c>
      <c r="E98" s="37" t="s">
        <v>198</v>
      </c>
      <c r="F98" s="38" t="s">
        <v>97</v>
      </c>
      <c r="G98" s="39">
        <v>10375.19</v>
      </c>
      <c r="H98" s="40">
        <v>0</v>
      </c>
      <c r="I98" s="40">
        <f>ROUND(G98*H98,P4)</f>
        <v>0</v>
      </c>
      <c r="J98" s="35"/>
      <c r="O98" s="41">
        <f>I98*0.21</f>
        <v>0</v>
      </c>
      <c r="P98">
        <v>3</v>
      </c>
    </row>
    <row r="99" spans="1:10" ht="43.2">
      <c r="A99" s="35" t="s">
        <v>45</v>
      </c>
      <c r="B99" s="42"/>
      <c r="C99" s="43"/>
      <c r="D99" s="43"/>
      <c r="E99" s="37" t="s">
        <v>199</v>
      </c>
      <c r="F99" s="43"/>
      <c r="G99" s="43"/>
      <c r="H99" s="43"/>
      <c r="I99" s="43"/>
      <c r="J99" s="44"/>
    </row>
    <row r="100" spans="1:10" ht="15">
      <c r="A100" s="35" t="s">
        <v>47</v>
      </c>
      <c r="B100" s="42"/>
      <c r="C100" s="43"/>
      <c r="D100" s="43"/>
      <c r="E100" s="45" t="s">
        <v>200</v>
      </c>
      <c r="F100" s="43"/>
      <c r="G100" s="43"/>
      <c r="H100" s="43"/>
      <c r="I100" s="43"/>
      <c r="J100" s="44"/>
    </row>
    <row r="101" spans="1:10" ht="28.8">
      <c r="A101" s="35" t="s">
        <v>49</v>
      </c>
      <c r="B101" s="42"/>
      <c r="C101" s="43"/>
      <c r="D101" s="43"/>
      <c r="E101" s="37" t="s">
        <v>201</v>
      </c>
      <c r="F101" s="43"/>
      <c r="G101" s="43"/>
      <c r="H101" s="43"/>
      <c r="I101" s="43"/>
      <c r="J101" s="44"/>
    </row>
    <row r="102" spans="1:16" ht="15">
      <c r="A102" s="35" t="s">
        <v>40</v>
      </c>
      <c r="B102" s="35">
        <v>24</v>
      </c>
      <c r="C102" s="36" t="s">
        <v>202</v>
      </c>
      <c r="D102" s="35" t="s">
        <v>42</v>
      </c>
      <c r="E102" s="37" t="s">
        <v>203</v>
      </c>
      <c r="F102" s="38" t="s">
        <v>115</v>
      </c>
      <c r="G102" s="39">
        <v>1228.367</v>
      </c>
      <c r="H102" s="40">
        <v>0</v>
      </c>
      <c r="I102" s="40">
        <f>ROUND(G102*H102,P4)</f>
        <v>0</v>
      </c>
      <c r="J102" s="35"/>
      <c r="O102" s="41">
        <f>I102*0.21</f>
        <v>0</v>
      </c>
      <c r="P102">
        <v>3</v>
      </c>
    </row>
    <row r="103" spans="1:10" ht="57.6">
      <c r="A103" s="35" t="s">
        <v>45</v>
      </c>
      <c r="B103" s="42"/>
      <c r="C103" s="43"/>
      <c r="D103" s="43"/>
      <c r="E103" s="37" t="s">
        <v>204</v>
      </c>
      <c r="F103" s="43"/>
      <c r="G103" s="43"/>
      <c r="H103" s="43"/>
      <c r="I103" s="43"/>
      <c r="J103" s="44"/>
    </row>
    <row r="104" spans="1:10" ht="43.2">
      <c r="A104" s="35" t="s">
        <v>47</v>
      </c>
      <c r="B104" s="42"/>
      <c r="C104" s="43"/>
      <c r="D104" s="43"/>
      <c r="E104" s="45" t="s">
        <v>205</v>
      </c>
      <c r="F104" s="43"/>
      <c r="G104" s="43"/>
      <c r="H104" s="43"/>
      <c r="I104" s="43"/>
      <c r="J104" s="44"/>
    </row>
    <row r="105" spans="1:10" ht="43.2">
      <c r="A105" s="35" t="s">
        <v>49</v>
      </c>
      <c r="B105" s="42"/>
      <c r="C105" s="43"/>
      <c r="D105" s="43"/>
      <c r="E105" s="37" t="s">
        <v>206</v>
      </c>
      <c r="F105" s="43"/>
      <c r="G105" s="43"/>
      <c r="H105" s="43"/>
      <c r="I105" s="43"/>
      <c r="J105" s="44"/>
    </row>
    <row r="106" spans="1:16" ht="15">
      <c r="A106" s="35" t="s">
        <v>40</v>
      </c>
      <c r="B106" s="35">
        <v>25</v>
      </c>
      <c r="C106" s="36" t="s">
        <v>207</v>
      </c>
      <c r="D106" s="35" t="s">
        <v>42</v>
      </c>
      <c r="E106" s="37" t="s">
        <v>208</v>
      </c>
      <c r="F106" s="38" t="s">
        <v>115</v>
      </c>
      <c r="G106" s="39">
        <v>65.25</v>
      </c>
      <c r="H106" s="40">
        <v>0</v>
      </c>
      <c r="I106" s="40">
        <f>ROUND(G106*H106,P4)</f>
        <v>0</v>
      </c>
      <c r="J106" s="35"/>
      <c r="O106" s="41">
        <f>I106*0.21</f>
        <v>0</v>
      </c>
      <c r="P106">
        <v>3</v>
      </c>
    </row>
    <row r="107" spans="1:10" ht="43.2">
      <c r="A107" s="35" t="s">
        <v>45</v>
      </c>
      <c r="B107" s="42"/>
      <c r="C107" s="43"/>
      <c r="D107" s="43"/>
      <c r="E107" s="37" t="s">
        <v>209</v>
      </c>
      <c r="F107" s="43"/>
      <c r="G107" s="43"/>
      <c r="H107" s="43"/>
      <c r="I107" s="43"/>
      <c r="J107" s="44"/>
    </row>
    <row r="108" spans="1:10" ht="28.8">
      <c r="A108" s="35" t="s">
        <v>47</v>
      </c>
      <c r="B108" s="42"/>
      <c r="C108" s="43"/>
      <c r="D108" s="43"/>
      <c r="E108" s="45" t="s">
        <v>210</v>
      </c>
      <c r="F108" s="43"/>
      <c r="G108" s="43"/>
      <c r="H108" s="43"/>
      <c r="I108" s="43"/>
      <c r="J108" s="44"/>
    </row>
    <row r="109" spans="1:10" ht="43.2">
      <c r="A109" s="35" t="s">
        <v>49</v>
      </c>
      <c r="B109" s="42"/>
      <c r="C109" s="43"/>
      <c r="D109" s="43"/>
      <c r="E109" s="37" t="s">
        <v>211</v>
      </c>
      <c r="F109" s="43"/>
      <c r="G109" s="43"/>
      <c r="H109" s="43"/>
      <c r="I109" s="43"/>
      <c r="J109" s="44"/>
    </row>
    <row r="110" spans="1:16" ht="15">
      <c r="A110" s="35" t="s">
        <v>40</v>
      </c>
      <c r="B110" s="35">
        <v>26</v>
      </c>
      <c r="C110" s="36" t="s">
        <v>212</v>
      </c>
      <c r="D110" s="35" t="s">
        <v>42</v>
      </c>
      <c r="E110" s="37" t="s">
        <v>213</v>
      </c>
      <c r="F110" s="38" t="s">
        <v>97</v>
      </c>
      <c r="G110" s="39">
        <v>7682</v>
      </c>
      <c r="H110" s="40">
        <v>0</v>
      </c>
      <c r="I110" s="40">
        <f>ROUND(G110*H110,P4)</f>
        <v>0</v>
      </c>
      <c r="J110" s="35"/>
      <c r="O110" s="41">
        <f>I110*0.21</f>
        <v>0</v>
      </c>
      <c r="P110">
        <v>3</v>
      </c>
    </row>
    <row r="111" spans="1:10" ht="15">
      <c r="A111" s="35" t="s">
        <v>45</v>
      </c>
      <c r="B111" s="42"/>
      <c r="C111" s="43"/>
      <c r="D111" s="43"/>
      <c r="E111" s="46" t="s">
        <v>42</v>
      </c>
      <c r="F111" s="43"/>
      <c r="G111" s="43"/>
      <c r="H111" s="43"/>
      <c r="I111" s="43"/>
      <c r="J111" s="44"/>
    </row>
    <row r="112" spans="1:10" ht="43.2">
      <c r="A112" s="35" t="s">
        <v>47</v>
      </c>
      <c r="B112" s="42"/>
      <c r="C112" s="43"/>
      <c r="D112" s="43"/>
      <c r="E112" s="45" t="s">
        <v>214</v>
      </c>
      <c r="F112" s="43"/>
      <c r="G112" s="43"/>
      <c r="H112" s="43"/>
      <c r="I112" s="43"/>
      <c r="J112" s="44"/>
    </row>
    <row r="113" spans="1:10" ht="28.8">
      <c r="A113" s="35" t="s">
        <v>49</v>
      </c>
      <c r="B113" s="42"/>
      <c r="C113" s="43"/>
      <c r="D113" s="43"/>
      <c r="E113" s="37" t="s">
        <v>215</v>
      </c>
      <c r="F113" s="43"/>
      <c r="G113" s="43"/>
      <c r="H113" s="43"/>
      <c r="I113" s="43"/>
      <c r="J113" s="44"/>
    </row>
    <row r="114" spans="1:16" ht="15">
      <c r="A114" s="35" t="s">
        <v>40</v>
      </c>
      <c r="B114" s="35">
        <v>27</v>
      </c>
      <c r="C114" s="36" t="s">
        <v>216</v>
      </c>
      <c r="D114" s="35" t="s">
        <v>42</v>
      </c>
      <c r="E114" s="37" t="s">
        <v>217</v>
      </c>
      <c r="F114" s="38" t="s">
        <v>97</v>
      </c>
      <c r="G114" s="39">
        <v>7682</v>
      </c>
      <c r="H114" s="40">
        <v>0</v>
      </c>
      <c r="I114" s="40">
        <f>ROUND(G114*H114,P4)</f>
        <v>0</v>
      </c>
      <c r="J114" s="35"/>
      <c r="O114" s="41">
        <f>I114*0.21</f>
        <v>0</v>
      </c>
      <c r="P114">
        <v>3</v>
      </c>
    </row>
    <row r="115" spans="1:10" ht="15">
      <c r="A115" s="35" t="s">
        <v>45</v>
      </c>
      <c r="B115" s="42"/>
      <c r="C115" s="43"/>
      <c r="D115" s="43"/>
      <c r="E115" s="37" t="s">
        <v>218</v>
      </c>
      <c r="F115" s="43"/>
      <c r="G115" s="43"/>
      <c r="H115" s="43"/>
      <c r="I115" s="43"/>
      <c r="J115" s="44"/>
    </row>
    <row r="116" spans="1:10" ht="43.2">
      <c r="A116" s="35" t="s">
        <v>47</v>
      </c>
      <c r="B116" s="42"/>
      <c r="C116" s="43"/>
      <c r="D116" s="43"/>
      <c r="E116" s="45" t="s">
        <v>214</v>
      </c>
      <c r="F116" s="43"/>
      <c r="G116" s="43"/>
      <c r="H116" s="43"/>
      <c r="I116" s="43"/>
      <c r="J116" s="44"/>
    </row>
    <row r="117" spans="1:10" ht="43.2">
      <c r="A117" s="35" t="s">
        <v>49</v>
      </c>
      <c r="B117" s="42"/>
      <c r="C117" s="43"/>
      <c r="D117" s="43"/>
      <c r="E117" s="37" t="s">
        <v>219</v>
      </c>
      <c r="F117" s="43"/>
      <c r="G117" s="43"/>
      <c r="H117" s="43"/>
      <c r="I117" s="43"/>
      <c r="J117" s="44"/>
    </row>
    <row r="118" spans="1:16" ht="15">
      <c r="A118" s="35" t="s">
        <v>40</v>
      </c>
      <c r="B118" s="35">
        <v>28</v>
      </c>
      <c r="C118" s="36" t="s">
        <v>220</v>
      </c>
      <c r="D118" s="35" t="s">
        <v>42</v>
      </c>
      <c r="E118" s="37" t="s">
        <v>221</v>
      </c>
      <c r="F118" s="38" t="s">
        <v>69</v>
      </c>
      <c r="G118" s="39">
        <v>227</v>
      </c>
      <c r="H118" s="40">
        <v>0</v>
      </c>
      <c r="I118" s="40">
        <f>ROUND(G118*H118,P4)</f>
        <v>0</v>
      </c>
      <c r="J118" s="35"/>
      <c r="O118" s="41">
        <f>I118*0.21</f>
        <v>0</v>
      </c>
      <c r="P118">
        <v>3</v>
      </c>
    </row>
    <row r="119" spans="1:10" ht="28.8">
      <c r="A119" s="35" t="s">
        <v>45</v>
      </c>
      <c r="B119" s="42"/>
      <c r="C119" s="43"/>
      <c r="D119" s="43"/>
      <c r="E119" s="37" t="s">
        <v>222</v>
      </c>
      <c r="F119" s="43"/>
      <c r="G119" s="43"/>
      <c r="H119" s="43"/>
      <c r="I119" s="43"/>
      <c r="J119" s="44"/>
    </row>
    <row r="120" spans="1:10" ht="15">
      <c r="A120" s="35" t="s">
        <v>47</v>
      </c>
      <c r="B120" s="42"/>
      <c r="C120" s="43"/>
      <c r="D120" s="43"/>
      <c r="E120" s="45" t="s">
        <v>223</v>
      </c>
      <c r="F120" s="43"/>
      <c r="G120" s="43"/>
      <c r="H120" s="43"/>
      <c r="I120" s="43"/>
      <c r="J120" s="44"/>
    </row>
    <row r="121" spans="1:10" ht="100.8">
      <c r="A121" s="35" t="s">
        <v>49</v>
      </c>
      <c r="B121" s="42"/>
      <c r="C121" s="43"/>
      <c r="D121" s="43"/>
      <c r="E121" s="37" t="s">
        <v>224</v>
      </c>
      <c r="F121" s="43"/>
      <c r="G121" s="43"/>
      <c r="H121" s="43"/>
      <c r="I121" s="43"/>
      <c r="J121" s="44"/>
    </row>
    <row r="122" spans="1:16" ht="15">
      <c r="A122" s="35" t="s">
        <v>40</v>
      </c>
      <c r="B122" s="35">
        <v>29</v>
      </c>
      <c r="C122" s="36" t="s">
        <v>225</v>
      </c>
      <c r="D122" s="35" t="s">
        <v>95</v>
      </c>
      <c r="E122" s="37" t="s">
        <v>226</v>
      </c>
      <c r="F122" s="38" t="s">
        <v>69</v>
      </c>
      <c r="G122" s="39">
        <v>3</v>
      </c>
      <c r="H122" s="40">
        <v>0</v>
      </c>
      <c r="I122" s="40">
        <f>ROUND(G122*H122,P4)</f>
        <v>0</v>
      </c>
      <c r="J122" s="35"/>
      <c r="O122" s="41">
        <f>I122*0.21</f>
        <v>0</v>
      </c>
      <c r="P122">
        <v>3</v>
      </c>
    </row>
    <row r="123" spans="1:10" ht="28.8">
      <c r="A123" s="35" t="s">
        <v>45</v>
      </c>
      <c r="B123" s="42"/>
      <c r="C123" s="43"/>
      <c r="D123" s="43"/>
      <c r="E123" s="37" t="s">
        <v>227</v>
      </c>
      <c r="F123" s="43"/>
      <c r="G123" s="43"/>
      <c r="H123" s="43"/>
      <c r="I123" s="43"/>
      <c r="J123" s="44"/>
    </row>
    <row r="124" spans="1:10" ht="15">
      <c r="A124" s="35" t="s">
        <v>47</v>
      </c>
      <c r="B124" s="42"/>
      <c r="C124" s="43"/>
      <c r="D124" s="43"/>
      <c r="E124" s="45" t="s">
        <v>228</v>
      </c>
      <c r="F124" s="43"/>
      <c r="G124" s="43"/>
      <c r="H124" s="43"/>
      <c r="I124" s="43"/>
      <c r="J124" s="44"/>
    </row>
    <row r="125" spans="1:10" ht="129.6">
      <c r="A125" s="35" t="s">
        <v>49</v>
      </c>
      <c r="B125" s="42"/>
      <c r="C125" s="43"/>
      <c r="D125" s="43"/>
      <c r="E125" s="37" t="s">
        <v>229</v>
      </c>
      <c r="F125" s="43"/>
      <c r="G125" s="43"/>
      <c r="H125" s="43"/>
      <c r="I125" s="43"/>
      <c r="J125" s="44"/>
    </row>
    <row r="126" spans="1:16" ht="15">
      <c r="A126" s="35" t="s">
        <v>40</v>
      </c>
      <c r="B126" s="35">
        <v>30</v>
      </c>
      <c r="C126" s="36" t="s">
        <v>230</v>
      </c>
      <c r="D126" s="35" t="s">
        <v>42</v>
      </c>
      <c r="E126" s="37" t="s">
        <v>231</v>
      </c>
      <c r="F126" s="38" t="s">
        <v>115</v>
      </c>
      <c r="G126" s="39">
        <v>11.65</v>
      </c>
      <c r="H126" s="40">
        <v>0</v>
      </c>
      <c r="I126" s="40">
        <f>ROUND(G126*H126,P4)</f>
        <v>0</v>
      </c>
      <c r="J126" s="35"/>
      <c r="O126" s="41">
        <f>I126*0.21</f>
        <v>0</v>
      </c>
      <c r="P126">
        <v>3</v>
      </c>
    </row>
    <row r="127" spans="1:10" ht="15">
      <c r="A127" s="35" t="s">
        <v>45</v>
      </c>
      <c r="B127" s="42"/>
      <c r="C127" s="43"/>
      <c r="D127" s="43"/>
      <c r="E127" s="37" t="s">
        <v>232</v>
      </c>
      <c r="F127" s="43"/>
      <c r="G127" s="43"/>
      <c r="H127" s="43"/>
      <c r="I127" s="43"/>
      <c r="J127" s="44"/>
    </row>
    <row r="128" spans="1:10" ht="43.2">
      <c r="A128" s="35" t="s">
        <v>47</v>
      </c>
      <c r="B128" s="42"/>
      <c r="C128" s="43"/>
      <c r="D128" s="43"/>
      <c r="E128" s="45" t="s">
        <v>233</v>
      </c>
      <c r="F128" s="43"/>
      <c r="G128" s="43"/>
      <c r="H128" s="43"/>
      <c r="I128" s="43"/>
      <c r="J128" s="44"/>
    </row>
    <row r="129" spans="1:10" ht="43.2">
      <c r="A129" s="35" t="s">
        <v>49</v>
      </c>
      <c r="B129" s="42"/>
      <c r="C129" s="43"/>
      <c r="D129" s="43"/>
      <c r="E129" s="37" t="s">
        <v>234</v>
      </c>
      <c r="F129" s="43"/>
      <c r="G129" s="43"/>
      <c r="H129" s="43"/>
      <c r="I129" s="43"/>
      <c r="J129" s="44"/>
    </row>
    <row r="130" spans="1:16" ht="15">
      <c r="A130" s="35" t="s">
        <v>40</v>
      </c>
      <c r="B130" s="35">
        <v>31</v>
      </c>
      <c r="C130" s="36" t="s">
        <v>235</v>
      </c>
      <c r="D130" s="35" t="s">
        <v>42</v>
      </c>
      <c r="E130" s="37" t="s">
        <v>236</v>
      </c>
      <c r="F130" s="38" t="s">
        <v>115</v>
      </c>
      <c r="G130" s="39">
        <v>2392.98</v>
      </c>
      <c r="H130" s="40">
        <v>0</v>
      </c>
      <c r="I130" s="40">
        <f>ROUND(G130*H130,P4)</f>
        <v>0</v>
      </c>
      <c r="J130" s="35"/>
      <c r="O130" s="41">
        <f>I130*0.21</f>
        <v>0</v>
      </c>
      <c r="P130">
        <v>3</v>
      </c>
    </row>
    <row r="131" spans="1:10" ht="28.8">
      <c r="A131" s="35" t="s">
        <v>45</v>
      </c>
      <c r="B131" s="42"/>
      <c r="C131" s="43"/>
      <c r="D131" s="43"/>
      <c r="E131" s="37" t="s">
        <v>237</v>
      </c>
      <c r="F131" s="43"/>
      <c r="G131" s="43"/>
      <c r="H131" s="43"/>
      <c r="I131" s="43"/>
      <c r="J131" s="44"/>
    </row>
    <row r="132" spans="1:10" ht="15">
      <c r="A132" s="35" t="s">
        <v>47</v>
      </c>
      <c r="B132" s="42"/>
      <c r="C132" s="43"/>
      <c r="D132" s="43"/>
      <c r="E132" s="45" t="s">
        <v>238</v>
      </c>
      <c r="F132" s="43"/>
      <c r="G132" s="43"/>
      <c r="H132" s="43"/>
      <c r="I132" s="43"/>
      <c r="J132" s="44"/>
    </row>
    <row r="133" spans="1:10" ht="57.6">
      <c r="A133" s="35" t="s">
        <v>49</v>
      </c>
      <c r="B133" s="42"/>
      <c r="C133" s="43"/>
      <c r="D133" s="43"/>
      <c r="E133" s="37" t="s">
        <v>239</v>
      </c>
      <c r="F133" s="43"/>
      <c r="G133" s="43"/>
      <c r="H133" s="43"/>
      <c r="I133" s="43"/>
      <c r="J133" s="44"/>
    </row>
    <row r="134" spans="1:16" ht="15">
      <c r="A134" s="35" t="s">
        <v>40</v>
      </c>
      <c r="B134" s="35">
        <v>92</v>
      </c>
      <c r="C134" s="36" t="s">
        <v>240</v>
      </c>
      <c r="D134" s="35" t="s">
        <v>42</v>
      </c>
      <c r="E134" s="37" t="s">
        <v>241</v>
      </c>
      <c r="F134" s="38" t="s">
        <v>69</v>
      </c>
      <c r="G134" s="39">
        <v>3</v>
      </c>
      <c r="H134" s="40">
        <v>0</v>
      </c>
      <c r="I134" s="40">
        <f>ROUND(G134*H134,P4)</f>
        <v>0</v>
      </c>
      <c r="J134" s="35"/>
      <c r="O134" s="41">
        <f>I134*0.21</f>
        <v>0</v>
      </c>
      <c r="P134">
        <v>3</v>
      </c>
    </row>
    <row r="135" spans="1:10" ht="15">
      <c r="A135" s="35" t="s">
        <v>45</v>
      </c>
      <c r="B135" s="42"/>
      <c r="C135" s="43"/>
      <c r="D135" s="43"/>
      <c r="E135" s="37" t="s">
        <v>242</v>
      </c>
      <c r="F135" s="43"/>
      <c r="G135" s="43"/>
      <c r="H135" s="43"/>
      <c r="I135" s="43"/>
      <c r="J135" s="44"/>
    </row>
    <row r="136" spans="1:10" ht="15">
      <c r="A136" s="35" t="s">
        <v>47</v>
      </c>
      <c r="B136" s="42"/>
      <c r="C136" s="43"/>
      <c r="D136" s="43"/>
      <c r="E136" s="45" t="s">
        <v>228</v>
      </c>
      <c r="F136" s="43"/>
      <c r="G136" s="43"/>
      <c r="H136" s="43"/>
      <c r="I136" s="43"/>
      <c r="J136" s="44"/>
    </row>
    <row r="137" spans="1:10" ht="187.2">
      <c r="A137" s="35" t="s">
        <v>49</v>
      </c>
      <c r="B137" s="42"/>
      <c r="C137" s="43"/>
      <c r="D137" s="43"/>
      <c r="E137" s="37" t="s">
        <v>243</v>
      </c>
      <c r="F137" s="43"/>
      <c r="G137" s="43"/>
      <c r="H137" s="43"/>
      <c r="I137" s="43"/>
      <c r="J137" s="44"/>
    </row>
    <row r="138" spans="1:10" ht="15">
      <c r="A138" s="29" t="s">
        <v>37</v>
      </c>
      <c r="B138" s="30"/>
      <c r="C138" s="31" t="s">
        <v>61</v>
      </c>
      <c r="D138" s="32"/>
      <c r="E138" s="29" t="s">
        <v>244</v>
      </c>
      <c r="F138" s="32"/>
      <c r="G138" s="32"/>
      <c r="H138" s="32"/>
      <c r="I138" s="33">
        <f>SUMIFS(I139:I154,A139:A154,"P")</f>
        <v>0</v>
      </c>
      <c r="J138" s="34"/>
    </row>
    <row r="139" spans="1:16" ht="15">
      <c r="A139" s="35" t="s">
        <v>40</v>
      </c>
      <c r="B139" s="35">
        <v>32</v>
      </c>
      <c r="C139" s="36" t="s">
        <v>245</v>
      </c>
      <c r="D139" s="35" t="s">
        <v>42</v>
      </c>
      <c r="E139" s="37" t="s">
        <v>246</v>
      </c>
      <c r="F139" s="38" t="s">
        <v>97</v>
      </c>
      <c r="G139" s="39">
        <v>6583.6</v>
      </c>
      <c r="H139" s="40">
        <v>0</v>
      </c>
      <c r="I139" s="40">
        <f>ROUND(G139*H139,P4)</f>
        <v>0</v>
      </c>
      <c r="J139" s="35"/>
      <c r="O139" s="41">
        <f>I139*0.21</f>
        <v>0</v>
      </c>
      <c r="P139">
        <v>3</v>
      </c>
    </row>
    <row r="140" spans="1:10" ht="57.6">
      <c r="A140" s="35" t="s">
        <v>45</v>
      </c>
      <c r="B140" s="42"/>
      <c r="C140" s="43"/>
      <c r="D140" s="43"/>
      <c r="E140" s="37" t="s">
        <v>247</v>
      </c>
      <c r="F140" s="43"/>
      <c r="G140" s="43"/>
      <c r="H140" s="43"/>
      <c r="I140" s="43"/>
      <c r="J140" s="44"/>
    </row>
    <row r="141" spans="1:10" ht="15">
      <c r="A141" s="35" t="s">
        <v>47</v>
      </c>
      <c r="B141" s="42"/>
      <c r="C141" s="43"/>
      <c r="D141" s="43"/>
      <c r="E141" s="45" t="s">
        <v>248</v>
      </c>
      <c r="F141" s="43"/>
      <c r="G141" s="43"/>
      <c r="H141" s="43"/>
      <c r="I141" s="43"/>
      <c r="J141" s="44"/>
    </row>
    <row r="142" spans="1:10" ht="43.2">
      <c r="A142" s="35" t="s">
        <v>49</v>
      </c>
      <c r="B142" s="42"/>
      <c r="C142" s="43"/>
      <c r="D142" s="43"/>
      <c r="E142" s="37" t="s">
        <v>249</v>
      </c>
      <c r="F142" s="43"/>
      <c r="G142" s="43"/>
      <c r="H142" s="43"/>
      <c r="I142" s="43"/>
      <c r="J142" s="44"/>
    </row>
    <row r="143" spans="1:16" ht="15">
      <c r="A143" s="35" t="s">
        <v>40</v>
      </c>
      <c r="B143" s="35">
        <v>33</v>
      </c>
      <c r="C143" s="36" t="s">
        <v>250</v>
      </c>
      <c r="D143" s="35" t="s">
        <v>42</v>
      </c>
      <c r="E143" s="37" t="s">
        <v>251</v>
      </c>
      <c r="F143" s="38" t="s">
        <v>115</v>
      </c>
      <c r="G143" s="39">
        <v>11.723</v>
      </c>
      <c r="H143" s="40">
        <v>0</v>
      </c>
      <c r="I143" s="40">
        <f>ROUND(G143*H143,P4)</f>
        <v>0</v>
      </c>
      <c r="J143" s="35"/>
      <c r="O143" s="41">
        <f>I143*0.21</f>
        <v>0</v>
      </c>
      <c r="P143">
        <v>3</v>
      </c>
    </row>
    <row r="144" spans="1:10" ht="15">
      <c r="A144" s="35" t="s">
        <v>45</v>
      </c>
      <c r="B144" s="42"/>
      <c r="C144" s="43"/>
      <c r="D144" s="43"/>
      <c r="E144" s="37" t="s">
        <v>252</v>
      </c>
      <c r="F144" s="43"/>
      <c r="G144" s="43"/>
      <c r="H144" s="43"/>
      <c r="I144" s="43"/>
      <c r="J144" s="44"/>
    </row>
    <row r="145" spans="1:10" ht="57.6">
      <c r="A145" s="35" t="s">
        <v>47</v>
      </c>
      <c r="B145" s="42"/>
      <c r="C145" s="43"/>
      <c r="D145" s="43"/>
      <c r="E145" s="45" t="s">
        <v>253</v>
      </c>
      <c r="F145" s="43"/>
      <c r="G145" s="43"/>
      <c r="H145" s="43"/>
      <c r="I145" s="43"/>
      <c r="J145" s="44"/>
    </row>
    <row r="146" spans="1:10" ht="409.5">
      <c r="A146" s="35" t="s">
        <v>49</v>
      </c>
      <c r="B146" s="42"/>
      <c r="C146" s="43"/>
      <c r="D146" s="43"/>
      <c r="E146" s="37" t="s">
        <v>254</v>
      </c>
      <c r="F146" s="43"/>
      <c r="G146" s="43"/>
      <c r="H146" s="43"/>
      <c r="I146" s="43"/>
      <c r="J146" s="44"/>
    </row>
    <row r="147" spans="1:16" ht="15">
      <c r="A147" s="35" t="s">
        <v>40</v>
      </c>
      <c r="B147" s="35">
        <v>34</v>
      </c>
      <c r="C147" s="36" t="s">
        <v>255</v>
      </c>
      <c r="D147" s="35" t="s">
        <v>42</v>
      </c>
      <c r="E147" s="37" t="s">
        <v>256</v>
      </c>
      <c r="F147" s="38" t="s">
        <v>115</v>
      </c>
      <c r="G147" s="39">
        <v>3.792</v>
      </c>
      <c r="H147" s="40">
        <v>0</v>
      </c>
      <c r="I147" s="40">
        <f>ROUND(G147*H147,P4)</f>
        <v>0</v>
      </c>
      <c r="J147" s="35"/>
      <c r="O147" s="41">
        <f>I147*0.21</f>
        <v>0</v>
      </c>
      <c r="P147">
        <v>3</v>
      </c>
    </row>
    <row r="148" spans="1:10" ht="15">
      <c r="A148" s="35" t="s">
        <v>45</v>
      </c>
      <c r="B148" s="42"/>
      <c r="C148" s="43"/>
      <c r="D148" s="43"/>
      <c r="E148" s="37" t="s">
        <v>257</v>
      </c>
      <c r="F148" s="43"/>
      <c r="G148" s="43"/>
      <c r="H148" s="43"/>
      <c r="I148" s="43"/>
      <c r="J148" s="44"/>
    </row>
    <row r="149" spans="1:10" ht="43.2">
      <c r="A149" s="35" t="s">
        <v>47</v>
      </c>
      <c r="B149" s="42"/>
      <c r="C149" s="43"/>
      <c r="D149" s="43"/>
      <c r="E149" s="45" t="s">
        <v>258</v>
      </c>
      <c r="F149" s="43"/>
      <c r="G149" s="43"/>
      <c r="H149" s="43"/>
      <c r="I149" s="43"/>
      <c r="J149" s="44"/>
    </row>
    <row r="150" spans="1:10" ht="409.5">
      <c r="A150" s="35" t="s">
        <v>49</v>
      </c>
      <c r="B150" s="42"/>
      <c r="C150" s="43"/>
      <c r="D150" s="43"/>
      <c r="E150" s="37" t="s">
        <v>254</v>
      </c>
      <c r="F150" s="43"/>
      <c r="G150" s="43"/>
      <c r="H150" s="43"/>
      <c r="I150" s="43"/>
      <c r="J150" s="44"/>
    </row>
    <row r="151" spans="1:16" ht="15">
      <c r="A151" s="35" t="s">
        <v>40</v>
      </c>
      <c r="B151" s="35">
        <v>35</v>
      </c>
      <c r="C151" s="36" t="s">
        <v>259</v>
      </c>
      <c r="D151" s="35" t="s">
        <v>42</v>
      </c>
      <c r="E151" s="37" t="s">
        <v>260</v>
      </c>
      <c r="F151" s="38" t="s">
        <v>115</v>
      </c>
      <c r="G151" s="39">
        <v>0.905</v>
      </c>
      <c r="H151" s="40">
        <v>0</v>
      </c>
      <c r="I151" s="40">
        <f>ROUND(G151*H151,P4)</f>
        <v>0</v>
      </c>
      <c r="J151" s="35"/>
      <c r="O151" s="41">
        <f>I151*0.21</f>
        <v>0</v>
      </c>
      <c r="P151">
        <v>3</v>
      </c>
    </row>
    <row r="152" spans="1:10" ht="15">
      <c r="A152" s="35" t="s">
        <v>45</v>
      </c>
      <c r="B152" s="42"/>
      <c r="C152" s="43"/>
      <c r="D152" s="43"/>
      <c r="E152" s="37" t="s">
        <v>261</v>
      </c>
      <c r="F152" s="43"/>
      <c r="G152" s="43"/>
      <c r="H152" s="43"/>
      <c r="I152" s="43"/>
      <c r="J152" s="44"/>
    </row>
    <row r="153" spans="1:10" ht="15">
      <c r="A153" s="35" t="s">
        <v>47</v>
      </c>
      <c r="B153" s="42"/>
      <c r="C153" s="43"/>
      <c r="D153" s="43"/>
      <c r="E153" s="45" t="s">
        <v>262</v>
      </c>
      <c r="F153" s="43"/>
      <c r="G153" s="43"/>
      <c r="H153" s="43"/>
      <c r="I153" s="43"/>
      <c r="J153" s="44"/>
    </row>
    <row r="154" spans="1:10" ht="409.5">
      <c r="A154" s="35" t="s">
        <v>49</v>
      </c>
      <c r="B154" s="42"/>
      <c r="C154" s="43"/>
      <c r="D154" s="43"/>
      <c r="E154" s="37" t="s">
        <v>254</v>
      </c>
      <c r="F154" s="43"/>
      <c r="G154" s="43"/>
      <c r="H154" s="43"/>
      <c r="I154" s="43"/>
      <c r="J154" s="44"/>
    </row>
    <row r="155" spans="1:10" ht="15">
      <c r="A155" s="29" t="s">
        <v>37</v>
      </c>
      <c r="B155" s="30"/>
      <c r="C155" s="31" t="s">
        <v>263</v>
      </c>
      <c r="D155" s="32"/>
      <c r="E155" s="29" t="s">
        <v>264</v>
      </c>
      <c r="F155" s="32"/>
      <c r="G155" s="32"/>
      <c r="H155" s="32"/>
      <c r="I155" s="33">
        <f>SUMIFS(I156:I171,A156:A171,"P")</f>
        <v>0</v>
      </c>
      <c r="J155" s="34"/>
    </row>
    <row r="156" spans="1:16" ht="15">
      <c r="A156" s="35" t="s">
        <v>40</v>
      </c>
      <c r="B156" s="35">
        <v>36</v>
      </c>
      <c r="C156" s="36" t="s">
        <v>265</v>
      </c>
      <c r="D156" s="35" t="s">
        <v>42</v>
      </c>
      <c r="E156" s="37" t="s">
        <v>266</v>
      </c>
      <c r="F156" s="38" t="s">
        <v>115</v>
      </c>
      <c r="G156" s="39">
        <v>4.762</v>
      </c>
      <c r="H156" s="40">
        <v>0</v>
      </c>
      <c r="I156" s="40">
        <f>ROUND(G156*H156,P4)</f>
        <v>0</v>
      </c>
      <c r="J156" s="35"/>
      <c r="O156" s="41">
        <f>I156*0.21</f>
        <v>0</v>
      </c>
      <c r="P156">
        <v>3</v>
      </c>
    </row>
    <row r="157" spans="1:10" ht="15">
      <c r="A157" s="35" t="s">
        <v>45</v>
      </c>
      <c r="B157" s="42"/>
      <c r="C157" s="43"/>
      <c r="D157" s="43"/>
      <c r="E157" s="37" t="s">
        <v>267</v>
      </c>
      <c r="F157" s="43"/>
      <c r="G157" s="43"/>
      <c r="H157" s="43"/>
      <c r="I157" s="43"/>
      <c r="J157" s="44"/>
    </row>
    <row r="158" spans="1:10" ht="43.2">
      <c r="A158" s="35" t="s">
        <v>47</v>
      </c>
      <c r="B158" s="42"/>
      <c r="C158" s="43"/>
      <c r="D158" s="43"/>
      <c r="E158" s="45" t="s">
        <v>268</v>
      </c>
      <c r="F158" s="43"/>
      <c r="G158" s="43"/>
      <c r="H158" s="43"/>
      <c r="I158" s="43"/>
      <c r="J158" s="44"/>
    </row>
    <row r="159" spans="1:10" ht="409.5">
      <c r="A159" s="35" t="s">
        <v>49</v>
      </c>
      <c r="B159" s="42"/>
      <c r="C159" s="43"/>
      <c r="D159" s="43"/>
      <c r="E159" s="37" t="s">
        <v>269</v>
      </c>
      <c r="F159" s="43"/>
      <c r="G159" s="43"/>
      <c r="H159" s="43"/>
      <c r="I159" s="43"/>
      <c r="J159" s="44"/>
    </row>
    <row r="160" spans="1:16" ht="15">
      <c r="A160" s="35" t="s">
        <v>40</v>
      </c>
      <c r="B160" s="35">
        <v>37</v>
      </c>
      <c r="C160" s="36" t="s">
        <v>270</v>
      </c>
      <c r="D160" s="35" t="s">
        <v>42</v>
      </c>
      <c r="E160" s="37" t="s">
        <v>271</v>
      </c>
      <c r="F160" s="38" t="s">
        <v>115</v>
      </c>
      <c r="G160" s="39">
        <v>17.767</v>
      </c>
      <c r="H160" s="40">
        <v>0</v>
      </c>
      <c r="I160" s="40">
        <f>ROUND(G160*H160,P4)</f>
        <v>0</v>
      </c>
      <c r="J160" s="35"/>
      <c r="O160" s="41">
        <f>I160*0.21</f>
        <v>0</v>
      </c>
      <c r="P160">
        <v>3</v>
      </c>
    </row>
    <row r="161" spans="1:10" ht="28.8">
      <c r="A161" s="35" t="s">
        <v>45</v>
      </c>
      <c r="B161" s="42"/>
      <c r="C161" s="43"/>
      <c r="D161" s="43"/>
      <c r="E161" s="37" t="s">
        <v>272</v>
      </c>
      <c r="F161" s="43"/>
      <c r="G161" s="43"/>
      <c r="H161" s="43"/>
      <c r="I161" s="43"/>
      <c r="J161" s="44"/>
    </row>
    <row r="162" spans="1:10" ht="86.4">
      <c r="A162" s="35" t="s">
        <v>47</v>
      </c>
      <c r="B162" s="42"/>
      <c r="C162" s="43"/>
      <c r="D162" s="43"/>
      <c r="E162" s="45" t="s">
        <v>273</v>
      </c>
      <c r="F162" s="43"/>
      <c r="G162" s="43"/>
      <c r="H162" s="43"/>
      <c r="I162" s="43"/>
      <c r="J162" s="44"/>
    </row>
    <row r="163" spans="1:10" ht="409.5">
      <c r="A163" s="35" t="s">
        <v>49</v>
      </c>
      <c r="B163" s="42"/>
      <c r="C163" s="43"/>
      <c r="D163" s="43"/>
      <c r="E163" s="37" t="s">
        <v>269</v>
      </c>
      <c r="F163" s="43"/>
      <c r="G163" s="43"/>
      <c r="H163" s="43"/>
      <c r="I163" s="43"/>
      <c r="J163" s="44"/>
    </row>
    <row r="164" spans="1:16" ht="15">
      <c r="A164" s="35" t="s">
        <v>40</v>
      </c>
      <c r="B164" s="35">
        <v>38</v>
      </c>
      <c r="C164" s="36" t="s">
        <v>274</v>
      </c>
      <c r="D164" s="35" t="s">
        <v>42</v>
      </c>
      <c r="E164" s="37" t="s">
        <v>275</v>
      </c>
      <c r="F164" s="38" t="s">
        <v>115</v>
      </c>
      <c r="G164" s="39">
        <v>84.4</v>
      </c>
      <c r="H164" s="40">
        <v>0</v>
      </c>
      <c r="I164" s="40">
        <f>ROUND(G164*H164,P4)</f>
        <v>0</v>
      </c>
      <c r="J164" s="35"/>
      <c r="O164" s="41">
        <f>I164*0.21</f>
        <v>0</v>
      </c>
      <c r="P164">
        <v>3</v>
      </c>
    </row>
    <row r="165" spans="1:10" ht="28.8">
      <c r="A165" s="35" t="s">
        <v>45</v>
      </c>
      <c r="B165" s="42"/>
      <c r="C165" s="43"/>
      <c r="D165" s="43"/>
      <c r="E165" s="37" t="s">
        <v>276</v>
      </c>
      <c r="F165" s="43"/>
      <c r="G165" s="43"/>
      <c r="H165" s="43"/>
      <c r="I165" s="43"/>
      <c r="J165" s="44"/>
    </row>
    <row r="166" spans="1:10" ht="15">
      <c r="A166" s="35" t="s">
        <v>47</v>
      </c>
      <c r="B166" s="42"/>
      <c r="C166" s="43"/>
      <c r="D166" s="43"/>
      <c r="E166" s="45" t="s">
        <v>277</v>
      </c>
      <c r="F166" s="43"/>
      <c r="G166" s="43"/>
      <c r="H166" s="43"/>
      <c r="I166" s="43"/>
      <c r="J166" s="44"/>
    </row>
    <row r="167" spans="1:10" ht="57.6">
      <c r="A167" s="35" t="s">
        <v>49</v>
      </c>
      <c r="B167" s="42"/>
      <c r="C167" s="43"/>
      <c r="D167" s="43"/>
      <c r="E167" s="37" t="s">
        <v>239</v>
      </c>
      <c r="F167" s="43"/>
      <c r="G167" s="43"/>
      <c r="H167" s="43"/>
      <c r="I167" s="43"/>
      <c r="J167" s="44"/>
    </row>
    <row r="168" spans="1:16" ht="15">
      <c r="A168" s="35" t="s">
        <v>40</v>
      </c>
      <c r="B168" s="35">
        <v>39</v>
      </c>
      <c r="C168" s="36" t="s">
        <v>278</v>
      </c>
      <c r="D168" s="35" t="s">
        <v>42</v>
      </c>
      <c r="E168" s="37" t="s">
        <v>279</v>
      </c>
      <c r="F168" s="38" t="s">
        <v>115</v>
      </c>
      <c r="G168" s="39">
        <v>25.39</v>
      </c>
      <c r="H168" s="40">
        <v>0</v>
      </c>
      <c r="I168" s="40">
        <f>ROUND(G168*H168,P4)</f>
        <v>0</v>
      </c>
      <c r="J168" s="35"/>
      <c r="O168" s="41">
        <f>I168*0.21</f>
        <v>0</v>
      </c>
      <c r="P168">
        <v>3</v>
      </c>
    </row>
    <row r="169" spans="1:10" ht="28.8">
      <c r="A169" s="35" t="s">
        <v>45</v>
      </c>
      <c r="B169" s="42"/>
      <c r="C169" s="43"/>
      <c r="D169" s="43"/>
      <c r="E169" s="37" t="s">
        <v>280</v>
      </c>
      <c r="F169" s="43"/>
      <c r="G169" s="43"/>
      <c r="H169" s="43"/>
      <c r="I169" s="43"/>
      <c r="J169" s="44"/>
    </row>
    <row r="170" spans="1:10" ht="72">
      <c r="A170" s="35" t="s">
        <v>47</v>
      </c>
      <c r="B170" s="42"/>
      <c r="C170" s="43"/>
      <c r="D170" s="43"/>
      <c r="E170" s="45" t="s">
        <v>281</v>
      </c>
      <c r="F170" s="43"/>
      <c r="G170" s="43"/>
      <c r="H170" s="43"/>
      <c r="I170" s="43"/>
      <c r="J170" s="44"/>
    </row>
    <row r="171" spans="1:10" ht="129.6">
      <c r="A171" s="35" t="s">
        <v>49</v>
      </c>
      <c r="B171" s="42"/>
      <c r="C171" s="43"/>
      <c r="D171" s="43"/>
      <c r="E171" s="37" t="s">
        <v>282</v>
      </c>
      <c r="F171" s="43"/>
      <c r="G171" s="43"/>
      <c r="H171" s="43"/>
      <c r="I171" s="43"/>
      <c r="J171" s="44"/>
    </row>
    <row r="172" spans="1:10" ht="15">
      <c r="A172" s="29" t="s">
        <v>37</v>
      </c>
      <c r="B172" s="30"/>
      <c r="C172" s="31" t="s">
        <v>283</v>
      </c>
      <c r="D172" s="32"/>
      <c r="E172" s="29" t="s">
        <v>14</v>
      </c>
      <c r="F172" s="32"/>
      <c r="G172" s="32"/>
      <c r="H172" s="32"/>
      <c r="I172" s="33">
        <f>SUMIFS(I173:I240,A173:A240,"P")</f>
        <v>0</v>
      </c>
      <c r="J172" s="34"/>
    </row>
    <row r="173" spans="1:16" ht="15">
      <c r="A173" s="35" t="s">
        <v>40</v>
      </c>
      <c r="B173" s="35">
        <v>40</v>
      </c>
      <c r="C173" s="36" t="s">
        <v>284</v>
      </c>
      <c r="D173" s="35" t="s">
        <v>42</v>
      </c>
      <c r="E173" s="37" t="s">
        <v>285</v>
      </c>
      <c r="F173" s="38" t="s">
        <v>115</v>
      </c>
      <c r="G173" s="39">
        <v>52.02</v>
      </c>
      <c r="H173" s="40">
        <v>0</v>
      </c>
      <c r="I173" s="40">
        <f>ROUND(G173*H173,P4)</f>
        <v>0</v>
      </c>
      <c r="J173" s="35"/>
      <c r="O173" s="41">
        <f>I173*0.21</f>
        <v>0</v>
      </c>
      <c r="P173">
        <v>3</v>
      </c>
    </row>
    <row r="174" spans="1:10" ht="28.8">
      <c r="A174" s="35" t="s">
        <v>45</v>
      </c>
      <c r="B174" s="42"/>
      <c r="C174" s="43"/>
      <c r="D174" s="43"/>
      <c r="E174" s="37" t="s">
        <v>286</v>
      </c>
      <c r="F174" s="43"/>
      <c r="G174" s="43"/>
      <c r="H174" s="43"/>
      <c r="I174" s="43"/>
      <c r="J174" s="44"/>
    </row>
    <row r="175" spans="1:10" ht="43.2">
      <c r="A175" s="35" t="s">
        <v>47</v>
      </c>
      <c r="B175" s="42"/>
      <c r="C175" s="43"/>
      <c r="D175" s="43"/>
      <c r="E175" s="45" t="s">
        <v>287</v>
      </c>
      <c r="F175" s="43"/>
      <c r="G175" s="43"/>
      <c r="H175" s="43"/>
      <c r="I175" s="43"/>
      <c r="J175" s="44"/>
    </row>
    <row r="176" spans="1:10" ht="144">
      <c r="A176" s="35" t="s">
        <v>49</v>
      </c>
      <c r="B176" s="42"/>
      <c r="C176" s="43"/>
      <c r="D176" s="43"/>
      <c r="E176" s="37" t="s">
        <v>288</v>
      </c>
      <c r="F176" s="43"/>
      <c r="G176" s="43"/>
      <c r="H176" s="43"/>
      <c r="I176" s="43"/>
      <c r="J176" s="44"/>
    </row>
    <row r="177" spans="1:16" ht="15">
      <c r="A177" s="35" t="s">
        <v>40</v>
      </c>
      <c r="B177" s="35">
        <v>41</v>
      </c>
      <c r="C177" s="36" t="s">
        <v>289</v>
      </c>
      <c r="D177" s="35" t="s">
        <v>42</v>
      </c>
      <c r="E177" s="37" t="s">
        <v>290</v>
      </c>
      <c r="F177" s="38" t="s">
        <v>115</v>
      </c>
      <c r="G177" s="39">
        <v>1360.51</v>
      </c>
      <c r="H177" s="40">
        <v>0</v>
      </c>
      <c r="I177" s="40">
        <f>ROUND(G177*H177,P4)</f>
        <v>0</v>
      </c>
      <c r="J177" s="35"/>
      <c r="O177" s="41">
        <f>I177*0.21</f>
        <v>0</v>
      </c>
      <c r="P177">
        <v>3</v>
      </c>
    </row>
    <row r="178" spans="1:10" ht="28.8">
      <c r="A178" s="35" t="s">
        <v>45</v>
      </c>
      <c r="B178" s="42"/>
      <c r="C178" s="43"/>
      <c r="D178" s="43"/>
      <c r="E178" s="37" t="s">
        <v>291</v>
      </c>
      <c r="F178" s="43"/>
      <c r="G178" s="43"/>
      <c r="H178" s="43"/>
      <c r="I178" s="43"/>
      <c r="J178" s="44"/>
    </row>
    <row r="179" spans="1:10" ht="15">
      <c r="A179" s="35" t="s">
        <v>47</v>
      </c>
      <c r="B179" s="42"/>
      <c r="C179" s="43"/>
      <c r="D179" s="43"/>
      <c r="E179" s="45" t="s">
        <v>292</v>
      </c>
      <c r="F179" s="43"/>
      <c r="G179" s="43"/>
      <c r="H179" s="43"/>
      <c r="I179" s="43"/>
      <c r="J179" s="44"/>
    </row>
    <row r="180" spans="1:10" ht="57.6">
      <c r="A180" s="35" t="s">
        <v>49</v>
      </c>
      <c r="B180" s="42"/>
      <c r="C180" s="43"/>
      <c r="D180" s="43"/>
      <c r="E180" s="37" t="s">
        <v>293</v>
      </c>
      <c r="F180" s="43"/>
      <c r="G180" s="43"/>
      <c r="H180" s="43"/>
      <c r="I180" s="43"/>
      <c r="J180" s="44"/>
    </row>
    <row r="181" spans="1:16" ht="15">
      <c r="A181" s="35" t="s">
        <v>40</v>
      </c>
      <c r="B181" s="35">
        <v>42</v>
      </c>
      <c r="C181" s="36" t="s">
        <v>294</v>
      </c>
      <c r="D181" s="35" t="s">
        <v>56</v>
      </c>
      <c r="E181" s="37" t="s">
        <v>295</v>
      </c>
      <c r="F181" s="38" t="s">
        <v>115</v>
      </c>
      <c r="G181" s="39">
        <v>2387.12</v>
      </c>
      <c r="H181" s="40">
        <v>0</v>
      </c>
      <c r="I181" s="40">
        <f>ROUND(G181*H181,P4)</f>
        <v>0</v>
      </c>
      <c r="J181" s="35"/>
      <c r="O181" s="41">
        <f>I181*0.21</f>
        <v>0</v>
      </c>
      <c r="P181">
        <v>3</v>
      </c>
    </row>
    <row r="182" spans="1:10" ht="28.8">
      <c r="A182" s="35" t="s">
        <v>45</v>
      </c>
      <c r="B182" s="42"/>
      <c r="C182" s="43"/>
      <c r="D182" s="43"/>
      <c r="E182" s="37" t="s">
        <v>296</v>
      </c>
      <c r="F182" s="43"/>
      <c r="G182" s="43"/>
      <c r="H182" s="43"/>
      <c r="I182" s="43"/>
      <c r="J182" s="44"/>
    </row>
    <row r="183" spans="1:10" ht="15">
      <c r="A183" s="35" t="s">
        <v>47</v>
      </c>
      <c r="B183" s="42"/>
      <c r="C183" s="43"/>
      <c r="D183" s="43"/>
      <c r="E183" s="45" t="s">
        <v>297</v>
      </c>
      <c r="F183" s="43"/>
      <c r="G183" s="43"/>
      <c r="H183" s="43"/>
      <c r="I183" s="43"/>
      <c r="J183" s="44"/>
    </row>
    <row r="184" spans="1:10" ht="57.6">
      <c r="A184" s="35" t="s">
        <v>49</v>
      </c>
      <c r="B184" s="42"/>
      <c r="C184" s="43"/>
      <c r="D184" s="43"/>
      <c r="E184" s="37" t="s">
        <v>293</v>
      </c>
      <c r="F184" s="43"/>
      <c r="G184" s="43"/>
      <c r="H184" s="43"/>
      <c r="I184" s="43"/>
      <c r="J184" s="44"/>
    </row>
    <row r="185" spans="1:16" ht="15">
      <c r="A185" s="35" t="s">
        <v>40</v>
      </c>
      <c r="B185" s="35">
        <v>43</v>
      </c>
      <c r="C185" s="36" t="s">
        <v>294</v>
      </c>
      <c r="D185" s="35" t="s">
        <v>61</v>
      </c>
      <c r="E185" s="37" t="s">
        <v>295</v>
      </c>
      <c r="F185" s="38" t="s">
        <v>115</v>
      </c>
      <c r="G185" s="39">
        <v>64.5</v>
      </c>
      <c r="H185" s="40">
        <v>0</v>
      </c>
      <c r="I185" s="40">
        <f>ROUND(G185*H185,P4)</f>
        <v>0</v>
      </c>
      <c r="J185" s="35"/>
      <c r="O185" s="41">
        <f>I185*0.21</f>
        <v>0</v>
      </c>
      <c r="P185">
        <v>3</v>
      </c>
    </row>
    <row r="186" spans="1:10" ht="28.8">
      <c r="A186" s="35" t="s">
        <v>45</v>
      </c>
      <c r="B186" s="42"/>
      <c r="C186" s="43"/>
      <c r="D186" s="43"/>
      <c r="E186" s="37" t="s">
        <v>298</v>
      </c>
      <c r="F186" s="43"/>
      <c r="G186" s="43"/>
      <c r="H186" s="43"/>
      <c r="I186" s="43"/>
      <c r="J186" s="44"/>
    </row>
    <row r="187" spans="1:10" ht="28.8">
      <c r="A187" s="35" t="s">
        <v>47</v>
      </c>
      <c r="B187" s="42"/>
      <c r="C187" s="43"/>
      <c r="D187" s="43"/>
      <c r="E187" s="45" t="s">
        <v>299</v>
      </c>
      <c r="F187" s="43"/>
      <c r="G187" s="43"/>
      <c r="H187" s="43"/>
      <c r="I187" s="43"/>
      <c r="J187" s="44"/>
    </row>
    <row r="188" spans="1:10" ht="57.6">
      <c r="A188" s="35" t="s">
        <v>49</v>
      </c>
      <c r="B188" s="42"/>
      <c r="C188" s="43"/>
      <c r="D188" s="43"/>
      <c r="E188" s="37" t="s">
        <v>293</v>
      </c>
      <c r="F188" s="43"/>
      <c r="G188" s="43"/>
      <c r="H188" s="43"/>
      <c r="I188" s="43"/>
      <c r="J188" s="44"/>
    </row>
    <row r="189" spans="1:16" ht="15">
      <c r="A189" s="35" t="s">
        <v>40</v>
      </c>
      <c r="B189" s="35">
        <v>44</v>
      </c>
      <c r="C189" s="36" t="s">
        <v>300</v>
      </c>
      <c r="D189" s="35" t="s">
        <v>42</v>
      </c>
      <c r="E189" s="37" t="s">
        <v>301</v>
      </c>
      <c r="F189" s="38" t="s">
        <v>97</v>
      </c>
      <c r="G189" s="39">
        <v>310</v>
      </c>
      <c r="H189" s="40">
        <v>0</v>
      </c>
      <c r="I189" s="40">
        <f>ROUND(G189*H189,P4)</f>
        <v>0</v>
      </c>
      <c r="J189" s="35"/>
      <c r="O189" s="41">
        <f>I189*0.21</f>
        <v>0</v>
      </c>
      <c r="P189">
        <v>3</v>
      </c>
    </row>
    <row r="190" spans="1:10" ht="28.8">
      <c r="A190" s="35" t="s">
        <v>45</v>
      </c>
      <c r="B190" s="42"/>
      <c r="C190" s="43"/>
      <c r="D190" s="43"/>
      <c r="E190" s="37" t="s">
        <v>302</v>
      </c>
      <c r="F190" s="43"/>
      <c r="G190" s="43"/>
      <c r="H190" s="43"/>
      <c r="I190" s="43"/>
      <c r="J190" s="44"/>
    </row>
    <row r="191" spans="1:10" ht="15">
      <c r="A191" s="35" t="s">
        <v>47</v>
      </c>
      <c r="B191" s="42"/>
      <c r="C191" s="43"/>
      <c r="D191" s="43"/>
      <c r="E191" s="45" t="s">
        <v>303</v>
      </c>
      <c r="F191" s="43"/>
      <c r="G191" s="43"/>
      <c r="H191" s="43"/>
      <c r="I191" s="43"/>
      <c r="J191" s="44"/>
    </row>
    <row r="192" spans="1:10" ht="57.6">
      <c r="A192" s="35" t="s">
        <v>49</v>
      </c>
      <c r="B192" s="42"/>
      <c r="C192" s="43"/>
      <c r="D192" s="43"/>
      <c r="E192" s="37" t="s">
        <v>293</v>
      </c>
      <c r="F192" s="43"/>
      <c r="G192" s="43"/>
      <c r="H192" s="43"/>
      <c r="I192" s="43"/>
      <c r="J192" s="44"/>
    </row>
    <row r="193" spans="1:16" ht="15">
      <c r="A193" s="35" t="s">
        <v>40</v>
      </c>
      <c r="B193" s="35">
        <v>45</v>
      </c>
      <c r="C193" s="36" t="s">
        <v>304</v>
      </c>
      <c r="D193" s="35" t="s">
        <v>42</v>
      </c>
      <c r="E193" s="37" t="s">
        <v>305</v>
      </c>
      <c r="F193" s="38" t="s">
        <v>115</v>
      </c>
      <c r="G193" s="39">
        <v>10.287</v>
      </c>
      <c r="H193" s="40">
        <v>0</v>
      </c>
      <c r="I193" s="40">
        <f>ROUND(G193*H193,P4)</f>
        <v>0</v>
      </c>
      <c r="J193" s="35"/>
      <c r="O193" s="41">
        <f>I193*0.21</f>
        <v>0</v>
      </c>
      <c r="P193">
        <v>3</v>
      </c>
    </row>
    <row r="194" spans="1:10" ht="28.8">
      <c r="A194" s="35" t="s">
        <v>45</v>
      </c>
      <c r="B194" s="42"/>
      <c r="C194" s="43"/>
      <c r="D194" s="43"/>
      <c r="E194" s="37" t="s">
        <v>306</v>
      </c>
      <c r="F194" s="43"/>
      <c r="G194" s="43"/>
      <c r="H194" s="43"/>
      <c r="I194" s="43"/>
      <c r="J194" s="44"/>
    </row>
    <row r="195" spans="1:10" ht="43.2">
      <c r="A195" s="35" t="s">
        <v>47</v>
      </c>
      <c r="B195" s="42"/>
      <c r="C195" s="43"/>
      <c r="D195" s="43"/>
      <c r="E195" s="45" t="s">
        <v>307</v>
      </c>
      <c r="F195" s="43"/>
      <c r="G195" s="43"/>
      <c r="H195" s="43"/>
      <c r="I195" s="43"/>
      <c r="J195" s="44"/>
    </row>
    <row r="196" spans="1:10" ht="115.2">
      <c r="A196" s="35" t="s">
        <v>49</v>
      </c>
      <c r="B196" s="42"/>
      <c r="C196" s="43"/>
      <c r="D196" s="43"/>
      <c r="E196" s="37" t="s">
        <v>308</v>
      </c>
      <c r="F196" s="43"/>
      <c r="G196" s="43"/>
      <c r="H196" s="43"/>
      <c r="I196" s="43"/>
      <c r="J196" s="44"/>
    </row>
    <row r="197" spans="1:16" ht="15">
      <c r="A197" s="35" t="s">
        <v>40</v>
      </c>
      <c r="B197" s="35">
        <v>46</v>
      </c>
      <c r="C197" s="36" t="s">
        <v>309</v>
      </c>
      <c r="D197" s="35" t="s">
        <v>42</v>
      </c>
      <c r="E197" s="37" t="s">
        <v>310</v>
      </c>
      <c r="F197" s="38" t="s">
        <v>97</v>
      </c>
      <c r="G197" s="39">
        <v>893</v>
      </c>
      <c r="H197" s="40">
        <v>0</v>
      </c>
      <c r="I197" s="40">
        <f>ROUND(G197*H197,P4)</f>
        <v>0</v>
      </c>
      <c r="J197" s="35"/>
      <c r="O197" s="41">
        <f>I197*0.21</f>
        <v>0</v>
      </c>
      <c r="P197">
        <v>3</v>
      </c>
    </row>
    <row r="198" spans="1:10" ht="28.8">
      <c r="A198" s="35" t="s">
        <v>45</v>
      </c>
      <c r="B198" s="42"/>
      <c r="C198" s="43"/>
      <c r="D198" s="43"/>
      <c r="E198" s="37" t="s">
        <v>311</v>
      </c>
      <c r="F198" s="43"/>
      <c r="G198" s="43"/>
      <c r="H198" s="43"/>
      <c r="I198" s="43"/>
      <c r="J198" s="44"/>
    </row>
    <row r="199" spans="1:10" ht="15">
      <c r="A199" s="35" t="s">
        <v>47</v>
      </c>
      <c r="B199" s="42"/>
      <c r="C199" s="43"/>
      <c r="D199" s="43"/>
      <c r="E199" s="45" t="s">
        <v>312</v>
      </c>
      <c r="F199" s="43"/>
      <c r="G199" s="43"/>
      <c r="H199" s="43"/>
      <c r="I199" s="43"/>
      <c r="J199" s="44"/>
    </row>
    <row r="200" spans="1:10" ht="115.2">
      <c r="A200" s="35" t="s">
        <v>49</v>
      </c>
      <c r="B200" s="42"/>
      <c r="C200" s="43"/>
      <c r="D200" s="43"/>
      <c r="E200" s="37" t="s">
        <v>308</v>
      </c>
      <c r="F200" s="43"/>
      <c r="G200" s="43"/>
      <c r="H200" s="43"/>
      <c r="I200" s="43"/>
      <c r="J200" s="44"/>
    </row>
    <row r="201" spans="1:16" ht="15">
      <c r="A201" s="35" t="s">
        <v>40</v>
      </c>
      <c r="B201" s="35">
        <v>47</v>
      </c>
      <c r="C201" s="36" t="s">
        <v>313</v>
      </c>
      <c r="D201" s="35" t="s">
        <v>42</v>
      </c>
      <c r="E201" s="37" t="s">
        <v>314</v>
      </c>
      <c r="F201" s="38" t="s">
        <v>97</v>
      </c>
      <c r="G201" s="39">
        <v>8310.75</v>
      </c>
      <c r="H201" s="40">
        <v>0</v>
      </c>
      <c r="I201" s="40">
        <f>ROUND(G201*H201,P4)</f>
        <v>0</v>
      </c>
      <c r="J201" s="35"/>
      <c r="O201" s="41">
        <f>I201*0.21</f>
        <v>0</v>
      </c>
      <c r="P201">
        <v>3</v>
      </c>
    </row>
    <row r="202" spans="1:10" ht="28.8">
      <c r="A202" s="35" t="s">
        <v>45</v>
      </c>
      <c r="B202" s="42"/>
      <c r="C202" s="43"/>
      <c r="D202" s="43"/>
      <c r="E202" s="37" t="s">
        <v>315</v>
      </c>
      <c r="F202" s="43"/>
      <c r="G202" s="43"/>
      <c r="H202" s="43"/>
      <c r="I202" s="43"/>
      <c r="J202" s="44"/>
    </row>
    <row r="203" spans="1:10" ht="43.2">
      <c r="A203" s="35" t="s">
        <v>47</v>
      </c>
      <c r="B203" s="42"/>
      <c r="C203" s="43"/>
      <c r="D203" s="43"/>
      <c r="E203" s="45" t="s">
        <v>316</v>
      </c>
      <c r="F203" s="43"/>
      <c r="G203" s="43"/>
      <c r="H203" s="43"/>
      <c r="I203" s="43"/>
      <c r="J203" s="44"/>
    </row>
    <row r="204" spans="1:10" ht="72">
      <c r="A204" s="35" t="s">
        <v>49</v>
      </c>
      <c r="B204" s="42"/>
      <c r="C204" s="43"/>
      <c r="D204" s="43"/>
      <c r="E204" s="37" t="s">
        <v>317</v>
      </c>
      <c r="F204" s="43"/>
      <c r="G204" s="43"/>
      <c r="H204" s="43"/>
      <c r="I204" s="43"/>
      <c r="J204" s="44"/>
    </row>
    <row r="205" spans="1:16" ht="15">
      <c r="A205" s="35" t="s">
        <v>40</v>
      </c>
      <c r="B205" s="35">
        <v>48</v>
      </c>
      <c r="C205" s="36" t="s">
        <v>318</v>
      </c>
      <c r="D205" s="35" t="s">
        <v>42</v>
      </c>
      <c r="E205" s="37" t="s">
        <v>319</v>
      </c>
      <c r="F205" s="38" t="s">
        <v>97</v>
      </c>
      <c r="G205" s="39">
        <v>15964.725</v>
      </c>
      <c r="H205" s="40">
        <v>0</v>
      </c>
      <c r="I205" s="40">
        <f>ROUND(G205*H205,P4)</f>
        <v>0</v>
      </c>
      <c r="J205" s="35"/>
      <c r="O205" s="41">
        <f>I205*0.21</f>
        <v>0</v>
      </c>
      <c r="P205">
        <v>3</v>
      </c>
    </row>
    <row r="206" spans="1:10" ht="28.8">
      <c r="A206" s="35" t="s">
        <v>45</v>
      </c>
      <c r="B206" s="42"/>
      <c r="C206" s="43"/>
      <c r="D206" s="43"/>
      <c r="E206" s="37" t="s">
        <v>320</v>
      </c>
      <c r="F206" s="43"/>
      <c r="G206" s="43"/>
      <c r="H206" s="43"/>
      <c r="I206" s="43"/>
      <c r="J206" s="44"/>
    </row>
    <row r="207" spans="1:10" ht="57.6">
      <c r="A207" s="35" t="s">
        <v>47</v>
      </c>
      <c r="B207" s="42"/>
      <c r="C207" s="43"/>
      <c r="D207" s="43"/>
      <c r="E207" s="45" t="s">
        <v>321</v>
      </c>
      <c r="F207" s="43"/>
      <c r="G207" s="43"/>
      <c r="H207" s="43"/>
      <c r="I207" s="43"/>
      <c r="J207" s="44"/>
    </row>
    <row r="208" spans="1:10" ht="72">
      <c r="A208" s="35" t="s">
        <v>49</v>
      </c>
      <c r="B208" s="42"/>
      <c r="C208" s="43"/>
      <c r="D208" s="43"/>
      <c r="E208" s="37" t="s">
        <v>317</v>
      </c>
      <c r="F208" s="43"/>
      <c r="G208" s="43"/>
      <c r="H208" s="43"/>
      <c r="I208" s="43"/>
      <c r="J208" s="44"/>
    </row>
    <row r="209" spans="1:16" ht="28.8">
      <c r="A209" s="35" t="s">
        <v>40</v>
      </c>
      <c r="B209" s="35">
        <v>49</v>
      </c>
      <c r="C209" s="36" t="s">
        <v>322</v>
      </c>
      <c r="D209" s="35" t="s">
        <v>42</v>
      </c>
      <c r="E209" s="37" t="s">
        <v>323</v>
      </c>
      <c r="F209" s="38" t="s">
        <v>97</v>
      </c>
      <c r="G209" s="39">
        <v>7915</v>
      </c>
      <c r="H209" s="40">
        <v>0</v>
      </c>
      <c r="I209" s="40">
        <f>ROUND(G209*H209,P4)</f>
        <v>0</v>
      </c>
      <c r="J209" s="35"/>
      <c r="O209" s="41">
        <f>I209*0.21</f>
        <v>0</v>
      </c>
      <c r="P209">
        <v>3</v>
      </c>
    </row>
    <row r="210" spans="1:10" ht="28.8">
      <c r="A210" s="35" t="s">
        <v>45</v>
      </c>
      <c r="B210" s="42"/>
      <c r="C210" s="43"/>
      <c r="D210" s="43"/>
      <c r="E210" s="37" t="s">
        <v>324</v>
      </c>
      <c r="F210" s="43"/>
      <c r="G210" s="43"/>
      <c r="H210" s="43"/>
      <c r="I210" s="43"/>
      <c r="J210" s="44"/>
    </row>
    <row r="211" spans="1:10" ht="43.2">
      <c r="A211" s="35" t="s">
        <v>47</v>
      </c>
      <c r="B211" s="42"/>
      <c r="C211" s="43"/>
      <c r="D211" s="43"/>
      <c r="E211" s="45" t="s">
        <v>325</v>
      </c>
      <c r="F211" s="43"/>
      <c r="G211" s="43"/>
      <c r="H211" s="43"/>
      <c r="I211" s="43"/>
      <c r="J211" s="44"/>
    </row>
    <row r="212" spans="1:10" ht="158.4">
      <c r="A212" s="35" t="s">
        <v>49</v>
      </c>
      <c r="B212" s="42"/>
      <c r="C212" s="43"/>
      <c r="D212" s="43"/>
      <c r="E212" s="37" t="s">
        <v>326</v>
      </c>
      <c r="F212" s="43"/>
      <c r="G212" s="43"/>
      <c r="H212" s="43"/>
      <c r="I212" s="43"/>
      <c r="J212" s="44"/>
    </row>
    <row r="213" spans="1:16" ht="15">
      <c r="A213" s="35" t="s">
        <v>40</v>
      </c>
      <c r="B213" s="35">
        <v>50</v>
      </c>
      <c r="C213" s="36" t="s">
        <v>327</v>
      </c>
      <c r="D213" s="35" t="s">
        <v>42</v>
      </c>
      <c r="E213" s="37" t="s">
        <v>328</v>
      </c>
      <c r="F213" s="38" t="s">
        <v>97</v>
      </c>
      <c r="G213" s="39">
        <v>7815.5</v>
      </c>
      <c r="H213" s="40">
        <v>0</v>
      </c>
      <c r="I213" s="40">
        <f>ROUND(G213*H213,P4)</f>
        <v>0</v>
      </c>
      <c r="J213" s="35"/>
      <c r="O213" s="41">
        <f>I213*0.21</f>
        <v>0</v>
      </c>
      <c r="P213">
        <v>3</v>
      </c>
    </row>
    <row r="214" spans="1:10" ht="43.2">
      <c r="A214" s="35" t="s">
        <v>45</v>
      </c>
      <c r="B214" s="42"/>
      <c r="C214" s="43"/>
      <c r="D214" s="43"/>
      <c r="E214" s="37" t="s">
        <v>329</v>
      </c>
      <c r="F214" s="43"/>
      <c r="G214" s="43"/>
      <c r="H214" s="43"/>
      <c r="I214" s="43"/>
      <c r="J214" s="44"/>
    </row>
    <row r="215" spans="1:10" ht="15">
      <c r="A215" s="35" t="s">
        <v>47</v>
      </c>
      <c r="B215" s="42"/>
      <c r="C215" s="43"/>
      <c r="D215" s="43"/>
      <c r="E215" s="45" t="s">
        <v>330</v>
      </c>
      <c r="F215" s="43"/>
      <c r="G215" s="43"/>
      <c r="H215" s="43"/>
      <c r="I215" s="43"/>
      <c r="J215" s="44"/>
    </row>
    <row r="216" spans="1:10" ht="158.4">
      <c r="A216" s="35" t="s">
        <v>49</v>
      </c>
      <c r="B216" s="42"/>
      <c r="C216" s="43"/>
      <c r="D216" s="43"/>
      <c r="E216" s="37" t="s">
        <v>326</v>
      </c>
      <c r="F216" s="43"/>
      <c r="G216" s="43"/>
      <c r="H216" s="43"/>
      <c r="I216" s="43"/>
      <c r="J216" s="44"/>
    </row>
    <row r="217" spans="1:16" ht="28.8">
      <c r="A217" s="35" t="s">
        <v>40</v>
      </c>
      <c r="B217" s="35">
        <v>51</v>
      </c>
      <c r="C217" s="36" t="s">
        <v>331</v>
      </c>
      <c r="D217" s="35" t="s">
        <v>42</v>
      </c>
      <c r="E217" s="37" t="s">
        <v>332</v>
      </c>
      <c r="F217" s="38" t="s">
        <v>97</v>
      </c>
      <c r="G217" s="39">
        <v>7931</v>
      </c>
      <c r="H217" s="40">
        <v>0</v>
      </c>
      <c r="I217" s="40">
        <f>ROUND(G217*H217,P4)</f>
        <v>0</v>
      </c>
      <c r="J217" s="35"/>
      <c r="O217" s="41">
        <f>I217*0.21</f>
        <v>0</v>
      </c>
      <c r="P217">
        <v>3</v>
      </c>
    </row>
    <row r="218" spans="1:10" ht="43.2">
      <c r="A218" s="35" t="s">
        <v>45</v>
      </c>
      <c r="B218" s="42"/>
      <c r="C218" s="43"/>
      <c r="D218" s="43"/>
      <c r="E218" s="37" t="s">
        <v>333</v>
      </c>
      <c r="F218" s="43"/>
      <c r="G218" s="43"/>
      <c r="H218" s="43"/>
      <c r="I218" s="43"/>
      <c r="J218" s="44"/>
    </row>
    <row r="219" spans="1:10" ht="15">
      <c r="A219" s="35" t="s">
        <v>47</v>
      </c>
      <c r="B219" s="42"/>
      <c r="C219" s="43"/>
      <c r="D219" s="43"/>
      <c r="E219" s="45" t="s">
        <v>334</v>
      </c>
      <c r="F219" s="43"/>
      <c r="G219" s="43"/>
      <c r="H219" s="43"/>
      <c r="I219" s="43"/>
      <c r="J219" s="44"/>
    </row>
    <row r="220" spans="1:10" ht="158.4">
      <c r="A220" s="35" t="s">
        <v>49</v>
      </c>
      <c r="B220" s="42"/>
      <c r="C220" s="43"/>
      <c r="D220" s="43"/>
      <c r="E220" s="37" t="s">
        <v>326</v>
      </c>
      <c r="F220" s="43"/>
      <c r="G220" s="43"/>
      <c r="H220" s="43"/>
      <c r="I220" s="43"/>
      <c r="J220" s="44"/>
    </row>
    <row r="221" spans="1:16" ht="28.8">
      <c r="A221" s="35" t="s">
        <v>40</v>
      </c>
      <c r="B221" s="35">
        <v>52</v>
      </c>
      <c r="C221" s="36" t="s">
        <v>335</v>
      </c>
      <c r="D221" s="35" t="s">
        <v>42</v>
      </c>
      <c r="E221" s="37" t="s">
        <v>336</v>
      </c>
      <c r="F221" s="38" t="s">
        <v>97</v>
      </c>
      <c r="G221" s="39">
        <v>215</v>
      </c>
      <c r="H221" s="40">
        <v>0</v>
      </c>
      <c r="I221" s="40">
        <f>ROUND(G221*H221,P4)</f>
        <v>0</v>
      </c>
      <c r="J221" s="35"/>
      <c r="O221" s="41">
        <f>I221*0.21</f>
        <v>0</v>
      </c>
      <c r="P221">
        <v>3</v>
      </c>
    </row>
    <row r="222" spans="1:10" ht="28.8">
      <c r="A222" s="35" t="s">
        <v>45</v>
      </c>
      <c r="B222" s="42"/>
      <c r="C222" s="43"/>
      <c r="D222" s="43"/>
      <c r="E222" s="37" t="s">
        <v>337</v>
      </c>
      <c r="F222" s="43"/>
      <c r="G222" s="43"/>
      <c r="H222" s="43"/>
      <c r="I222" s="43"/>
      <c r="J222" s="44"/>
    </row>
    <row r="223" spans="1:10" ht="15">
      <c r="A223" s="35" t="s">
        <v>47</v>
      </c>
      <c r="B223" s="42"/>
      <c r="C223" s="43"/>
      <c r="D223" s="43"/>
      <c r="E223" s="45" t="s">
        <v>338</v>
      </c>
      <c r="F223" s="43"/>
      <c r="G223" s="43"/>
      <c r="H223" s="43"/>
      <c r="I223" s="43"/>
      <c r="J223" s="44"/>
    </row>
    <row r="224" spans="1:10" ht="158.4">
      <c r="A224" s="35" t="s">
        <v>49</v>
      </c>
      <c r="B224" s="42"/>
      <c r="C224" s="43"/>
      <c r="D224" s="43"/>
      <c r="E224" s="37" t="s">
        <v>326</v>
      </c>
      <c r="F224" s="43"/>
      <c r="G224" s="43"/>
      <c r="H224" s="43"/>
      <c r="I224" s="43"/>
      <c r="J224" s="44"/>
    </row>
    <row r="225" spans="1:16" ht="15">
      <c r="A225" s="35" t="s">
        <v>40</v>
      </c>
      <c r="B225" s="35">
        <v>53</v>
      </c>
      <c r="C225" s="36" t="s">
        <v>339</v>
      </c>
      <c r="D225" s="35" t="s">
        <v>42</v>
      </c>
      <c r="E225" s="37" t="s">
        <v>340</v>
      </c>
      <c r="F225" s="38" t="s">
        <v>97</v>
      </c>
      <c r="G225" s="39">
        <v>207</v>
      </c>
      <c r="H225" s="40">
        <v>0</v>
      </c>
      <c r="I225" s="40">
        <f>ROUND(G225*H225,P4)</f>
        <v>0</v>
      </c>
      <c r="J225" s="35"/>
      <c r="O225" s="41">
        <f>I225*0.21</f>
        <v>0</v>
      </c>
      <c r="P225">
        <v>3</v>
      </c>
    </row>
    <row r="226" spans="1:10" ht="28.8">
      <c r="A226" s="35" t="s">
        <v>45</v>
      </c>
      <c r="B226" s="42"/>
      <c r="C226" s="43"/>
      <c r="D226" s="43"/>
      <c r="E226" s="37" t="s">
        <v>341</v>
      </c>
      <c r="F226" s="43"/>
      <c r="G226" s="43"/>
      <c r="H226" s="43"/>
      <c r="I226" s="43"/>
      <c r="J226" s="44"/>
    </row>
    <row r="227" spans="1:10" ht="15">
      <c r="A227" s="35" t="s">
        <v>47</v>
      </c>
      <c r="B227" s="42"/>
      <c r="C227" s="43"/>
      <c r="D227" s="43"/>
      <c r="E227" s="45" t="s">
        <v>342</v>
      </c>
      <c r="F227" s="43"/>
      <c r="G227" s="43"/>
      <c r="H227" s="43"/>
      <c r="I227" s="43"/>
      <c r="J227" s="44"/>
    </row>
    <row r="228" spans="1:10" ht="158.4">
      <c r="A228" s="35" t="s">
        <v>49</v>
      </c>
      <c r="B228" s="42"/>
      <c r="C228" s="43"/>
      <c r="D228" s="43"/>
      <c r="E228" s="37" t="s">
        <v>343</v>
      </c>
      <c r="F228" s="43"/>
      <c r="G228" s="43"/>
      <c r="H228" s="43"/>
      <c r="I228" s="43"/>
      <c r="J228" s="44"/>
    </row>
    <row r="229" spans="1:16" ht="15">
      <c r="A229" s="35" t="s">
        <v>40</v>
      </c>
      <c r="B229" s="35">
        <v>54</v>
      </c>
      <c r="C229" s="36" t="s">
        <v>344</v>
      </c>
      <c r="D229" s="35" t="s">
        <v>42</v>
      </c>
      <c r="E229" s="37" t="s">
        <v>345</v>
      </c>
      <c r="F229" s="38" t="s">
        <v>97</v>
      </c>
      <c r="G229" s="39">
        <v>146.8</v>
      </c>
      <c r="H229" s="40">
        <v>0</v>
      </c>
      <c r="I229" s="40">
        <f>ROUND(G229*H229,P4)</f>
        <v>0</v>
      </c>
      <c r="J229" s="35"/>
      <c r="O229" s="41">
        <f>I229*0.21</f>
        <v>0</v>
      </c>
      <c r="P229">
        <v>3</v>
      </c>
    </row>
    <row r="230" spans="1:10" ht="28.8">
      <c r="A230" s="35" t="s">
        <v>45</v>
      </c>
      <c r="B230" s="42"/>
      <c r="C230" s="43"/>
      <c r="D230" s="43"/>
      <c r="E230" s="37" t="s">
        <v>346</v>
      </c>
      <c r="F230" s="43"/>
      <c r="G230" s="43"/>
      <c r="H230" s="43"/>
      <c r="I230" s="43"/>
      <c r="J230" s="44"/>
    </row>
    <row r="231" spans="1:10" ht="43.2">
      <c r="A231" s="35" t="s">
        <v>47</v>
      </c>
      <c r="B231" s="42"/>
      <c r="C231" s="43"/>
      <c r="D231" s="43"/>
      <c r="E231" s="45" t="s">
        <v>347</v>
      </c>
      <c r="F231" s="43"/>
      <c r="G231" s="43"/>
      <c r="H231" s="43"/>
      <c r="I231" s="43"/>
      <c r="J231" s="44"/>
    </row>
    <row r="232" spans="1:10" ht="187.2">
      <c r="A232" s="35" t="s">
        <v>49</v>
      </c>
      <c r="B232" s="42"/>
      <c r="C232" s="43"/>
      <c r="D232" s="43"/>
      <c r="E232" s="37" t="s">
        <v>348</v>
      </c>
      <c r="F232" s="43"/>
      <c r="G232" s="43"/>
      <c r="H232" s="43"/>
      <c r="I232" s="43"/>
      <c r="J232" s="44"/>
    </row>
    <row r="233" spans="1:16" ht="15">
      <c r="A233" s="35" t="s">
        <v>40</v>
      </c>
      <c r="B233" s="35">
        <v>55</v>
      </c>
      <c r="C233" s="36" t="s">
        <v>349</v>
      </c>
      <c r="D233" s="35" t="s">
        <v>42</v>
      </c>
      <c r="E233" s="37" t="s">
        <v>350</v>
      </c>
      <c r="F233" s="38" t="s">
        <v>97</v>
      </c>
      <c r="G233" s="39">
        <v>50.5</v>
      </c>
      <c r="H233" s="40">
        <v>0</v>
      </c>
      <c r="I233" s="40">
        <f>ROUND(G233*H233,P4)</f>
        <v>0</v>
      </c>
      <c r="J233" s="35"/>
      <c r="O233" s="41">
        <f>I233*0.21</f>
        <v>0</v>
      </c>
      <c r="P233">
        <v>3</v>
      </c>
    </row>
    <row r="234" spans="1:10" ht="15">
      <c r="A234" s="35" t="s">
        <v>45</v>
      </c>
      <c r="B234" s="42"/>
      <c r="C234" s="43"/>
      <c r="D234" s="43"/>
      <c r="E234" s="37" t="s">
        <v>351</v>
      </c>
      <c r="F234" s="43"/>
      <c r="G234" s="43"/>
      <c r="H234" s="43"/>
      <c r="I234" s="43"/>
      <c r="J234" s="44"/>
    </row>
    <row r="235" spans="1:10" ht="15">
      <c r="A235" s="35" t="s">
        <v>47</v>
      </c>
      <c r="B235" s="42"/>
      <c r="C235" s="43"/>
      <c r="D235" s="43"/>
      <c r="E235" s="45" t="s">
        <v>352</v>
      </c>
      <c r="F235" s="43"/>
      <c r="G235" s="43"/>
      <c r="H235" s="43"/>
      <c r="I235" s="43"/>
      <c r="J235" s="44"/>
    </row>
    <row r="236" spans="1:10" ht="115.2">
      <c r="A236" s="35" t="s">
        <v>49</v>
      </c>
      <c r="B236" s="42"/>
      <c r="C236" s="43"/>
      <c r="D236" s="43"/>
      <c r="E236" s="37" t="s">
        <v>353</v>
      </c>
      <c r="F236" s="43"/>
      <c r="G236" s="43"/>
      <c r="H236" s="43"/>
      <c r="I236" s="43"/>
      <c r="J236" s="44"/>
    </row>
    <row r="237" spans="1:16" ht="15">
      <c r="A237" s="35" t="s">
        <v>40</v>
      </c>
      <c r="B237" s="35">
        <v>56</v>
      </c>
      <c r="C237" s="36" t="s">
        <v>354</v>
      </c>
      <c r="D237" s="35" t="s">
        <v>42</v>
      </c>
      <c r="E237" s="37" t="s">
        <v>355</v>
      </c>
      <c r="F237" s="38" t="s">
        <v>152</v>
      </c>
      <c r="G237" s="39">
        <v>81.75</v>
      </c>
      <c r="H237" s="40">
        <v>0</v>
      </c>
      <c r="I237" s="40">
        <f>ROUND(G237*H237,P4)</f>
        <v>0</v>
      </c>
      <c r="J237" s="35"/>
      <c r="O237" s="41">
        <f>I237*0.21</f>
        <v>0</v>
      </c>
      <c r="P237">
        <v>3</v>
      </c>
    </row>
    <row r="238" spans="1:10" ht="15">
      <c r="A238" s="35" t="s">
        <v>45</v>
      </c>
      <c r="B238" s="42"/>
      <c r="C238" s="43"/>
      <c r="D238" s="43"/>
      <c r="E238" s="37" t="s">
        <v>356</v>
      </c>
      <c r="F238" s="43"/>
      <c r="G238" s="43"/>
      <c r="H238" s="43"/>
      <c r="I238" s="43"/>
      <c r="J238" s="44"/>
    </row>
    <row r="239" spans="1:10" ht="15">
      <c r="A239" s="35" t="s">
        <v>47</v>
      </c>
      <c r="B239" s="42"/>
      <c r="C239" s="43"/>
      <c r="D239" s="43"/>
      <c r="E239" s="45" t="s">
        <v>357</v>
      </c>
      <c r="F239" s="43"/>
      <c r="G239" s="43"/>
      <c r="H239" s="43"/>
      <c r="I239" s="43"/>
      <c r="J239" s="44"/>
    </row>
    <row r="240" spans="1:10" ht="43.2">
      <c r="A240" s="35" t="s">
        <v>49</v>
      </c>
      <c r="B240" s="42"/>
      <c r="C240" s="43"/>
      <c r="D240" s="43"/>
      <c r="E240" s="37" t="s">
        <v>358</v>
      </c>
      <c r="F240" s="43"/>
      <c r="G240" s="43"/>
      <c r="H240" s="43"/>
      <c r="I240" s="43"/>
      <c r="J240" s="44"/>
    </row>
    <row r="241" spans="1:10" ht="15">
      <c r="A241" s="29" t="s">
        <v>37</v>
      </c>
      <c r="B241" s="30"/>
      <c r="C241" s="31" t="s">
        <v>359</v>
      </c>
      <c r="D241" s="32"/>
      <c r="E241" s="29" t="s">
        <v>360</v>
      </c>
      <c r="F241" s="32"/>
      <c r="G241" s="32"/>
      <c r="H241" s="32"/>
      <c r="I241" s="33">
        <f>SUMIFS(I242:I245,A242:A245,"P")</f>
        <v>0</v>
      </c>
      <c r="J241" s="34"/>
    </row>
    <row r="242" spans="1:16" ht="15">
      <c r="A242" s="35" t="s">
        <v>40</v>
      </c>
      <c r="B242" s="35">
        <v>57</v>
      </c>
      <c r="C242" s="36" t="s">
        <v>361</v>
      </c>
      <c r="D242" s="35" t="s">
        <v>42</v>
      </c>
      <c r="E242" s="37" t="s">
        <v>362</v>
      </c>
      <c r="F242" s="38" t="s">
        <v>152</v>
      </c>
      <c r="G242" s="39">
        <v>31</v>
      </c>
      <c r="H242" s="40">
        <v>0</v>
      </c>
      <c r="I242" s="40">
        <f>ROUND(G242*H242,P4)</f>
        <v>0</v>
      </c>
      <c r="J242" s="35"/>
      <c r="O242" s="41">
        <f>I242*0.21</f>
        <v>0</v>
      </c>
      <c r="P242">
        <v>3</v>
      </c>
    </row>
    <row r="243" spans="1:10" ht="43.2">
      <c r="A243" s="35" t="s">
        <v>45</v>
      </c>
      <c r="B243" s="42"/>
      <c r="C243" s="43"/>
      <c r="D243" s="43"/>
      <c r="E243" s="37" t="s">
        <v>363</v>
      </c>
      <c r="F243" s="43"/>
      <c r="G243" s="43"/>
      <c r="H243" s="43"/>
      <c r="I243" s="43"/>
      <c r="J243" s="44"/>
    </row>
    <row r="244" spans="1:10" ht="15">
      <c r="A244" s="35" t="s">
        <v>47</v>
      </c>
      <c r="B244" s="42"/>
      <c r="C244" s="43"/>
      <c r="D244" s="43"/>
      <c r="E244" s="45" t="s">
        <v>364</v>
      </c>
      <c r="F244" s="43"/>
      <c r="G244" s="43"/>
      <c r="H244" s="43"/>
      <c r="I244" s="43"/>
      <c r="J244" s="44"/>
    </row>
    <row r="245" spans="1:10" ht="86.4">
      <c r="A245" s="35" t="s">
        <v>49</v>
      </c>
      <c r="B245" s="42"/>
      <c r="C245" s="43"/>
      <c r="D245" s="43"/>
      <c r="E245" s="37" t="s">
        <v>365</v>
      </c>
      <c r="F245" s="43"/>
      <c r="G245" s="43"/>
      <c r="H245" s="43"/>
      <c r="I245" s="43"/>
      <c r="J245" s="44"/>
    </row>
    <row r="246" spans="1:10" ht="15">
      <c r="A246" s="29" t="s">
        <v>37</v>
      </c>
      <c r="B246" s="30"/>
      <c r="C246" s="31" t="s">
        <v>366</v>
      </c>
      <c r="D246" s="32"/>
      <c r="E246" s="29" t="s">
        <v>367</v>
      </c>
      <c r="F246" s="32"/>
      <c r="G246" s="32"/>
      <c r="H246" s="32"/>
      <c r="I246" s="33">
        <f>SUMIFS(I247:I262,A247:A262,"P")</f>
        <v>0</v>
      </c>
      <c r="J246" s="34"/>
    </row>
    <row r="247" spans="1:16" ht="15">
      <c r="A247" s="35" t="s">
        <v>40</v>
      </c>
      <c r="B247" s="35">
        <v>58</v>
      </c>
      <c r="C247" s="36" t="s">
        <v>368</v>
      </c>
      <c r="D247" s="35" t="s">
        <v>42</v>
      </c>
      <c r="E247" s="37" t="s">
        <v>369</v>
      </c>
      <c r="F247" s="38" t="s">
        <v>152</v>
      </c>
      <c r="G247" s="39">
        <v>12.1</v>
      </c>
      <c r="H247" s="40">
        <v>0</v>
      </c>
      <c r="I247" s="40">
        <f>ROUND(G247*H247,P4)</f>
        <v>0</v>
      </c>
      <c r="J247" s="35"/>
      <c r="O247" s="41">
        <f>I247*0.21</f>
        <v>0</v>
      </c>
      <c r="P247">
        <v>3</v>
      </c>
    </row>
    <row r="248" spans="1:10" ht="15">
      <c r="A248" s="35" t="s">
        <v>45</v>
      </c>
      <c r="B248" s="42"/>
      <c r="C248" s="43"/>
      <c r="D248" s="43"/>
      <c r="E248" s="46" t="s">
        <v>42</v>
      </c>
      <c r="F248" s="43"/>
      <c r="G248" s="43"/>
      <c r="H248" s="43"/>
      <c r="I248" s="43"/>
      <c r="J248" s="44"/>
    </row>
    <row r="249" spans="1:10" ht="15">
      <c r="A249" s="35" t="s">
        <v>47</v>
      </c>
      <c r="B249" s="42"/>
      <c r="C249" s="43"/>
      <c r="D249" s="43"/>
      <c r="E249" s="45" t="s">
        <v>370</v>
      </c>
      <c r="F249" s="43"/>
      <c r="G249" s="43"/>
      <c r="H249" s="43"/>
      <c r="I249" s="43"/>
      <c r="J249" s="44"/>
    </row>
    <row r="250" spans="1:10" ht="316.8">
      <c r="A250" s="35" t="s">
        <v>49</v>
      </c>
      <c r="B250" s="42"/>
      <c r="C250" s="43"/>
      <c r="D250" s="43"/>
      <c r="E250" s="37" t="s">
        <v>371</v>
      </c>
      <c r="F250" s="43"/>
      <c r="G250" s="43"/>
      <c r="H250" s="43"/>
      <c r="I250" s="43"/>
      <c r="J250" s="44"/>
    </row>
    <row r="251" spans="1:16" ht="15">
      <c r="A251" s="35" t="s">
        <v>40</v>
      </c>
      <c r="B251" s="35">
        <v>59</v>
      </c>
      <c r="C251" s="36" t="s">
        <v>372</v>
      </c>
      <c r="D251" s="35" t="s">
        <v>42</v>
      </c>
      <c r="E251" s="37" t="s">
        <v>373</v>
      </c>
      <c r="F251" s="38" t="s">
        <v>69</v>
      </c>
      <c r="G251" s="39">
        <v>1</v>
      </c>
      <c r="H251" s="40">
        <v>0</v>
      </c>
      <c r="I251" s="40">
        <f>ROUND(G251*H251,P4)</f>
        <v>0</v>
      </c>
      <c r="J251" s="35"/>
      <c r="O251" s="41">
        <f>I251*0.21</f>
        <v>0</v>
      </c>
      <c r="P251">
        <v>3</v>
      </c>
    </row>
    <row r="252" spans="1:10" ht="15">
      <c r="A252" s="35" t="s">
        <v>45</v>
      </c>
      <c r="B252" s="42"/>
      <c r="C252" s="43"/>
      <c r="D252" s="43"/>
      <c r="E252" s="46" t="s">
        <v>42</v>
      </c>
      <c r="F252" s="43"/>
      <c r="G252" s="43"/>
      <c r="H252" s="43"/>
      <c r="I252" s="43"/>
      <c r="J252" s="44"/>
    </row>
    <row r="253" spans="1:10" ht="15">
      <c r="A253" s="35" t="s">
        <v>47</v>
      </c>
      <c r="B253" s="42"/>
      <c r="C253" s="43"/>
      <c r="D253" s="43"/>
      <c r="E253" s="45" t="s">
        <v>374</v>
      </c>
      <c r="F253" s="43"/>
      <c r="G253" s="43"/>
      <c r="H253" s="43"/>
      <c r="I253" s="43"/>
      <c r="J253" s="44"/>
    </row>
    <row r="254" spans="1:10" ht="86.4">
      <c r="A254" s="35" t="s">
        <v>49</v>
      </c>
      <c r="B254" s="42"/>
      <c r="C254" s="43"/>
      <c r="D254" s="43"/>
      <c r="E254" s="37" t="s">
        <v>375</v>
      </c>
      <c r="F254" s="43"/>
      <c r="G254" s="43"/>
      <c r="H254" s="43"/>
      <c r="I254" s="43"/>
      <c r="J254" s="44"/>
    </row>
    <row r="255" spans="1:16" ht="15">
      <c r="A255" s="35" t="s">
        <v>40</v>
      </c>
      <c r="B255" s="35">
        <v>60</v>
      </c>
      <c r="C255" s="36" t="s">
        <v>376</v>
      </c>
      <c r="D255" s="35" t="s">
        <v>42</v>
      </c>
      <c r="E255" s="37" t="s">
        <v>377</v>
      </c>
      <c r="F255" s="38" t="s">
        <v>69</v>
      </c>
      <c r="G255" s="39">
        <v>2</v>
      </c>
      <c r="H255" s="40">
        <v>0</v>
      </c>
      <c r="I255" s="40">
        <f>ROUND(G255*H255,P4)</f>
        <v>0</v>
      </c>
      <c r="J255" s="35"/>
      <c r="O255" s="41">
        <f>I255*0.21</f>
        <v>0</v>
      </c>
      <c r="P255">
        <v>3</v>
      </c>
    </row>
    <row r="256" spans="1:10" ht="15">
      <c r="A256" s="35" t="s">
        <v>45</v>
      </c>
      <c r="B256" s="42"/>
      <c r="C256" s="43"/>
      <c r="D256" s="43"/>
      <c r="E256" s="37" t="s">
        <v>378</v>
      </c>
      <c r="F256" s="43"/>
      <c r="G256" s="43"/>
      <c r="H256" s="43"/>
      <c r="I256" s="43"/>
      <c r="J256" s="44"/>
    </row>
    <row r="257" spans="1:10" ht="15">
      <c r="A257" s="35" t="s">
        <v>47</v>
      </c>
      <c r="B257" s="42"/>
      <c r="C257" s="43"/>
      <c r="D257" s="43"/>
      <c r="E257" s="45" t="s">
        <v>87</v>
      </c>
      <c r="F257" s="43"/>
      <c r="G257" s="43"/>
      <c r="H257" s="43"/>
      <c r="I257" s="43"/>
      <c r="J257" s="44"/>
    </row>
    <row r="258" spans="1:10" ht="43.2">
      <c r="A258" s="35" t="s">
        <v>49</v>
      </c>
      <c r="B258" s="42"/>
      <c r="C258" s="43"/>
      <c r="D258" s="43"/>
      <c r="E258" s="37" t="s">
        <v>379</v>
      </c>
      <c r="F258" s="43"/>
      <c r="G258" s="43"/>
      <c r="H258" s="43"/>
      <c r="I258" s="43"/>
      <c r="J258" s="44"/>
    </row>
    <row r="259" spans="1:16" ht="15">
      <c r="A259" s="35" t="s">
        <v>40</v>
      </c>
      <c r="B259" s="35">
        <v>61</v>
      </c>
      <c r="C259" s="36" t="s">
        <v>380</v>
      </c>
      <c r="D259" s="35" t="s">
        <v>42</v>
      </c>
      <c r="E259" s="37" t="s">
        <v>381</v>
      </c>
      <c r="F259" s="38" t="s">
        <v>115</v>
      </c>
      <c r="G259" s="39">
        <v>73.92</v>
      </c>
      <c r="H259" s="40">
        <v>0</v>
      </c>
      <c r="I259" s="40">
        <f>ROUND(G259*H259,P4)</f>
        <v>0</v>
      </c>
      <c r="J259" s="35"/>
      <c r="O259" s="41">
        <f>I259*0.21</f>
        <v>0</v>
      </c>
      <c r="P259">
        <v>3</v>
      </c>
    </row>
    <row r="260" spans="1:10" ht="15">
      <c r="A260" s="35" t="s">
        <v>45</v>
      </c>
      <c r="B260" s="42"/>
      <c r="C260" s="43"/>
      <c r="D260" s="43"/>
      <c r="E260" s="37" t="s">
        <v>382</v>
      </c>
      <c r="F260" s="43"/>
      <c r="G260" s="43"/>
      <c r="H260" s="43"/>
      <c r="I260" s="43"/>
      <c r="J260" s="44"/>
    </row>
    <row r="261" spans="1:10" ht="72">
      <c r="A261" s="35" t="s">
        <v>47</v>
      </c>
      <c r="B261" s="42"/>
      <c r="C261" s="43"/>
      <c r="D261" s="43"/>
      <c r="E261" s="45" t="s">
        <v>383</v>
      </c>
      <c r="F261" s="43"/>
      <c r="G261" s="43"/>
      <c r="H261" s="43"/>
      <c r="I261" s="43"/>
      <c r="J261" s="44"/>
    </row>
    <row r="262" spans="1:10" ht="409.5">
      <c r="A262" s="35" t="s">
        <v>49</v>
      </c>
      <c r="B262" s="42"/>
      <c r="C262" s="43"/>
      <c r="D262" s="43"/>
      <c r="E262" s="37" t="s">
        <v>269</v>
      </c>
      <c r="F262" s="43"/>
      <c r="G262" s="43"/>
      <c r="H262" s="43"/>
      <c r="I262" s="43"/>
      <c r="J262" s="44"/>
    </row>
    <row r="263" spans="1:10" ht="15">
      <c r="A263" s="29" t="s">
        <v>37</v>
      </c>
      <c r="B263" s="30"/>
      <c r="C263" s="31" t="s">
        <v>384</v>
      </c>
      <c r="D263" s="32"/>
      <c r="E263" s="29" t="s">
        <v>385</v>
      </c>
      <c r="F263" s="32"/>
      <c r="G263" s="32"/>
      <c r="H263" s="32"/>
      <c r="I263" s="33">
        <f>SUMIFS(I264:I383,A264:A383,"P")</f>
        <v>0</v>
      </c>
      <c r="J263" s="34"/>
    </row>
    <row r="264" spans="1:16" ht="28.8">
      <c r="A264" s="35" t="s">
        <v>40</v>
      </c>
      <c r="B264" s="35">
        <v>62</v>
      </c>
      <c r="C264" s="36" t="s">
        <v>386</v>
      </c>
      <c r="D264" s="35" t="s">
        <v>42</v>
      </c>
      <c r="E264" s="37" t="s">
        <v>387</v>
      </c>
      <c r="F264" s="38" t="s">
        <v>152</v>
      </c>
      <c r="G264" s="39">
        <v>12</v>
      </c>
      <c r="H264" s="40">
        <v>0</v>
      </c>
      <c r="I264" s="40">
        <f>ROUND(G264*H264,P4)</f>
        <v>0</v>
      </c>
      <c r="J264" s="35"/>
      <c r="O264" s="41">
        <f>I264*0.21</f>
        <v>0</v>
      </c>
      <c r="P264">
        <v>3</v>
      </c>
    </row>
    <row r="265" spans="1:10" ht="15">
      <c r="A265" s="35" t="s">
        <v>45</v>
      </c>
      <c r="B265" s="42"/>
      <c r="C265" s="43"/>
      <c r="D265" s="43"/>
      <c r="E265" s="46" t="s">
        <v>42</v>
      </c>
      <c r="F265" s="43"/>
      <c r="G265" s="43"/>
      <c r="H265" s="43"/>
      <c r="I265" s="43"/>
      <c r="J265" s="44"/>
    </row>
    <row r="266" spans="1:10" ht="15">
      <c r="A266" s="35" t="s">
        <v>47</v>
      </c>
      <c r="B266" s="42"/>
      <c r="C266" s="43"/>
      <c r="D266" s="43"/>
      <c r="E266" s="45" t="s">
        <v>388</v>
      </c>
      <c r="F266" s="43"/>
      <c r="G266" s="43"/>
      <c r="H266" s="43"/>
      <c r="I266" s="43"/>
      <c r="J266" s="44"/>
    </row>
    <row r="267" spans="1:10" ht="100.8">
      <c r="A267" s="35" t="s">
        <v>49</v>
      </c>
      <c r="B267" s="42"/>
      <c r="C267" s="43"/>
      <c r="D267" s="43"/>
      <c r="E267" s="37" t="s">
        <v>389</v>
      </c>
      <c r="F267" s="43"/>
      <c r="G267" s="43"/>
      <c r="H267" s="43"/>
      <c r="I267" s="43"/>
      <c r="J267" s="44"/>
    </row>
    <row r="268" spans="1:16" ht="28.8">
      <c r="A268" s="35" t="s">
        <v>40</v>
      </c>
      <c r="B268" s="35">
        <v>63</v>
      </c>
      <c r="C268" s="36" t="s">
        <v>390</v>
      </c>
      <c r="D268" s="35" t="s">
        <v>42</v>
      </c>
      <c r="E268" s="37" t="s">
        <v>391</v>
      </c>
      <c r="F268" s="38" t="s">
        <v>152</v>
      </c>
      <c r="G268" s="39">
        <v>12</v>
      </c>
      <c r="H268" s="40">
        <v>0</v>
      </c>
      <c r="I268" s="40">
        <f>ROUND(G268*H268,P4)</f>
        <v>0</v>
      </c>
      <c r="J268" s="35"/>
      <c r="O268" s="41">
        <f>I268*0.21</f>
        <v>0</v>
      </c>
      <c r="P268">
        <v>3</v>
      </c>
    </row>
    <row r="269" spans="1:10" ht="15">
      <c r="A269" s="35" t="s">
        <v>45</v>
      </c>
      <c r="B269" s="42"/>
      <c r="C269" s="43"/>
      <c r="D269" s="43"/>
      <c r="E269" s="46" t="s">
        <v>42</v>
      </c>
      <c r="F269" s="43"/>
      <c r="G269" s="43"/>
      <c r="H269" s="43"/>
      <c r="I269" s="43"/>
      <c r="J269" s="44"/>
    </row>
    <row r="270" spans="1:10" ht="15">
      <c r="A270" s="35" t="s">
        <v>47</v>
      </c>
      <c r="B270" s="42"/>
      <c r="C270" s="43"/>
      <c r="D270" s="43"/>
      <c r="E270" s="45" t="s">
        <v>392</v>
      </c>
      <c r="F270" s="43"/>
      <c r="G270" s="43"/>
      <c r="H270" s="43"/>
      <c r="I270" s="43"/>
      <c r="J270" s="44"/>
    </row>
    <row r="271" spans="1:10" ht="43.2">
      <c r="A271" s="35" t="s">
        <v>49</v>
      </c>
      <c r="B271" s="42"/>
      <c r="C271" s="43"/>
      <c r="D271" s="43"/>
      <c r="E271" s="37" t="s">
        <v>393</v>
      </c>
      <c r="F271" s="43"/>
      <c r="G271" s="43"/>
      <c r="H271" s="43"/>
      <c r="I271" s="43"/>
      <c r="J271" s="44"/>
    </row>
    <row r="272" spans="1:16" ht="15">
      <c r="A272" s="35" t="s">
        <v>40</v>
      </c>
      <c r="B272" s="35">
        <v>64</v>
      </c>
      <c r="C272" s="36" t="s">
        <v>394</v>
      </c>
      <c r="D272" s="35" t="s">
        <v>56</v>
      </c>
      <c r="E272" s="37" t="s">
        <v>395</v>
      </c>
      <c r="F272" s="38" t="s">
        <v>69</v>
      </c>
      <c r="G272" s="39">
        <v>114</v>
      </c>
      <c r="H272" s="40">
        <v>0</v>
      </c>
      <c r="I272" s="40">
        <f>ROUND(G272*H272,P4)</f>
        <v>0</v>
      </c>
      <c r="J272" s="35"/>
      <c r="O272" s="41">
        <f>I272*0.21</f>
        <v>0</v>
      </c>
      <c r="P272">
        <v>3</v>
      </c>
    </row>
    <row r="273" spans="1:10" ht="15">
      <c r="A273" s="35" t="s">
        <v>45</v>
      </c>
      <c r="B273" s="42"/>
      <c r="C273" s="43"/>
      <c r="D273" s="43"/>
      <c r="E273" s="37" t="s">
        <v>396</v>
      </c>
      <c r="F273" s="43"/>
      <c r="G273" s="43"/>
      <c r="H273" s="43"/>
      <c r="I273" s="43"/>
      <c r="J273" s="44"/>
    </row>
    <row r="274" spans="1:10" ht="15">
      <c r="A274" s="35" t="s">
        <v>47</v>
      </c>
      <c r="B274" s="42"/>
      <c r="C274" s="43"/>
      <c r="D274" s="43"/>
      <c r="E274" s="45" t="s">
        <v>397</v>
      </c>
      <c r="F274" s="43"/>
      <c r="G274" s="43"/>
      <c r="H274" s="43"/>
      <c r="I274" s="43"/>
      <c r="J274" s="44"/>
    </row>
    <row r="275" spans="1:10" ht="57.6">
      <c r="A275" s="35" t="s">
        <v>49</v>
      </c>
      <c r="B275" s="42"/>
      <c r="C275" s="43"/>
      <c r="D275" s="43"/>
      <c r="E275" s="37" t="s">
        <v>398</v>
      </c>
      <c r="F275" s="43"/>
      <c r="G275" s="43"/>
      <c r="H275" s="43"/>
      <c r="I275" s="43"/>
      <c r="J275" s="44"/>
    </row>
    <row r="276" spans="1:16" ht="15">
      <c r="A276" s="35" t="s">
        <v>40</v>
      </c>
      <c r="B276" s="35">
        <v>65</v>
      </c>
      <c r="C276" s="36" t="s">
        <v>394</v>
      </c>
      <c r="D276" s="35" t="s">
        <v>61</v>
      </c>
      <c r="E276" s="37" t="s">
        <v>395</v>
      </c>
      <c r="F276" s="38" t="s">
        <v>69</v>
      </c>
      <c r="G276" s="39">
        <v>14</v>
      </c>
      <c r="H276" s="40">
        <v>0</v>
      </c>
      <c r="I276" s="40">
        <f>ROUND(G276*H276,P4)</f>
        <v>0</v>
      </c>
      <c r="J276" s="35"/>
      <c r="O276" s="41">
        <f>I276*0.21</f>
        <v>0</v>
      </c>
      <c r="P276">
        <v>3</v>
      </c>
    </row>
    <row r="277" spans="1:10" ht="15">
      <c r="A277" s="35" t="s">
        <v>45</v>
      </c>
      <c r="B277" s="42"/>
      <c r="C277" s="43"/>
      <c r="D277" s="43"/>
      <c r="E277" s="37" t="s">
        <v>399</v>
      </c>
      <c r="F277" s="43"/>
      <c r="G277" s="43"/>
      <c r="H277" s="43"/>
      <c r="I277" s="43"/>
      <c r="J277" s="44"/>
    </row>
    <row r="278" spans="1:10" ht="15">
      <c r="A278" s="35" t="s">
        <v>47</v>
      </c>
      <c r="B278" s="42"/>
      <c r="C278" s="43"/>
      <c r="D278" s="43"/>
      <c r="E278" s="45" t="s">
        <v>400</v>
      </c>
      <c r="F278" s="43"/>
      <c r="G278" s="43"/>
      <c r="H278" s="43"/>
      <c r="I278" s="43"/>
      <c r="J278" s="44"/>
    </row>
    <row r="279" spans="1:10" ht="57.6">
      <c r="A279" s="35" t="s">
        <v>49</v>
      </c>
      <c r="B279" s="42"/>
      <c r="C279" s="43"/>
      <c r="D279" s="43"/>
      <c r="E279" s="37" t="s">
        <v>398</v>
      </c>
      <c r="F279" s="43"/>
      <c r="G279" s="43"/>
      <c r="H279" s="43"/>
      <c r="I279" s="43"/>
      <c r="J279" s="44"/>
    </row>
    <row r="280" spans="1:16" ht="28.8">
      <c r="A280" s="35" t="s">
        <v>40</v>
      </c>
      <c r="B280" s="35">
        <v>66</v>
      </c>
      <c r="C280" s="36" t="s">
        <v>401</v>
      </c>
      <c r="D280" s="35" t="s">
        <v>42</v>
      </c>
      <c r="E280" s="37" t="s">
        <v>402</v>
      </c>
      <c r="F280" s="38" t="s">
        <v>69</v>
      </c>
      <c r="G280" s="39">
        <v>43</v>
      </c>
      <c r="H280" s="40">
        <v>0</v>
      </c>
      <c r="I280" s="40">
        <f>ROUND(G280*H280,P4)</f>
        <v>0</v>
      </c>
      <c r="J280" s="35"/>
      <c r="O280" s="41">
        <f>I280*0.21</f>
        <v>0</v>
      </c>
      <c r="P280">
        <v>3</v>
      </c>
    </row>
    <row r="281" spans="1:10" ht="15">
      <c r="A281" s="35" t="s">
        <v>45</v>
      </c>
      <c r="B281" s="42"/>
      <c r="C281" s="43"/>
      <c r="D281" s="43"/>
      <c r="E281" s="37" t="s">
        <v>403</v>
      </c>
      <c r="F281" s="43"/>
      <c r="G281" s="43"/>
      <c r="H281" s="43"/>
      <c r="I281" s="43"/>
      <c r="J281" s="44"/>
    </row>
    <row r="282" spans="1:10" ht="15">
      <c r="A282" s="35" t="s">
        <v>47</v>
      </c>
      <c r="B282" s="42"/>
      <c r="C282" s="43"/>
      <c r="D282" s="43"/>
      <c r="E282" s="45" t="s">
        <v>404</v>
      </c>
      <c r="F282" s="43"/>
      <c r="G282" s="43"/>
      <c r="H282" s="43"/>
      <c r="I282" s="43"/>
      <c r="J282" s="44"/>
    </row>
    <row r="283" spans="1:10" ht="28.8">
      <c r="A283" s="35" t="s">
        <v>49</v>
      </c>
      <c r="B283" s="42"/>
      <c r="C283" s="43"/>
      <c r="D283" s="43"/>
      <c r="E283" s="37" t="s">
        <v>405</v>
      </c>
      <c r="F283" s="43"/>
      <c r="G283" s="43"/>
      <c r="H283" s="43"/>
      <c r="I283" s="43"/>
      <c r="J283" s="44"/>
    </row>
    <row r="284" spans="1:16" ht="15">
      <c r="A284" s="35" t="s">
        <v>40</v>
      </c>
      <c r="B284" s="35">
        <v>67</v>
      </c>
      <c r="C284" s="36" t="s">
        <v>406</v>
      </c>
      <c r="D284" s="35" t="s">
        <v>42</v>
      </c>
      <c r="E284" s="37" t="s">
        <v>407</v>
      </c>
      <c r="F284" s="38" t="s">
        <v>69</v>
      </c>
      <c r="G284" s="39">
        <v>39</v>
      </c>
      <c r="H284" s="40">
        <v>0</v>
      </c>
      <c r="I284" s="40">
        <f>ROUND(G284*H284,P4)</f>
        <v>0</v>
      </c>
      <c r="J284" s="35"/>
      <c r="O284" s="41">
        <f>I284*0.21</f>
        <v>0</v>
      </c>
      <c r="P284">
        <v>3</v>
      </c>
    </row>
    <row r="285" spans="1:10" ht="15">
      <c r="A285" s="35" t="s">
        <v>45</v>
      </c>
      <c r="B285" s="42"/>
      <c r="C285" s="43"/>
      <c r="D285" s="43"/>
      <c r="E285" s="37" t="s">
        <v>408</v>
      </c>
      <c r="F285" s="43"/>
      <c r="G285" s="43"/>
      <c r="H285" s="43"/>
      <c r="I285" s="43"/>
      <c r="J285" s="44"/>
    </row>
    <row r="286" spans="1:10" ht="15">
      <c r="A286" s="35" t="s">
        <v>47</v>
      </c>
      <c r="B286" s="42"/>
      <c r="C286" s="43"/>
      <c r="D286" s="43"/>
      <c r="E286" s="45" t="s">
        <v>409</v>
      </c>
      <c r="F286" s="43"/>
      <c r="G286" s="43"/>
      <c r="H286" s="43"/>
      <c r="I286" s="43"/>
      <c r="J286" s="44"/>
    </row>
    <row r="287" spans="1:10" ht="28.8">
      <c r="A287" s="35" t="s">
        <v>49</v>
      </c>
      <c r="B287" s="42"/>
      <c r="C287" s="43"/>
      <c r="D287" s="43"/>
      <c r="E287" s="37" t="s">
        <v>410</v>
      </c>
      <c r="F287" s="43"/>
      <c r="G287" s="43"/>
      <c r="H287" s="43"/>
      <c r="I287" s="43"/>
      <c r="J287" s="44"/>
    </row>
    <row r="288" spans="1:16" ht="28.8">
      <c r="A288" s="35" t="s">
        <v>40</v>
      </c>
      <c r="B288" s="35">
        <v>68</v>
      </c>
      <c r="C288" s="36" t="s">
        <v>411</v>
      </c>
      <c r="D288" s="35" t="s">
        <v>42</v>
      </c>
      <c r="E288" s="37" t="s">
        <v>412</v>
      </c>
      <c r="F288" s="38" t="s">
        <v>69</v>
      </c>
      <c r="G288" s="39">
        <v>4</v>
      </c>
      <c r="H288" s="40">
        <v>0</v>
      </c>
      <c r="I288" s="40">
        <f>ROUND(G288*H288,P4)</f>
        <v>0</v>
      </c>
      <c r="J288" s="35"/>
      <c r="O288" s="41">
        <f>I288*0.21</f>
        <v>0</v>
      </c>
      <c r="P288">
        <v>3</v>
      </c>
    </row>
    <row r="289" spans="1:10" ht="15">
      <c r="A289" s="35" t="s">
        <v>45</v>
      </c>
      <c r="B289" s="42"/>
      <c r="C289" s="43"/>
      <c r="D289" s="43"/>
      <c r="E289" s="46" t="s">
        <v>42</v>
      </c>
      <c r="F289" s="43"/>
      <c r="G289" s="43"/>
      <c r="H289" s="43"/>
      <c r="I289" s="43"/>
      <c r="J289" s="44"/>
    </row>
    <row r="290" spans="1:10" ht="15">
      <c r="A290" s="35" t="s">
        <v>47</v>
      </c>
      <c r="B290" s="42"/>
      <c r="C290" s="43"/>
      <c r="D290" s="43"/>
      <c r="E290" s="45" t="s">
        <v>413</v>
      </c>
      <c r="F290" s="43"/>
      <c r="G290" s="43"/>
      <c r="H290" s="43"/>
      <c r="I290" s="43"/>
      <c r="J290" s="44"/>
    </row>
    <row r="291" spans="1:10" ht="28.8">
      <c r="A291" s="35" t="s">
        <v>49</v>
      </c>
      <c r="B291" s="42"/>
      <c r="C291" s="43"/>
      <c r="D291" s="43"/>
      <c r="E291" s="37" t="s">
        <v>405</v>
      </c>
      <c r="F291" s="43"/>
      <c r="G291" s="43"/>
      <c r="H291" s="43"/>
      <c r="I291" s="43"/>
      <c r="J291" s="44"/>
    </row>
    <row r="292" spans="1:16" ht="15">
      <c r="A292" s="35" t="s">
        <v>40</v>
      </c>
      <c r="B292" s="35">
        <v>69</v>
      </c>
      <c r="C292" s="36" t="s">
        <v>414</v>
      </c>
      <c r="D292" s="35" t="s">
        <v>42</v>
      </c>
      <c r="E292" s="37" t="s">
        <v>415</v>
      </c>
      <c r="F292" s="38" t="s">
        <v>97</v>
      </c>
      <c r="G292" s="39">
        <v>19.2</v>
      </c>
      <c r="H292" s="40">
        <v>0</v>
      </c>
      <c r="I292" s="40">
        <f>ROUND(G292*H292,P4)</f>
        <v>0</v>
      </c>
      <c r="J292" s="35"/>
      <c r="O292" s="41">
        <f>I292*0.21</f>
        <v>0</v>
      </c>
      <c r="P292">
        <v>3</v>
      </c>
    </row>
    <row r="293" spans="1:10" ht="57.6">
      <c r="A293" s="35" t="s">
        <v>45</v>
      </c>
      <c r="B293" s="42"/>
      <c r="C293" s="43"/>
      <c r="D293" s="43"/>
      <c r="E293" s="37" t="s">
        <v>416</v>
      </c>
      <c r="F293" s="43"/>
      <c r="G293" s="43"/>
      <c r="H293" s="43"/>
      <c r="I293" s="43"/>
      <c r="J293" s="44"/>
    </row>
    <row r="294" spans="1:10" ht="15">
      <c r="A294" s="35" t="s">
        <v>47</v>
      </c>
      <c r="B294" s="42"/>
      <c r="C294" s="43"/>
      <c r="D294" s="43"/>
      <c r="E294" s="45" t="s">
        <v>417</v>
      </c>
      <c r="F294" s="43"/>
      <c r="G294" s="43"/>
      <c r="H294" s="43"/>
      <c r="I294" s="43"/>
      <c r="J294" s="44"/>
    </row>
    <row r="295" spans="1:10" ht="43.2">
      <c r="A295" s="35" t="s">
        <v>49</v>
      </c>
      <c r="B295" s="42"/>
      <c r="C295" s="43"/>
      <c r="D295" s="43"/>
      <c r="E295" s="37" t="s">
        <v>418</v>
      </c>
      <c r="F295" s="43"/>
      <c r="G295" s="43"/>
      <c r="H295" s="43"/>
      <c r="I295" s="43"/>
      <c r="J295" s="44"/>
    </row>
    <row r="296" spans="1:16" ht="15">
      <c r="A296" s="35" t="s">
        <v>40</v>
      </c>
      <c r="B296" s="35">
        <v>70</v>
      </c>
      <c r="C296" s="36" t="s">
        <v>419</v>
      </c>
      <c r="D296" s="35" t="s">
        <v>42</v>
      </c>
      <c r="E296" s="37" t="s">
        <v>420</v>
      </c>
      <c r="F296" s="38" t="s">
        <v>69</v>
      </c>
      <c r="G296" s="39">
        <v>4</v>
      </c>
      <c r="H296" s="40">
        <v>0</v>
      </c>
      <c r="I296" s="40">
        <f>ROUND(G296*H296,P4)</f>
        <v>0</v>
      </c>
      <c r="J296" s="35"/>
      <c r="O296" s="41">
        <f>I296*0.21</f>
        <v>0</v>
      </c>
      <c r="P296">
        <v>3</v>
      </c>
    </row>
    <row r="297" spans="1:10" ht="15">
      <c r="A297" s="35" t="s">
        <v>45</v>
      </c>
      <c r="B297" s="42"/>
      <c r="C297" s="43"/>
      <c r="D297" s="43"/>
      <c r="E297" s="46" t="s">
        <v>42</v>
      </c>
      <c r="F297" s="43"/>
      <c r="G297" s="43"/>
      <c r="H297" s="43"/>
      <c r="I297" s="43"/>
      <c r="J297" s="44"/>
    </row>
    <row r="298" spans="1:10" ht="15">
      <c r="A298" s="35" t="s">
        <v>47</v>
      </c>
      <c r="B298" s="42"/>
      <c r="C298" s="43"/>
      <c r="D298" s="43"/>
      <c r="E298" s="45" t="s">
        <v>421</v>
      </c>
      <c r="F298" s="43"/>
      <c r="G298" s="43"/>
      <c r="H298" s="43"/>
      <c r="I298" s="43"/>
      <c r="J298" s="44"/>
    </row>
    <row r="299" spans="1:10" ht="28.8">
      <c r="A299" s="35" t="s">
        <v>49</v>
      </c>
      <c r="B299" s="42"/>
      <c r="C299" s="43"/>
      <c r="D299" s="43"/>
      <c r="E299" s="37" t="s">
        <v>405</v>
      </c>
      <c r="F299" s="43"/>
      <c r="G299" s="43"/>
      <c r="H299" s="43"/>
      <c r="I299" s="43"/>
      <c r="J299" s="44"/>
    </row>
    <row r="300" spans="1:16" ht="28.8">
      <c r="A300" s="35" t="s">
        <v>40</v>
      </c>
      <c r="B300" s="35">
        <v>71</v>
      </c>
      <c r="C300" s="36" t="s">
        <v>422</v>
      </c>
      <c r="D300" s="35" t="s">
        <v>42</v>
      </c>
      <c r="E300" s="37" t="s">
        <v>423</v>
      </c>
      <c r="F300" s="38" t="s">
        <v>69</v>
      </c>
      <c r="G300" s="39">
        <v>39</v>
      </c>
      <c r="H300" s="40">
        <v>0</v>
      </c>
      <c r="I300" s="40">
        <f>ROUND(G300*H300,P4)</f>
        <v>0</v>
      </c>
      <c r="J300" s="35"/>
      <c r="O300" s="41">
        <f>I300*0.21</f>
        <v>0</v>
      </c>
      <c r="P300">
        <v>3</v>
      </c>
    </row>
    <row r="301" spans="1:10" ht="15">
      <c r="A301" s="35" t="s">
        <v>45</v>
      </c>
      <c r="B301" s="42"/>
      <c r="C301" s="43"/>
      <c r="D301" s="43"/>
      <c r="E301" s="37" t="s">
        <v>403</v>
      </c>
      <c r="F301" s="43"/>
      <c r="G301" s="43"/>
      <c r="H301" s="43"/>
      <c r="I301" s="43"/>
      <c r="J301" s="44"/>
    </row>
    <row r="302" spans="1:10" ht="43.2">
      <c r="A302" s="35" t="s">
        <v>47</v>
      </c>
      <c r="B302" s="42"/>
      <c r="C302" s="43"/>
      <c r="D302" s="43"/>
      <c r="E302" s="45" t="s">
        <v>424</v>
      </c>
      <c r="F302" s="43"/>
      <c r="G302" s="43"/>
      <c r="H302" s="43"/>
      <c r="I302" s="43"/>
      <c r="J302" s="44"/>
    </row>
    <row r="303" spans="1:10" ht="43.2">
      <c r="A303" s="35" t="s">
        <v>49</v>
      </c>
      <c r="B303" s="42"/>
      <c r="C303" s="43"/>
      <c r="D303" s="43"/>
      <c r="E303" s="37" t="s">
        <v>425</v>
      </c>
      <c r="F303" s="43"/>
      <c r="G303" s="43"/>
      <c r="H303" s="43"/>
      <c r="I303" s="43"/>
      <c r="J303" s="44"/>
    </row>
    <row r="304" spans="1:16" ht="15">
      <c r="A304" s="35" t="s">
        <v>40</v>
      </c>
      <c r="B304" s="35">
        <v>72</v>
      </c>
      <c r="C304" s="36" t="s">
        <v>426</v>
      </c>
      <c r="D304" s="35" t="s">
        <v>42</v>
      </c>
      <c r="E304" s="37" t="s">
        <v>427</v>
      </c>
      <c r="F304" s="38" t="s">
        <v>69</v>
      </c>
      <c r="G304" s="39">
        <v>24</v>
      </c>
      <c r="H304" s="40">
        <v>0</v>
      </c>
      <c r="I304" s="40">
        <f>ROUND(G304*H304,P4)</f>
        <v>0</v>
      </c>
      <c r="J304" s="35"/>
      <c r="O304" s="41">
        <f>I304*0.21</f>
        <v>0</v>
      </c>
      <c r="P304">
        <v>3</v>
      </c>
    </row>
    <row r="305" spans="1:10" ht="15">
      <c r="A305" s="35" t="s">
        <v>45</v>
      </c>
      <c r="B305" s="42"/>
      <c r="C305" s="43"/>
      <c r="D305" s="43"/>
      <c r="E305" s="37" t="s">
        <v>408</v>
      </c>
      <c r="F305" s="43"/>
      <c r="G305" s="43"/>
      <c r="H305" s="43"/>
      <c r="I305" s="43"/>
      <c r="J305" s="44"/>
    </row>
    <row r="306" spans="1:10" ht="15">
      <c r="A306" s="35" t="s">
        <v>47</v>
      </c>
      <c r="B306" s="42"/>
      <c r="C306" s="43"/>
      <c r="D306" s="43"/>
      <c r="E306" s="45" t="s">
        <v>428</v>
      </c>
      <c r="F306" s="43"/>
      <c r="G306" s="43"/>
      <c r="H306" s="43"/>
      <c r="I306" s="43"/>
      <c r="J306" s="44"/>
    </row>
    <row r="307" spans="1:10" ht="28.8">
      <c r="A307" s="35" t="s">
        <v>49</v>
      </c>
      <c r="B307" s="42"/>
      <c r="C307" s="43"/>
      <c r="D307" s="43"/>
      <c r="E307" s="37" t="s">
        <v>410</v>
      </c>
      <c r="F307" s="43"/>
      <c r="G307" s="43"/>
      <c r="H307" s="43"/>
      <c r="I307" s="43"/>
      <c r="J307" s="44"/>
    </row>
    <row r="308" spans="1:16" ht="15">
      <c r="A308" s="35" t="s">
        <v>40</v>
      </c>
      <c r="B308" s="35">
        <v>73</v>
      </c>
      <c r="C308" s="36" t="s">
        <v>429</v>
      </c>
      <c r="D308" s="35" t="s">
        <v>42</v>
      </c>
      <c r="E308" s="37" t="s">
        <v>430</v>
      </c>
      <c r="F308" s="38" t="s">
        <v>69</v>
      </c>
      <c r="G308" s="39">
        <v>8</v>
      </c>
      <c r="H308" s="40">
        <v>0</v>
      </c>
      <c r="I308" s="40">
        <f>ROUND(G308*H308,P4)</f>
        <v>0</v>
      </c>
      <c r="J308" s="35"/>
      <c r="O308" s="41">
        <f>I308*0.21</f>
        <v>0</v>
      </c>
      <c r="P308">
        <v>3</v>
      </c>
    </row>
    <row r="309" spans="1:10" ht="15">
      <c r="A309" s="35" t="s">
        <v>45</v>
      </c>
      <c r="B309" s="42"/>
      <c r="C309" s="43"/>
      <c r="D309" s="43"/>
      <c r="E309" s="46" t="s">
        <v>42</v>
      </c>
      <c r="F309" s="43"/>
      <c r="G309" s="43"/>
      <c r="H309" s="43"/>
      <c r="I309" s="43"/>
      <c r="J309" s="44"/>
    </row>
    <row r="310" spans="1:10" ht="15">
      <c r="A310" s="35" t="s">
        <v>47</v>
      </c>
      <c r="B310" s="42"/>
      <c r="C310" s="43"/>
      <c r="D310" s="43"/>
      <c r="E310" s="45" t="s">
        <v>431</v>
      </c>
      <c r="F310" s="43"/>
      <c r="G310" s="43"/>
      <c r="H310" s="43"/>
      <c r="I310" s="43"/>
      <c r="J310" s="44"/>
    </row>
    <row r="311" spans="1:10" ht="43.2">
      <c r="A311" s="35" t="s">
        <v>49</v>
      </c>
      <c r="B311" s="42"/>
      <c r="C311" s="43"/>
      <c r="D311" s="43"/>
      <c r="E311" s="37" t="s">
        <v>425</v>
      </c>
      <c r="F311" s="43"/>
      <c r="G311" s="43"/>
      <c r="H311" s="43"/>
      <c r="I311" s="43"/>
      <c r="J311" s="44"/>
    </row>
    <row r="312" spans="1:16" ht="28.8">
      <c r="A312" s="35" t="s">
        <v>40</v>
      </c>
      <c r="B312" s="35">
        <v>74</v>
      </c>
      <c r="C312" s="36" t="s">
        <v>432</v>
      </c>
      <c r="D312" s="35" t="s">
        <v>42</v>
      </c>
      <c r="E312" s="37" t="s">
        <v>433</v>
      </c>
      <c r="F312" s="38" t="s">
        <v>97</v>
      </c>
      <c r="G312" s="39">
        <v>700.5</v>
      </c>
      <c r="H312" s="40">
        <v>0</v>
      </c>
      <c r="I312" s="40">
        <f>ROUND(G312*H312,P4)</f>
        <v>0</v>
      </c>
      <c r="J312" s="35"/>
      <c r="O312" s="41">
        <f>I312*0.21</f>
        <v>0</v>
      </c>
      <c r="P312">
        <v>3</v>
      </c>
    </row>
    <row r="313" spans="1:10" ht="43.2">
      <c r="A313" s="35" t="s">
        <v>45</v>
      </c>
      <c r="B313" s="42"/>
      <c r="C313" s="43"/>
      <c r="D313" s="43"/>
      <c r="E313" s="37" t="s">
        <v>434</v>
      </c>
      <c r="F313" s="43"/>
      <c r="G313" s="43"/>
      <c r="H313" s="43"/>
      <c r="I313" s="43"/>
      <c r="J313" s="44"/>
    </row>
    <row r="314" spans="1:10" ht="144">
      <c r="A314" s="35" t="s">
        <v>47</v>
      </c>
      <c r="B314" s="42"/>
      <c r="C314" s="43"/>
      <c r="D314" s="43"/>
      <c r="E314" s="45" t="s">
        <v>435</v>
      </c>
      <c r="F314" s="43"/>
      <c r="G314" s="43"/>
      <c r="H314" s="43"/>
      <c r="I314" s="43"/>
      <c r="J314" s="44"/>
    </row>
    <row r="315" spans="1:10" ht="43.2">
      <c r="A315" s="35" t="s">
        <v>49</v>
      </c>
      <c r="B315" s="42"/>
      <c r="C315" s="43"/>
      <c r="D315" s="43"/>
      <c r="E315" s="37" t="s">
        <v>436</v>
      </c>
      <c r="F315" s="43"/>
      <c r="G315" s="43"/>
      <c r="H315" s="43"/>
      <c r="I315" s="43"/>
      <c r="J315" s="44"/>
    </row>
    <row r="316" spans="1:16" ht="28.8">
      <c r="A316" s="35" t="s">
        <v>40</v>
      </c>
      <c r="B316" s="35">
        <v>75</v>
      </c>
      <c r="C316" s="36" t="s">
        <v>437</v>
      </c>
      <c r="D316" s="35" t="s">
        <v>42</v>
      </c>
      <c r="E316" s="37" t="s">
        <v>438</v>
      </c>
      <c r="F316" s="38" t="s">
        <v>97</v>
      </c>
      <c r="G316" s="39">
        <v>700.5</v>
      </c>
      <c r="H316" s="40">
        <v>0</v>
      </c>
      <c r="I316" s="40">
        <f>ROUND(G316*H316,P4)</f>
        <v>0</v>
      </c>
      <c r="J316" s="35"/>
      <c r="O316" s="41">
        <f>I316*0.21</f>
        <v>0</v>
      </c>
      <c r="P316">
        <v>3</v>
      </c>
    </row>
    <row r="317" spans="1:10" ht="28.8">
      <c r="A317" s="35" t="s">
        <v>45</v>
      </c>
      <c r="B317" s="42"/>
      <c r="C317" s="43"/>
      <c r="D317" s="43"/>
      <c r="E317" s="37" t="s">
        <v>439</v>
      </c>
      <c r="F317" s="43"/>
      <c r="G317" s="43"/>
      <c r="H317" s="43"/>
      <c r="I317" s="43"/>
      <c r="J317" s="44"/>
    </row>
    <row r="318" spans="1:10" ht="15">
      <c r="A318" s="35" t="s">
        <v>47</v>
      </c>
      <c r="B318" s="42"/>
      <c r="C318" s="43"/>
      <c r="D318" s="43"/>
      <c r="E318" s="45" t="s">
        <v>440</v>
      </c>
      <c r="F318" s="43"/>
      <c r="G318" s="43"/>
      <c r="H318" s="43"/>
      <c r="I318" s="43"/>
      <c r="J318" s="44"/>
    </row>
    <row r="319" spans="1:10" ht="43.2">
      <c r="A319" s="35" t="s">
        <v>49</v>
      </c>
      <c r="B319" s="42"/>
      <c r="C319" s="43"/>
      <c r="D319" s="43"/>
      <c r="E319" s="37" t="s">
        <v>436</v>
      </c>
      <c r="F319" s="43"/>
      <c r="G319" s="43"/>
      <c r="H319" s="43"/>
      <c r="I319" s="43"/>
      <c r="J319" s="44"/>
    </row>
    <row r="320" spans="1:16" ht="15">
      <c r="A320" s="35" t="s">
        <v>40</v>
      </c>
      <c r="B320" s="35">
        <v>76</v>
      </c>
      <c r="C320" s="36" t="s">
        <v>441</v>
      </c>
      <c r="D320" s="35" t="s">
        <v>56</v>
      </c>
      <c r="E320" s="37" t="s">
        <v>442</v>
      </c>
      <c r="F320" s="38" t="s">
        <v>152</v>
      </c>
      <c r="G320" s="39">
        <v>92</v>
      </c>
      <c r="H320" s="40">
        <v>0</v>
      </c>
      <c r="I320" s="40">
        <f>ROUND(G320*H320,P4)</f>
        <v>0</v>
      </c>
      <c r="J320" s="35"/>
      <c r="O320" s="41">
        <f>I320*0.21</f>
        <v>0</v>
      </c>
      <c r="P320">
        <v>3</v>
      </c>
    </row>
    <row r="321" spans="1:10" ht="15">
      <c r="A321" s="35" t="s">
        <v>45</v>
      </c>
      <c r="B321" s="42"/>
      <c r="C321" s="43"/>
      <c r="D321" s="43"/>
      <c r="E321" s="37" t="s">
        <v>443</v>
      </c>
      <c r="F321" s="43"/>
      <c r="G321" s="43"/>
      <c r="H321" s="43"/>
      <c r="I321" s="43"/>
      <c r="J321" s="44"/>
    </row>
    <row r="322" spans="1:10" ht="15">
      <c r="A322" s="35" t="s">
        <v>47</v>
      </c>
      <c r="B322" s="42"/>
      <c r="C322" s="43"/>
      <c r="D322" s="43"/>
      <c r="E322" s="45" t="s">
        <v>444</v>
      </c>
      <c r="F322" s="43"/>
      <c r="G322" s="43"/>
      <c r="H322" s="43"/>
      <c r="I322" s="43"/>
      <c r="J322" s="44"/>
    </row>
    <row r="323" spans="1:10" ht="57.6">
      <c r="A323" s="35" t="s">
        <v>49</v>
      </c>
      <c r="B323" s="42"/>
      <c r="C323" s="43"/>
      <c r="D323" s="43"/>
      <c r="E323" s="37" t="s">
        <v>445</v>
      </c>
      <c r="F323" s="43"/>
      <c r="G323" s="43"/>
      <c r="H323" s="43"/>
      <c r="I323" s="43"/>
      <c r="J323" s="44"/>
    </row>
    <row r="324" spans="1:16" ht="15">
      <c r="A324" s="35" t="s">
        <v>40</v>
      </c>
      <c r="B324" s="35">
        <v>77</v>
      </c>
      <c r="C324" s="36" t="s">
        <v>441</v>
      </c>
      <c r="D324" s="35" t="s">
        <v>61</v>
      </c>
      <c r="E324" s="37" t="s">
        <v>442</v>
      </c>
      <c r="F324" s="38" t="s">
        <v>152</v>
      </c>
      <c r="G324" s="39">
        <v>60</v>
      </c>
      <c r="H324" s="40">
        <v>0</v>
      </c>
      <c r="I324" s="40">
        <f>ROUND(G324*H324,P4)</f>
        <v>0</v>
      </c>
      <c r="J324" s="35"/>
      <c r="O324" s="41">
        <f>I324*0.21</f>
        <v>0</v>
      </c>
      <c r="P324">
        <v>3</v>
      </c>
    </row>
    <row r="325" spans="1:10" ht="15">
      <c r="A325" s="35" t="s">
        <v>45</v>
      </c>
      <c r="B325" s="42"/>
      <c r="C325" s="43"/>
      <c r="D325" s="43"/>
      <c r="E325" s="37" t="s">
        <v>446</v>
      </c>
      <c r="F325" s="43"/>
      <c r="G325" s="43"/>
      <c r="H325" s="43"/>
      <c r="I325" s="43"/>
      <c r="J325" s="44"/>
    </row>
    <row r="326" spans="1:10" ht="15">
      <c r="A326" s="35" t="s">
        <v>47</v>
      </c>
      <c r="B326" s="42"/>
      <c r="C326" s="43"/>
      <c r="D326" s="43"/>
      <c r="E326" s="45" t="s">
        <v>447</v>
      </c>
      <c r="F326" s="43"/>
      <c r="G326" s="43"/>
      <c r="H326" s="43"/>
      <c r="I326" s="43"/>
      <c r="J326" s="44"/>
    </row>
    <row r="327" spans="1:10" ht="57.6">
      <c r="A327" s="35" t="s">
        <v>49</v>
      </c>
      <c r="B327" s="42"/>
      <c r="C327" s="43"/>
      <c r="D327" s="43"/>
      <c r="E327" s="37" t="s">
        <v>445</v>
      </c>
      <c r="F327" s="43"/>
      <c r="G327" s="43"/>
      <c r="H327" s="43"/>
      <c r="I327" s="43"/>
      <c r="J327" s="44"/>
    </row>
    <row r="328" spans="1:16" ht="15">
      <c r="A328" s="35" t="s">
        <v>40</v>
      </c>
      <c r="B328" s="35">
        <v>78</v>
      </c>
      <c r="C328" s="36" t="s">
        <v>448</v>
      </c>
      <c r="D328" s="35" t="s">
        <v>42</v>
      </c>
      <c r="E328" s="37" t="s">
        <v>449</v>
      </c>
      <c r="F328" s="38" t="s">
        <v>152</v>
      </c>
      <c r="G328" s="39">
        <v>214</v>
      </c>
      <c r="H328" s="40">
        <v>0</v>
      </c>
      <c r="I328" s="40">
        <f>ROUND(G328*H328,P4)</f>
        <v>0</v>
      </c>
      <c r="J328" s="35"/>
      <c r="O328" s="41">
        <f>I328*0.21</f>
        <v>0</v>
      </c>
      <c r="P328">
        <v>3</v>
      </c>
    </row>
    <row r="329" spans="1:10" ht="15">
      <c r="A329" s="35" t="s">
        <v>45</v>
      </c>
      <c r="B329" s="42"/>
      <c r="C329" s="43"/>
      <c r="D329" s="43"/>
      <c r="E329" s="37" t="s">
        <v>450</v>
      </c>
      <c r="F329" s="43"/>
      <c r="G329" s="43"/>
      <c r="H329" s="43"/>
      <c r="I329" s="43"/>
      <c r="J329" s="44"/>
    </row>
    <row r="330" spans="1:10" ht="43.2">
      <c r="A330" s="35" t="s">
        <v>47</v>
      </c>
      <c r="B330" s="42"/>
      <c r="C330" s="43"/>
      <c r="D330" s="43"/>
      <c r="E330" s="45" t="s">
        <v>451</v>
      </c>
      <c r="F330" s="43"/>
      <c r="G330" s="43"/>
      <c r="H330" s="43"/>
      <c r="I330" s="43"/>
      <c r="J330" s="44"/>
    </row>
    <row r="331" spans="1:10" ht="57.6">
      <c r="A331" s="35" t="s">
        <v>49</v>
      </c>
      <c r="B331" s="42"/>
      <c r="C331" s="43"/>
      <c r="D331" s="43"/>
      <c r="E331" s="37" t="s">
        <v>445</v>
      </c>
      <c r="F331" s="43"/>
      <c r="G331" s="43"/>
      <c r="H331" s="43"/>
      <c r="I331" s="43"/>
      <c r="J331" s="44"/>
    </row>
    <row r="332" spans="1:16" ht="15">
      <c r="A332" s="35" t="s">
        <v>40</v>
      </c>
      <c r="B332" s="35">
        <v>79</v>
      </c>
      <c r="C332" s="36" t="s">
        <v>452</v>
      </c>
      <c r="D332" s="35" t="s">
        <v>42</v>
      </c>
      <c r="E332" s="37" t="s">
        <v>453</v>
      </c>
      <c r="F332" s="38" t="s">
        <v>152</v>
      </c>
      <c r="G332" s="39">
        <v>52.5</v>
      </c>
      <c r="H332" s="40">
        <v>0</v>
      </c>
      <c r="I332" s="40">
        <f>ROUND(G332*H332,P4)</f>
        <v>0</v>
      </c>
      <c r="J332" s="35"/>
      <c r="O332" s="41">
        <f>I332*0.21</f>
        <v>0</v>
      </c>
      <c r="P332">
        <v>3</v>
      </c>
    </row>
    <row r="333" spans="1:10" ht="15">
      <c r="A333" s="35" t="s">
        <v>45</v>
      </c>
      <c r="B333" s="42"/>
      <c r="C333" s="43"/>
      <c r="D333" s="43"/>
      <c r="E333" s="37" t="s">
        <v>454</v>
      </c>
      <c r="F333" s="43"/>
      <c r="G333" s="43"/>
      <c r="H333" s="43"/>
      <c r="I333" s="43"/>
      <c r="J333" s="44"/>
    </row>
    <row r="334" spans="1:10" ht="15">
      <c r="A334" s="35" t="s">
        <v>47</v>
      </c>
      <c r="B334" s="42"/>
      <c r="C334" s="43"/>
      <c r="D334" s="43"/>
      <c r="E334" s="45" t="s">
        <v>455</v>
      </c>
      <c r="F334" s="43"/>
      <c r="G334" s="43"/>
      <c r="H334" s="43"/>
      <c r="I334" s="43"/>
      <c r="J334" s="44"/>
    </row>
    <row r="335" spans="1:10" ht="57.6">
      <c r="A335" s="35" t="s">
        <v>49</v>
      </c>
      <c r="B335" s="42"/>
      <c r="C335" s="43"/>
      <c r="D335" s="43"/>
      <c r="E335" s="37" t="s">
        <v>456</v>
      </c>
      <c r="F335" s="43"/>
      <c r="G335" s="43"/>
      <c r="H335" s="43"/>
      <c r="I335" s="43"/>
      <c r="J335" s="44"/>
    </row>
    <row r="336" spans="1:16" ht="15">
      <c r="A336" s="35" t="s">
        <v>40</v>
      </c>
      <c r="B336" s="35">
        <v>80</v>
      </c>
      <c r="C336" s="36" t="s">
        <v>457</v>
      </c>
      <c r="D336" s="35" t="s">
        <v>42</v>
      </c>
      <c r="E336" s="37" t="s">
        <v>458</v>
      </c>
      <c r="F336" s="38" t="s">
        <v>152</v>
      </c>
      <c r="G336" s="39">
        <v>69.6</v>
      </c>
      <c r="H336" s="40">
        <v>0</v>
      </c>
      <c r="I336" s="40">
        <f>ROUND(G336*H336,P4)</f>
        <v>0</v>
      </c>
      <c r="J336" s="35"/>
      <c r="O336" s="41">
        <f>I336*0.21</f>
        <v>0</v>
      </c>
      <c r="P336">
        <v>3</v>
      </c>
    </row>
    <row r="337" spans="1:10" ht="15">
      <c r="A337" s="35" t="s">
        <v>45</v>
      </c>
      <c r="B337" s="42"/>
      <c r="C337" s="43"/>
      <c r="D337" s="43"/>
      <c r="E337" s="37" t="s">
        <v>459</v>
      </c>
      <c r="F337" s="43"/>
      <c r="G337" s="43"/>
      <c r="H337" s="43"/>
      <c r="I337" s="43"/>
      <c r="J337" s="44"/>
    </row>
    <row r="338" spans="1:10" ht="15">
      <c r="A338" s="35" t="s">
        <v>47</v>
      </c>
      <c r="B338" s="42"/>
      <c r="C338" s="43"/>
      <c r="D338" s="43"/>
      <c r="E338" s="45" t="s">
        <v>460</v>
      </c>
      <c r="F338" s="43"/>
      <c r="G338" s="43"/>
      <c r="H338" s="43"/>
      <c r="I338" s="43"/>
      <c r="J338" s="44"/>
    </row>
    <row r="339" spans="1:10" ht="72">
      <c r="A339" s="35" t="s">
        <v>49</v>
      </c>
      <c r="B339" s="42"/>
      <c r="C339" s="43"/>
      <c r="D339" s="43"/>
      <c r="E339" s="37" t="s">
        <v>461</v>
      </c>
      <c r="F339" s="43"/>
      <c r="G339" s="43"/>
      <c r="H339" s="43"/>
      <c r="I339" s="43"/>
      <c r="J339" s="44"/>
    </row>
    <row r="340" spans="1:16" ht="15">
      <c r="A340" s="35" t="s">
        <v>40</v>
      </c>
      <c r="B340" s="35">
        <v>81</v>
      </c>
      <c r="C340" s="36" t="s">
        <v>462</v>
      </c>
      <c r="D340" s="35" t="s">
        <v>42</v>
      </c>
      <c r="E340" s="37" t="s">
        <v>463</v>
      </c>
      <c r="F340" s="38" t="s">
        <v>152</v>
      </c>
      <c r="G340" s="39">
        <v>40</v>
      </c>
      <c r="H340" s="40">
        <v>0</v>
      </c>
      <c r="I340" s="40">
        <f>ROUND(G340*H340,P4)</f>
        <v>0</v>
      </c>
      <c r="J340" s="35"/>
      <c r="O340" s="41">
        <f>I340*0.21</f>
        <v>0</v>
      </c>
      <c r="P340">
        <v>3</v>
      </c>
    </row>
    <row r="341" spans="1:10" ht="15">
      <c r="A341" s="35" t="s">
        <v>45</v>
      </c>
      <c r="B341" s="42"/>
      <c r="C341" s="43"/>
      <c r="D341" s="43"/>
      <c r="E341" s="37" t="s">
        <v>464</v>
      </c>
      <c r="F341" s="43"/>
      <c r="G341" s="43"/>
      <c r="H341" s="43"/>
      <c r="I341" s="43"/>
      <c r="J341" s="44"/>
    </row>
    <row r="342" spans="1:10" ht="15">
      <c r="A342" s="35" t="s">
        <v>47</v>
      </c>
      <c r="B342" s="42"/>
      <c r="C342" s="43"/>
      <c r="D342" s="43"/>
      <c r="E342" s="45" t="s">
        <v>465</v>
      </c>
      <c r="F342" s="43"/>
      <c r="G342" s="43"/>
      <c r="H342" s="43"/>
      <c r="I342" s="43"/>
      <c r="J342" s="44"/>
    </row>
    <row r="343" spans="1:10" ht="72">
      <c r="A343" s="35" t="s">
        <v>49</v>
      </c>
      <c r="B343" s="42"/>
      <c r="C343" s="43"/>
      <c r="D343" s="43"/>
      <c r="E343" s="37" t="s">
        <v>461</v>
      </c>
      <c r="F343" s="43"/>
      <c r="G343" s="43"/>
      <c r="H343" s="43"/>
      <c r="I343" s="43"/>
      <c r="J343" s="44"/>
    </row>
    <row r="344" spans="1:16" ht="15">
      <c r="A344" s="35" t="s">
        <v>40</v>
      </c>
      <c r="B344" s="35">
        <v>82</v>
      </c>
      <c r="C344" s="36" t="s">
        <v>466</v>
      </c>
      <c r="D344" s="35" t="s">
        <v>42</v>
      </c>
      <c r="E344" s="37" t="s">
        <v>467</v>
      </c>
      <c r="F344" s="38" t="s">
        <v>152</v>
      </c>
      <c r="G344" s="39">
        <v>81.75</v>
      </c>
      <c r="H344" s="40">
        <v>0</v>
      </c>
      <c r="I344" s="40">
        <f>ROUND(G344*H344,P4)</f>
        <v>0</v>
      </c>
      <c r="J344" s="35"/>
      <c r="O344" s="41">
        <f>I344*0.21</f>
        <v>0</v>
      </c>
      <c r="P344">
        <v>3</v>
      </c>
    </row>
    <row r="345" spans="1:10" ht="15">
      <c r="A345" s="35" t="s">
        <v>45</v>
      </c>
      <c r="B345" s="42"/>
      <c r="C345" s="43"/>
      <c r="D345" s="43"/>
      <c r="E345" s="37" t="s">
        <v>468</v>
      </c>
      <c r="F345" s="43"/>
      <c r="G345" s="43"/>
      <c r="H345" s="43"/>
      <c r="I345" s="43"/>
      <c r="J345" s="44"/>
    </row>
    <row r="346" spans="1:10" ht="15">
      <c r="A346" s="35" t="s">
        <v>47</v>
      </c>
      <c r="B346" s="42"/>
      <c r="C346" s="43"/>
      <c r="D346" s="43"/>
      <c r="E346" s="45" t="s">
        <v>469</v>
      </c>
      <c r="F346" s="43"/>
      <c r="G346" s="43"/>
      <c r="H346" s="43"/>
      <c r="I346" s="43"/>
      <c r="J346" s="44"/>
    </row>
    <row r="347" spans="1:10" ht="28.8">
      <c r="A347" s="35" t="s">
        <v>49</v>
      </c>
      <c r="B347" s="42"/>
      <c r="C347" s="43"/>
      <c r="D347" s="43"/>
      <c r="E347" s="37" t="s">
        <v>470</v>
      </c>
      <c r="F347" s="43"/>
      <c r="G347" s="43"/>
      <c r="H347" s="43"/>
      <c r="I347" s="43"/>
      <c r="J347" s="44"/>
    </row>
    <row r="348" spans="1:16" ht="15">
      <c r="A348" s="35" t="s">
        <v>40</v>
      </c>
      <c r="B348" s="35">
        <v>83</v>
      </c>
      <c r="C348" s="36" t="s">
        <v>471</v>
      </c>
      <c r="D348" s="35" t="s">
        <v>42</v>
      </c>
      <c r="E348" s="37" t="s">
        <v>472</v>
      </c>
      <c r="F348" s="38" t="s">
        <v>152</v>
      </c>
      <c r="G348" s="39">
        <v>214</v>
      </c>
      <c r="H348" s="40">
        <v>0</v>
      </c>
      <c r="I348" s="40">
        <f>ROUND(G348*H348,P4)</f>
        <v>0</v>
      </c>
      <c r="J348" s="35"/>
      <c r="O348" s="41">
        <f>I348*0.21</f>
        <v>0</v>
      </c>
      <c r="P348">
        <v>3</v>
      </c>
    </row>
    <row r="349" spans="1:10" ht="28.8">
      <c r="A349" s="35" t="s">
        <v>45</v>
      </c>
      <c r="B349" s="42"/>
      <c r="C349" s="43"/>
      <c r="D349" s="43"/>
      <c r="E349" s="37" t="s">
        <v>473</v>
      </c>
      <c r="F349" s="43"/>
      <c r="G349" s="43"/>
      <c r="H349" s="43"/>
      <c r="I349" s="43"/>
      <c r="J349" s="44"/>
    </row>
    <row r="350" spans="1:10" ht="15">
      <c r="A350" s="35" t="s">
        <v>47</v>
      </c>
      <c r="B350" s="42"/>
      <c r="C350" s="43"/>
      <c r="D350" s="43"/>
      <c r="E350" s="45" t="s">
        <v>474</v>
      </c>
      <c r="F350" s="43"/>
      <c r="G350" s="43"/>
      <c r="H350" s="43"/>
      <c r="I350" s="43"/>
      <c r="J350" s="44"/>
    </row>
    <row r="351" spans="1:10" ht="43.2">
      <c r="A351" s="35" t="s">
        <v>49</v>
      </c>
      <c r="B351" s="42"/>
      <c r="C351" s="43"/>
      <c r="D351" s="43"/>
      <c r="E351" s="37" t="s">
        <v>475</v>
      </c>
      <c r="F351" s="43"/>
      <c r="G351" s="43"/>
      <c r="H351" s="43"/>
      <c r="I351" s="43"/>
      <c r="J351" s="44"/>
    </row>
    <row r="352" spans="1:16" ht="28.8">
      <c r="A352" s="35" t="s">
        <v>40</v>
      </c>
      <c r="B352" s="35">
        <v>84</v>
      </c>
      <c r="C352" s="36" t="s">
        <v>476</v>
      </c>
      <c r="D352" s="35" t="s">
        <v>42</v>
      </c>
      <c r="E352" s="37" t="s">
        <v>477</v>
      </c>
      <c r="F352" s="38" t="s">
        <v>152</v>
      </c>
      <c r="G352" s="39">
        <v>58</v>
      </c>
      <c r="H352" s="40">
        <v>0</v>
      </c>
      <c r="I352" s="40">
        <f>ROUND(G352*H352,P4)</f>
        <v>0</v>
      </c>
      <c r="J352" s="35"/>
      <c r="O352" s="41">
        <f>I352*0.21</f>
        <v>0</v>
      </c>
      <c r="P352">
        <v>3</v>
      </c>
    </row>
    <row r="353" spans="1:10" ht="43.2">
      <c r="A353" s="35" t="s">
        <v>45</v>
      </c>
      <c r="B353" s="42"/>
      <c r="C353" s="43"/>
      <c r="D353" s="43"/>
      <c r="E353" s="37" t="s">
        <v>478</v>
      </c>
      <c r="F353" s="43"/>
      <c r="G353" s="43"/>
      <c r="H353" s="43"/>
      <c r="I353" s="43"/>
      <c r="J353" s="44"/>
    </row>
    <row r="354" spans="1:10" ht="15">
      <c r="A354" s="35" t="s">
        <v>47</v>
      </c>
      <c r="B354" s="42"/>
      <c r="C354" s="43"/>
      <c r="D354" s="43"/>
      <c r="E354" s="45" t="s">
        <v>479</v>
      </c>
      <c r="F354" s="43"/>
      <c r="G354" s="43"/>
      <c r="H354" s="43"/>
      <c r="I354" s="43"/>
      <c r="J354" s="44"/>
    </row>
    <row r="355" spans="1:10" ht="100.8">
      <c r="A355" s="35" t="s">
        <v>49</v>
      </c>
      <c r="B355" s="42"/>
      <c r="C355" s="43"/>
      <c r="D355" s="43"/>
      <c r="E355" s="37" t="s">
        <v>480</v>
      </c>
      <c r="F355" s="43"/>
      <c r="G355" s="43"/>
      <c r="H355" s="43"/>
      <c r="I355" s="43"/>
      <c r="J355" s="44"/>
    </row>
    <row r="356" spans="1:16" ht="28.8">
      <c r="A356" s="35" t="s">
        <v>40</v>
      </c>
      <c r="B356" s="35">
        <v>85</v>
      </c>
      <c r="C356" s="36" t="s">
        <v>481</v>
      </c>
      <c r="D356" s="35" t="s">
        <v>42</v>
      </c>
      <c r="E356" s="37" t="s">
        <v>482</v>
      </c>
      <c r="F356" s="38" t="s">
        <v>152</v>
      </c>
      <c r="G356" s="39">
        <v>1316.7</v>
      </c>
      <c r="H356" s="40">
        <v>0</v>
      </c>
      <c r="I356" s="40">
        <f>ROUND(G356*H356,P4)</f>
        <v>0</v>
      </c>
      <c r="J356" s="35"/>
      <c r="O356" s="41">
        <f>I356*0.21</f>
        <v>0</v>
      </c>
      <c r="P356">
        <v>3</v>
      </c>
    </row>
    <row r="357" spans="1:10" ht="57.6">
      <c r="A357" s="35" t="s">
        <v>45</v>
      </c>
      <c r="B357" s="42"/>
      <c r="C357" s="43"/>
      <c r="D357" s="43"/>
      <c r="E357" s="37" t="s">
        <v>483</v>
      </c>
      <c r="F357" s="43"/>
      <c r="G357" s="43"/>
      <c r="H357" s="43"/>
      <c r="I357" s="43"/>
      <c r="J357" s="44"/>
    </row>
    <row r="358" spans="1:10" ht="15">
      <c r="A358" s="35" t="s">
        <v>47</v>
      </c>
      <c r="B358" s="42"/>
      <c r="C358" s="43"/>
      <c r="D358" s="43"/>
      <c r="E358" s="45" t="s">
        <v>484</v>
      </c>
      <c r="F358" s="43"/>
      <c r="G358" s="43"/>
      <c r="H358" s="43"/>
      <c r="I358" s="43"/>
      <c r="J358" s="44"/>
    </row>
    <row r="359" spans="1:10" ht="115.2">
      <c r="A359" s="35" t="s">
        <v>49</v>
      </c>
      <c r="B359" s="42"/>
      <c r="C359" s="43"/>
      <c r="D359" s="43"/>
      <c r="E359" s="37" t="s">
        <v>485</v>
      </c>
      <c r="F359" s="43"/>
      <c r="G359" s="43"/>
      <c r="H359" s="43"/>
      <c r="I359" s="43"/>
      <c r="J359" s="44"/>
    </row>
    <row r="360" spans="1:16" ht="15">
      <c r="A360" s="35" t="s">
        <v>40</v>
      </c>
      <c r="B360" s="35">
        <v>86</v>
      </c>
      <c r="C360" s="36" t="s">
        <v>486</v>
      </c>
      <c r="D360" s="35" t="s">
        <v>42</v>
      </c>
      <c r="E360" s="37" t="s">
        <v>487</v>
      </c>
      <c r="F360" s="38" t="s">
        <v>115</v>
      </c>
      <c r="G360" s="39">
        <v>46.425</v>
      </c>
      <c r="H360" s="40">
        <v>0</v>
      </c>
      <c r="I360" s="40">
        <f>ROUND(G360*H360,P4)</f>
        <v>0</v>
      </c>
      <c r="J360" s="35"/>
      <c r="O360" s="41">
        <f>I360*0.21</f>
        <v>0</v>
      </c>
      <c r="P360">
        <v>3</v>
      </c>
    </row>
    <row r="361" spans="1:10" ht="43.2">
      <c r="A361" s="35" t="s">
        <v>45</v>
      </c>
      <c r="B361" s="42"/>
      <c r="C361" s="43"/>
      <c r="D361" s="43"/>
      <c r="E361" s="37" t="s">
        <v>488</v>
      </c>
      <c r="F361" s="43"/>
      <c r="G361" s="43"/>
      <c r="H361" s="43"/>
      <c r="I361" s="43"/>
      <c r="J361" s="44"/>
    </row>
    <row r="362" spans="1:10" ht="100.8">
      <c r="A362" s="35" t="s">
        <v>47</v>
      </c>
      <c r="B362" s="42"/>
      <c r="C362" s="43"/>
      <c r="D362" s="43"/>
      <c r="E362" s="45" t="s">
        <v>489</v>
      </c>
      <c r="F362" s="43"/>
      <c r="G362" s="43"/>
      <c r="H362" s="43"/>
      <c r="I362" s="43"/>
      <c r="J362" s="44"/>
    </row>
    <row r="363" spans="1:10" ht="144">
      <c r="A363" s="35" t="s">
        <v>49</v>
      </c>
      <c r="B363" s="42"/>
      <c r="C363" s="43"/>
      <c r="D363" s="43"/>
      <c r="E363" s="37" t="s">
        <v>490</v>
      </c>
      <c r="F363" s="43"/>
      <c r="G363" s="43"/>
      <c r="H363" s="43"/>
      <c r="I363" s="43"/>
      <c r="J363" s="44"/>
    </row>
    <row r="364" spans="1:16" ht="15">
      <c r="A364" s="35" t="s">
        <v>40</v>
      </c>
      <c r="B364" s="35">
        <v>87</v>
      </c>
      <c r="C364" s="36" t="s">
        <v>491</v>
      </c>
      <c r="D364" s="35" t="s">
        <v>42</v>
      </c>
      <c r="E364" s="37" t="s">
        <v>492</v>
      </c>
      <c r="F364" s="38" t="s">
        <v>152</v>
      </c>
      <c r="G364" s="39">
        <v>77.8</v>
      </c>
      <c r="H364" s="40">
        <v>0</v>
      </c>
      <c r="I364" s="40">
        <f>ROUND(G364*H364,P4)</f>
        <v>0</v>
      </c>
      <c r="J364" s="35"/>
      <c r="O364" s="41">
        <f>I364*0.21</f>
        <v>0</v>
      </c>
      <c r="P364">
        <v>3</v>
      </c>
    </row>
    <row r="365" spans="1:10" ht="15">
      <c r="A365" s="35" t="s">
        <v>45</v>
      </c>
      <c r="B365" s="42"/>
      <c r="C365" s="43"/>
      <c r="D365" s="43"/>
      <c r="E365" s="37" t="s">
        <v>493</v>
      </c>
      <c r="F365" s="43"/>
      <c r="G365" s="43"/>
      <c r="H365" s="43"/>
      <c r="I365" s="43"/>
      <c r="J365" s="44"/>
    </row>
    <row r="366" spans="1:10" ht="15">
      <c r="A366" s="35" t="s">
        <v>47</v>
      </c>
      <c r="B366" s="42"/>
      <c r="C366" s="43"/>
      <c r="D366" s="43"/>
      <c r="E366" s="45" t="s">
        <v>494</v>
      </c>
      <c r="F366" s="43"/>
      <c r="G366" s="43"/>
      <c r="H366" s="43"/>
      <c r="I366" s="43"/>
      <c r="J366" s="44"/>
    </row>
    <row r="367" spans="1:10" ht="158.4">
      <c r="A367" s="35" t="s">
        <v>49</v>
      </c>
      <c r="B367" s="42"/>
      <c r="C367" s="43"/>
      <c r="D367" s="43"/>
      <c r="E367" s="37" t="s">
        <v>495</v>
      </c>
      <c r="F367" s="43"/>
      <c r="G367" s="43"/>
      <c r="H367" s="43"/>
      <c r="I367" s="43"/>
      <c r="J367" s="44"/>
    </row>
    <row r="368" spans="1:16" ht="15">
      <c r="A368" s="35" t="s">
        <v>40</v>
      </c>
      <c r="B368" s="35">
        <v>88</v>
      </c>
      <c r="C368" s="36" t="s">
        <v>496</v>
      </c>
      <c r="D368" s="35" t="s">
        <v>56</v>
      </c>
      <c r="E368" s="37" t="s">
        <v>497</v>
      </c>
      <c r="F368" s="38" t="s">
        <v>152</v>
      </c>
      <c r="G368" s="39">
        <v>24.9</v>
      </c>
      <c r="H368" s="40">
        <v>0</v>
      </c>
      <c r="I368" s="40">
        <f>ROUND(G368*H368,P4)</f>
        <v>0</v>
      </c>
      <c r="J368" s="35"/>
      <c r="O368" s="41">
        <f>I368*0.21</f>
        <v>0</v>
      </c>
      <c r="P368">
        <v>3</v>
      </c>
    </row>
    <row r="369" spans="1:10" ht="15">
      <c r="A369" s="35" t="s">
        <v>45</v>
      </c>
      <c r="B369" s="42"/>
      <c r="C369" s="43"/>
      <c r="D369" s="43"/>
      <c r="E369" s="37" t="s">
        <v>493</v>
      </c>
      <c r="F369" s="43"/>
      <c r="G369" s="43"/>
      <c r="H369" s="43"/>
      <c r="I369" s="43"/>
      <c r="J369" s="44"/>
    </row>
    <row r="370" spans="1:10" ht="15">
      <c r="A370" s="35" t="s">
        <v>47</v>
      </c>
      <c r="B370" s="42"/>
      <c r="C370" s="43"/>
      <c r="D370" s="43"/>
      <c r="E370" s="45" t="s">
        <v>498</v>
      </c>
      <c r="F370" s="43"/>
      <c r="G370" s="43"/>
      <c r="H370" s="43"/>
      <c r="I370" s="43"/>
      <c r="J370" s="44"/>
    </row>
    <row r="371" spans="1:10" ht="158.4">
      <c r="A371" s="35" t="s">
        <v>49</v>
      </c>
      <c r="B371" s="42"/>
      <c r="C371" s="43"/>
      <c r="D371" s="43"/>
      <c r="E371" s="37" t="s">
        <v>495</v>
      </c>
      <c r="F371" s="43"/>
      <c r="G371" s="43"/>
      <c r="H371" s="43"/>
      <c r="I371" s="43"/>
      <c r="J371" s="44"/>
    </row>
    <row r="372" spans="1:16" ht="15">
      <c r="A372" s="35" t="s">
        <v>40</v>
      </c>
      <c r="B372" s="35">
        <v>89</v>
      </c>
      <c r="C372" s="36" t="s">
        <v>496</v>
      </c>
      <c r="D372" s="35" t="s">
        <v>61</v>
      </c>
      <c r="E372" s="37" t="s">
        <v>497</v>
      </c>
      <c r="F372" s="38" t="s">
        <v>152</v>
      </c>
      <c r="G372" s="39">
        <v>24</v>
      </c>
      <c r="H372" s="40">
        <v>0</v>
      </c>
      <c r="I372" s="40">
        <f>ROUND(G372*H372,P4)</f>
        <v>0</v>
      </c>
      <c r="J372" s="35"/>
      <c r="O372" s="41">
        <f>I372*0.21</f>
        <v>0</v>
      </c>
      <c r="P372">
        <v>3</v>
      </c>
    </row>
    <row r="373" spans="1:10" ht="43.2">
      <c r="A373" s="35" t="s">
        <v>45</v>
      </c>
      <c r="B373" s="42"/>
      <c r="C373" s="43"/>
      <c r="D373" s="43"/>
      <c r="E373" s="37" t="s">
        <v>499</v>
      </c>
      <c r="F373" s="43"/>
      <c r="G373" s="43"/>
      <c r="H373" s="43"/>
      <c r="I373" s="43"/>
      <c r="J373" s="44"/>
    </row>
    <row r="374" spans="1:10" ht="15">
      <c r="A374" s="35" t="s">
        <v>47</v>
      </c>
      <c r="B374" s="42"/>
      <c r="C374" s="43"/>
      <c r="D374" s="43"/>
      <c r="E374" s="45" t="s">
        <v>500</v>
      </c>
      <c r="F374" s="43"/>
      <c r="G374" s="43"/>
      <c r="H374" s="43"/>
      <c r="I374" s="43"/>
      <c r="J374" s="44"/>
    </row>
    <row r="375" spans="1:10" ht="158.4">
      <c r="A375" s="35" t="s">
        <v>49</v>
      </c>
      <c r="B375" s="42"/>
      <c r="C375" s="43"/>
      <c r="D375" s="43"/>
      <c r="E375" s="37" t="s">
        <v>495</v>
      </c>
      <c r="F375" s="43"/>
      <c r="G375" s="43"/>
      <c r="H375" s="43"/>
      <c r="I375" s="43"/>
      <c r="J375" s="44"/>
    </row>
    <row r="376" spans="1:16" ht="15">
      <c r="A376" s="35" t="s">
        <v>40</v>
      </c>
      <c r="B376" s="35">
        <v>90</v>
      </c>
      <c r="C376" s="36" t="s">
        <v>501</v>
      </c>
      <c r="D376" s="35" t="s">
        <v>42</v>
      </c>
      <c r="E376" s="37" t="s">
        <v>502</v>
      </c>
      <c r="F376" s="38" t="s">
        <v>69</v>
      </c>
      <c r="G376" s="39">
        <v>2</v>
      </c>
      <c r="H376" s="40">
        <v>0</v>
      </c>
      <c r="I376" s="40">
        <f>ROUND(G376*H376,P4)</f>
        <v>0</v>
      </c>
      <c r="J376" s="35"/>
      <c r="O376" s="41">
        <f>I376*0.21</f>
        <v>0</v>
      </c>
      <c r="P376">
        <v>3</v>
      </c>
    </row>
    <row r="377" spans="1:10" ht="28.8">
      <c r="A377" s="35" t="s">
        <v>45</v>
      </c>
      <c r="B377" s="42"/>
      <c r="C377" s="43"/>
      <c r="D377" s="43"/>
      <c r="E377" s="37" t="s">
        <v>503</v>
      </c>
      <c r="F377" s="43"/>
      <c r="G377" s="43"/>
      <c r="H377" s="43"/>
      <c r="I377" s="43"/>
      <c r="J377" s="44"/>
    </row>
    <row r="378" spans="1:10" ht="15">
      <c r="A378" s="35" t="s">
        <v>47</v>
      </c>
      <c r="B378" s="42"/>
      <c r="C378" s="43"/>
      <c r="D378" s="43"/>
      <c r="E378" s="45" t="s">
        <v>87</v>
      </c>
      <c r="F378" s="43"/>
      <c r="G378" s="43"/>
      <c r="H378" s="43"/>
      <c r="I378" s="43"/>
      <c r="J378" s="44"/>
    </row>
    <row r="379" spans="1:10" ht="144">
      <c r="A379" s="35" t="s">
        <v>49</v>
      </c>
      <c r="B379" s="42"/>
      <c r="C379" s="43"/>
      <c r="D379" s="43"/>
      <c r="E379" s="37" t="s">
        <v>504</v>
      </c>
      <c r="F379" s="43"/>
      <c r="G379" s="43"/>
      <c r="H379" s="43"/>
      <c r="I379" s="43"/>
      <c r="J379" s="44"/>
    </row>
    <row r="380" spans="1:16" ht="15">
      <c r="A380" s="35" t="s">
        <v>40</v>
      </c>
      <c r="B380" s="35">
        <v>91</v>
      </c>
      <c r="C380" s="36" t="s">
        <v>505</v>
      </c>
      <c r="D380" s="35" t="s">
        <v>95</v>
      </c>
      <c r="E380" s="37" t="s">
        <v>506</v>
      </c>
      <c r="F380" s="38" t="s">
        <v>44</v>
      </c>
      <c r="G380" s="39">
        <v>1</v>
      </c>
      <c r="H380" s="40">
        <v>0</v>
      </c>
      <c r="I380" s="40">
        <f>ROUND(G380*H380,P4)</f>
        <v>0</v>
      </c>
      <c r="J380" s="35"/>
      <c r="O380" s="41">
        <f>I380*0.21</f>
        <v>0</v>
      </c>
      <c r="P380">
        <v>3</v>
      </c>
    </row>
    <row r="381" spans="1:10" ht="28.8">
      <c r="A381" s="35" t="s">
        <v>45</v>
      </c>
      <c r="B381" s="42"/>
      <c r="C381" s="43"/>
      <c r="D381" s="43"/>
      <c r="E381" s="37" t="s">
        <v>507</v>
      </c>
      <c r="F381" s="43"/>
      <c r="G381" s="43"/>
      <c r="H381" s="43"/>
      <c r="I381" s="43"/>
      <c r="J381" s="44"/>
    </row>
    <row r="382" spans="1:10" ht="15">
      <c r="A382" s="35" t="s">
        <v>47</v>
      </c>
      <c r="B382" s="42"/>
      <c r="C382" s="43"/>
      <c r="D382" s="43"/>
      <c r="E382" s="45" t="s">
        <v>508</v>
      </c>
      <c r="F382" s="43"/>
      <c r="G382" s="43"/>
      <c r="H382" s="43"/>
      <c r="I382" s="43"/>
      <c r="J382" s="44"/>
    </row>
    <row r="383" spans="1:10" ht="129.6">
      <c r="A383" s="35" t="s">
        <v>49</v>
      </c>
      <c r="B383" s="47"/>
      <c r="C383" s="48"/>
      <c r="D383" s="48"/>
      <c r="E383" s="37" t="s">
        <v>509</v>
      </c>
      <c r="F383" s="48"/>
      <c r="G383" s="48"/>
      <c r="H383" s="48"/>
      <c r="I383" s="48"/>
      <c r="J383" s="49"/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workbookViewId="0" topLeftCell="A1"/>
  </sheetViews>
  <sheetFormatPr defaultColWidth="9.140625" defaultRowHeight="15"/>
  <cols>
    <col min="1" max="1" width="8.8515625" style="0" hidden="1" customWidth="1"/>
    <col min="2" max="2" width="15.7109375" style="0" customWidth="1"/>
    <col min="3" max="3" width="9.421875" style="0" customWidth="1"/>
    <col min="4" max="4" width="12.57421875" style="0" customWidth="1"/>
    <col min="5" max="5" width="63.00390625" style="0" customWidth="1"/>
    <col min="6" max="6" width="12.57421875" style="0" customWidth="1"/>
    <col min="7" max="9" width="15.7109375" style="0" customWidth="1"/>
    <col min="10" max="10" width="14.7109375" style="0" bestFit="1" customWidth="1"/>
    <col min="15" max="16" width="8.8515625" style="0" hidden="1" customWidth="1"/>
  </cols>
  <sheetData>
    <row r="1" spans="1:16" ht="15">
      <c r="A1" s="1" t="s">
        <v>0</v>
      </c>
      <c r="B1" s="10"/>
      <c r="C1" s="11"/>
      <c r="D1" s="11"/>
      <c r="E1" s="12" t="s">
        <v>1</v>
      </c>
      <c r="F1" s="11"/>
      <c r="G1" s="11"/>
      <c r="H1" s="11"/>
      <c r="I1" s="11"/>
      <c r="J1" s="13"/>
      <c r="P1">
        <v>3</v>
      </c>
    </row>
    <row r="2" spans="1:10" ht="21">
      <c r="A2" s="1"/>
      <c r="B2" s="14"/>
      <c r="C2" s="15"/>
      <c r="D2" s="15"/>
      <c r="E2" s="16" t="s">
        <v>19</v>
      </c>
      <c r="F2" s="15"/>
      <c r="G2" s="15"/>
      <c r="H2" s="15"/>
      <c r="I2" s="15"/>
      <c r="J2" s="17"/>
    </row>
    <row r="3" spans="1:16" ht="15">
      <c r="A3" s="3" t="s">
        <v>20</v>
      </c>
      <c r="B3" s="18" t="s">
        <v>21</v>
      </c>
      <c r="C3" s="19" t="s">
        <v>22</v>
      </c>
      <c r="D3" s="20"/>
      <c r="E3" s="21" t="s">
        <v>23</v>
      </c>
      <c r="F3" s="15"/>
      <c r="G3" s="15"/>
      <c r="H3" s="22" t="s">
        <v>15</v>
      </c>
      <c r="I3" s="23">
        <f>SUMIFS(I8:I61,A8:A61,"SD")</f>
        <v>0</v>
      </c>
      <c r="J3" s="17"/>
      <c r="O3">
        <v>0</v>
      </c>
      <c r="P3">
        <v>2</v>
      </c>
    </row>
    <row r="4" spans="1:16" ht="15">
      <c r="A4" s="3" t="s">
        <v>24</v>
      </c>
      <c r="B4" s="18" t="s">
        <v>25</v>
      </c>
      <c r="C4" s="19" t="s">
        <v>15</v>
      </c>
      <c r="D4" s="20"/>
      <c r="E4" s="21" t="s">
        <v>16</v>
      </c>
      <c r="F4" s="15"/>
      <c r="G4" s="15"/>
      <c r="H4" s="15"/>
      <c r="I4" s="15"/>
      <c r="J4" s="17"/>
      <c r="O4">
        <v>0.15</v>
      </c>
      <c r="P4">
        <v>2</v>
      </c>
    </row>
    <row r="5" spans="1:15" ht="15">
      <c r="A5" s="24" t="s">
        <v>26</v>
      </c>
      <c r="B5" s="25" t="s">
        <v>27</v>
      </c>
      <c r="C5" s="7" t="s">
        <v>28</v>
      </c>
      <c r="D5" s="7" t="s">
        <v>29</v>
      </c>
      <c r="E5" s="7" t="s">
        <v>30</v>
      </c>
      <c r="F5" s="7" t="s">
        <v>31</v>
      </c>
      <c r="G5" s="7" t="s">
        <v>32</v>
      </c>
      <c r="H5" s="7" t="s">
        <v>33</v>
      </c>
      <c r="I5" s="7"/>
      <c r="J5" s="26" t="s">
        <v>34</v>
      </c>
      <c r="O5">
        <v>0.21</v>
      </c>
    </row>
    <row r="6" spans="1:10" ht="15">
      <c r="A6" s="24"/>
      <c r="B6" s="25"/>
      <c r="C6" s="7"/>
      <c r="D6" s="7"/>
      <c r="E6" s="7"/>
      <c r="F6" s="7"/>
      <c r="G6" s="7"/>
      <c r="H6" s="7" t="s">
        <v>35</v>
      </c>
      <c r="I6" s="7" t="s">
        <v>36</v>
      </c>
      <c r="J6" s="26"/>
    </row>
    <row r="7" spans="1:10" ht="15">
      <c r="A7" s="27">
        <v>0</v>
      </c>
      <c r="B7" s="25">
        <v>1</v>
      </c>
      <c r="C7" s="28">
        <v>2</v>
      </c>
      <c r="D7" s="7">
        <v>3</v>
      </c>
      <c r="E7" s="28">
        <v>4</v>
      </c>
      <c r="F7" s="7">
        <v>5</v>
      </c>
      <c r="G7" s="7">
        <v>6</v>
      </c>
      <c r="H7" s="7">
        <v>7</v>
      </c>
      <c r="I7" s="28">
        <v>8</v>
      </c>
      <c r="J7" s="26">
        <v>9</v>
      </c>
    </row>
    <row r="8" spans="1:10" ht="15">
      <c r="A8" s="29" t="s">
        <v>37</v>
      </c>
      <c r="B8" s="30"/>
      <c r="C8" s="31" t="s">
        <v>38</v>
      </c>
      <c r="D8" s="32"/>
      <c r="E8" s="29" t="s">
        <v>39</v>
      </c>
      <c r="F8" s="32"/>
      <c r="G8" s="32"/>
      <c r="H8" s="32"/>
      <c r="I8" s="33">
        <f>SUMIFS(I9:I12,A9:A12,"P")</f>
        <v>0</v>
      </c>
      <c r="J8" s="34"/>
    </row>
    <row r="9" spans="1:16" ht="15">
      <c r="A9" s="35" t="s">
        <v>40</v>
      </c>
      <c r="B9" s="35">
        <v>1</v>
      </c>
      <c r="C9" s="36" t="s">
        <v>510</v>
      </c>
      <c r="D9" s="35" t="s">
        <v>42</v>
      </c>
      <c r="E9" s="37" t="s">
        <v>511</v>
      </c>
      <c r="F9" s="38" t="s">
        <v>44</v>
      </c>
      <c r="G9" s="39">
        <v>1</v>
      </c>
      <c r="H9" s="40">
        <v>0</v>
      </c>
      <c r="I9" s="40">
        <f>ROUND(G9*H9,P4)</f>
        <v>0</v>
      </c>
      <c r="J9" s="35"/>
      <c r="O9" s="41">
        <f>I9*0.21</f>
        <v>0</v>
      </c>
      <c r="P9">
        <v>3</v>
      </c>
    </row>
    <row r="10" spans="1:10" ht="15">
      <c r="A10" s="35" t="s">
        <v>45</v>
      </c>
      <c r="B10" s="42"/>
      <c r="C10" s="43"/>
      <c r="D10" s="43"/>
      <c r="E10" s="37" t="s">
        <v>512</v>
      </c>
      <c r="F10" s="43"/>
      <c r="G10" s="43"/>
      <c r="H10" s="43"/>
      <c r="I10" s="43"/>
      <c r="J10" s="44"/>
    </row>
    <row r="11" spans="1:10" ht="15">
      <c r="A11" s="35" t="s">
        <v>47</v>
      </c>
      <c r="B11" s="42"/>
      <c r="C11" s="43"/>
      <c r="D11" s="43"/>
      <c r="E11" s="45" t="s">
        <v>59</v>
      </c>
      <c r="F11" s="43"/>
      <c r="G11" s="43"/>
      <c r="H11" s="43"/>
      <c r="I11" s="43"/>
      <c r="J11" s="44"/>
    </row>
    <row r="12" spans="1:10" ht="15">
      <c r="A12" s="35" t="s">
        <v>49</v>
      </c>
      <c r="B12" s="42"/>
      <c r="C12" s="43"/>
      <c r="D12" s="43"/>
      <c r="E12" s="37" t="s">
        <v>60</v>
      </c>
      <c r="F12" s="43"/>
      <c r="G12" s="43"/>
      <c r="H12" s="43"/>
      <c r="I12" s="43"/>
      <c r="J12" s="44"/>
    </row>
    <row r="13" spans="1:10" ht="15">
      <c r="A13" s="29" t="s">
        <v>37</v>
      </c>
      <c r="B13" s="30"/>
      <c r="C13" s="31" t="s">
        <v>384</v>
      </c>
      <c r="D13" s="32"/>
      <c r="E13" s="29" t="s">
        <v>385</v>
      </c>
      <c r="F13" s="32"/>
      <c r="G13" s="32"/>
      <c r="H13" s="32"/>
      <c r="I13" s="33">
        <f>SUMIFS(I14:I61,A14:A61,"P")</f>
        <v>0</v>
      </c>
      <c r="J13" s="34"/>
    </row>
    <row r="14" spans="1:16" ht="28.8">
      <c r="A14" s="35" t="s">
        <v>40</v>
      </c>
      <c r="B14" s="35">
        <v>2</v>
      </c>
      <c r="C14" s="36" t="s">
        <v>513</v>
      </c>
      <c r="D14" s="35" t="s">
        <v>42</v>
      </c>
      <c r="E14" s="37" t="s">
        <v>514</v>
      </c>
      <c r="F14" s="38" t="s">
        <v>69</v>
      </c>
      <c r="G14" s="39">
        <v>72</v>
      </c>
      <c r="H14" s="40">
        <v>0</v>
      </c>
      <c r="I14" s="40">
        <f>ROUND(G14*H14,P4)</f>
        <v>0</v>
      </c>
      <c r="J14" s="35"/>
      <c r="O14" s="41">
        <f>I14*0.21</f>
        <v>0</v>
      </c>
      <c r="P14">
        <v>3</v>
      </c>
    </row>
    <row r="15" spans="1:10" ht="28.8">
      <c r="A15" s="35" t="s">
        <v>45</v>
      </c>
      <c r="B15" s="42"/>
      <c r="C15" s="43"/>
      <c r="D15" s="43"/>
      <c r="E15" s="37" t="s">
        <v>515</v>
      </c>
      <c r="F15" s="43"/>
      <c r="G15" s="43"/>
      <c r="H15" s="43"/>
      <c r="I15" s="43"/>
      <c r="J15" s="44"/>
    </row>
    <row r="16" spans="1:10" ht="57.6">
      <c r="A16" s="35" t="s">
        <v>47</v>
      </c>
      <c r="B16" s="42"/>
      <c r="C16" s="43"/>
      <c r="D16" s="43"/>
      <c r="E16" s="45" t="s">
        <v>516</v>
      </c>
      <c r="F16" s="43"/>
      <c r="G16" s="43"/>
      <c r="H16" s="43"/>
      <c r="I16" s="43"/>
      <c r="J16" s="44"/>
    </row>
    <row r="17" spans="1:10" ht="72">
      <c r="A17" s="35" t="s">
        <v>49</v>
      </c>
      <c r="B17" s="42"/>
      <c r="C17" s="43"/>
      <c r="D17" s="43"/>
      <c r="E17" s="37" t="s">
        <v>517</v>
      </c>
      <c r="F17" s="43"/>
      <c r="G17" s="43"/>
      <c r="H17" s="43"/>
      <c r="I17" s="43"/>
      <c r="J17" s="44"/>
    </row>
    <row r="18" spans="1:16" ht="15">
      <c r="A18" s="35" t="s">
        <v>40</v>
      </c>
      <c r="B18" s="35">
        <v>3</v>
      </c>
      <c r="C18" s="36" t="s">
        <v>406</v>
      </c>
      <c r="D18" s="35" t="s">
        <v>42</v>
      </c>
      <c r="E18" s="37" t="s">
        <v>407</v>
      </c>
      <c r="F18" s="38" t="s">
        <v>69</v>
      </c>
      <c r="G18" s="39">
        <v>72</v>
      </c>
      <c r="H18" s="40">
        <v>0</v>
      </c>
      <c r="I18" s="40">
        <f>ROUND(G18*H18,P4)</f>
        <v>0</v>
      </c>
      <c r="J18" s="35"/>
      <c r="O18" s="41">
        <f>I18*0.21</f>
        <v>0</v>
      </c>
      <c r="P18">
        <v>3</v>
      </c>
    </row>
    <row r="19" spans="1:10" ht="15">
      <c r="A19" s="35" t="s">
        <v>45</v>
      </c>
      <c r="B19" s="42"/>
      <c r="C19" s="43"/>
      <c r="D19" s="43"/>
      <c r="E19" s="37" t="s">
        <v>518</v>
      </c>
      <c r="F19" s="43"/>
      <c r="G19" s="43"/>
      <c r="H19" s="43"/>
      <c r="I19" s="43"/>
      <c r="J19" s="44"/>
    </row>
    <row r="20" spans="1:10" ht="15">
      <c r="A20" s="35" t="s">
        <v>47</v>
      </c>
      <c r="B20" s="42"/>
      <c r="C20" s="43"/>
      <c r="D20" s="43"/>
      <c r="E20" s="45" t="s">
        <v>519</v>
      </c>
      <c r="F20" s="43"/>
      <c r="G20" s="43"/>
      <c r="H20" s="43"/>
      <c r="I20" s="43"/>
      <c r="J20" s="44"/>
    </row>
    <row r="21" spans="1:10" ht="28.8">
      <c r="A21" s="35" t="s">
        <v>49</v>
      </c>
      <c r="B21" s="42"/>
      <c r="C21" s="43"/>
      <c r="D21" s="43"/>
      <c r="E21" s="37" t="s">
        <v>410</v>
      </c>
      <c r="F21" s="43"/>
      <c r="G21" s="43"/>
      <c r="H21" s="43"/>
      <c r="I21" s="43"/>
      <c r="J21" s="44"/>
    </row>
    <row r="22" spans="1:16" ht="15">
      <c r="A22" s="35" t="s">
        <v>40</v>
      </c>
      <c r="B22" s="35">
        <v>4</v>
      </c>
      <c r="C22" s="36" t="s">
        <v>520</v>
      </c>
      <c r="D22" s="35" t="s">
        <v>42</v>
      </c>
      <c r="E22" s="37" t="s">
        <v>521</v>
      </c>
      <c r="F22" s="38" t="s">
        <v>522</v>
      </c>
      <c r="G22" s="39">
        <v>5087</v>
      </c>
      <c r="H22" s="40">
        <v>0</v>
      </c>
      <c r="I22" s="40">
        <f>ROUND(G22*H22,P4)</f>
        <v>0</v>
      </c>
      <c r="J22" s="35"/>
      <c r="O22" s="41">
        <f>I22*0.21</f>
        <v>0</v>
      </c>
      <c r="P22">
        <v>3</v>
      </c>
    </row>
    <row r="23" spans="1:10" ht="43.2">
      <c r="A23" s="35" t="s">
        <v>45</v>
      </c>
      <c r="B23" s="42"/>
      <c r="C23" s="43"/>
      <c r="D23" s="43"/>
      <c r="E23" s="37" t="s">
        <v>523</v>
      </c>
      <c r="F23" s="43"/>
      <c r="G23" s="43"/>
      <c r="H23" s="43"/>
      <c r="I23" s="43"/>
      <c r="J23" s="44"/>
    </row>
    <row r="24" spans="1:10" ht="57.6">
      <c r="A24" s="35" t="s">
        <v>47</v>
      </c>
      <c r="B24" s="42"/>
      <c r="C24" s="43"/>
      <c r="D24" s="43"/>
      <c r="E24" s="45" t="s">
        <v>524</v>
      </c>
      <c r="F24" s="43"/>
      <c r="G24" s="43"/>
      <c r="H24" s="43"/>
      <c r="I24" s="43"/>
      <c r="J24" s="44"/>
    </row>
    <row r="25" spans="1:10" ht="28.8">
      <c r="A25" s="35" t="s">
        <v>49</v>
      </c>
      <c r="B25" s="42"/>
      <c r="C25" s="43"/>
      <c r="D25" s="43"/>
      <c r="E25" s="37" t="s">
        <v>525</v>
      </c>
      <c r="F25" s="43"/>
      <c r="G25" s="43"/>
      <c r="H25" s="43"/>
      <c r="I25" s="43"/>
      <c r="J25" s="44"/>
    </row>
    <row r="26" spans="1:16" ht="28.8">
      <c r="A26" s="35" t="s">
        <v>40</v>
      </c>
      <c r="B26" s="35">
        <v>5</v>
      </c>
      <c r="C26" s="36" t="s">
        <v>526</v>
      </c>
      <c r="D26" s="35" t="s">
        <v>42</v>
      </c>
      <c r="E26" s="37" t="s">
        <v>527</v>
      </c>
      <c r="F26" s="38" t="s">
        <v>69</v>
      </c>
      <c r="G26" s="39">
        <v>13</v>
      </c>
      <c r="H26" s="40">
        <v>0</v>
      </c>
      <c r="I26" s="40">
        <f>ROUND(G26*H26,P4)</f>
        <v>0</v>
      </c>
      <c r="J26" s="35"/>
      <c r="O26" s="41">
        <f>I26*0.21</f>
        <v>0</v>
      </c>
      <c r="P26">
        <v>3</v>
      </c>
    </row>
    <row r="27" spans="1:10" ht="15">
      <c r="A27" s="35" t="s">
        <v>45</v>
      </c>
      <c r="B27" s="42"/>
      <c r="C27" s="43"/>
      <c r="D27" s="43"/>
      <c r="E27" s="46" t="s">
        <v>42</v>
      </c>
      <c r="F27" s="43"/>
      <c r="G27" s="43"/>
      <c r="H27" s="43"/>
      <c r="I27" s="43"/>
      <c r="J27" s="44"/>
    </row>
    <row r="28" spans="1:10" ht="57.6">
      <c r="A28" s="35" t="s">
        <v>47</v>
      </c>
      <c r="B28" s="42"/>
      <c r="C28" s="43"/>
      <c r="D28" s="43"/>
      <c r="E28" s="45" t="s">
        <v>528</v>
      </c>
      <c r="F28" s="43"/>
      <c r="G28" s="43"/>
      <c r="H28" s="43"/>
      <c r="I28" s="43"/>
      <c r="J28" s="44"/>
    </row>
    <row r="29" spans="1:10" ht="72">
      <c r="A29" s="35" t="s">
        <v>49</v>
      </c>
      <c r="B29" s="42"/>
      <c r="C29" s="43"/>
      <c r="D29" s="43"/>
      <c r="E29" s="37" t="s">
        <v>517</v>
      </c>
      <c r="F29" s="43"/>
      <c r="G29" s="43"/>
      <c r="H29" s="43"/>
      <c r="I29" s="43"/>
      <c r="J29" s="44"/>
    </row>
    <row r="30" spans="1:16" ht="15">
      <c r="A30" s="35" t="s">
        <v>40</v>
      </c>
      <c r="B30" s="35">
        <v>6</v>
      </c>
      <c r="C30" s="36" t="s">
        <v>529</v>
      </c>
      <c r="D30" s="35" t="s">
        <v>42</v>
      </c>
      <c r="E30" s="37" t="s">
        <v>530</v>
      </c>
      <c r="F30" s="38" t="s">
        <v>69</v>
      </c>
      <c r="G30" s="39">
        <v>13</v>
      </c>
      <c r="H30" s="40">
        <v>0</v>
      </c>
      <c r="I30" s="40">
        <f>ROUND(G30*H30,P4)</f>
        <v>0</v>
      </c>
      <c r="J30" s="35"/>
      <c r="O30" s="41">
        <f>I30*0.21</f>
        <v>0</v>
      </c>
      <c r="P30">
        <v>3</v>
      </c>
    </row>
    <row r="31" spans="1:10" ht="15">
      <c r="A31" s="35" t="s">
        <v>45</v>
      </c>
      <c r="B31" s="42"/>
      <c r="C31" s="43"/>
      <c r="D31" s="43"/>
      <c r="E31" s="46" t="s">
        <v>42</v>
      </c>
      <c r="F31" s="43"/>
      <c r="G31" s="43"/>
      <c r="H31" s="43"/>
      <c r="I31" s="43"/>
      <c r="J31" s="44"/>
    </row>
    <row r="32" spans="1:10" ht="15">
      <c r="A32" s="35" t="s">
        <v>47</v>
      </c>
      <c r="B32" s="42"/>
      <c r="C32" s="43"/>
      <c r="D32" s="43"/>
      <c r="E32" s="45" t="s">
        <v>531</v>
      </c>
      <c r="F32" s="43"/>
      <c r="G32" s="43"/>
      <c r="H32" s="43"/>
      <c r="I32" s="43"/>
      <c r="J32" s="44"/>
    </row>
    <row r="33" spans="1:10" ht="28.8">
      <c r="A33" s="35" t="s">
        <v>49</v>
      </c>
      <c r="B33" s="42"/>
      <c r="C33" s="43"/>
      <c r="D33" s="43"/>
      <c r="E33" s="37" t="s">
        <v>410</v>
      </c>
      <c r="F33" s="43"/>
      <c r="G33" s="43"/>
      <c r="H33" s="43"/>
      <c r="I33" s="43"/>
      <c r="J33" s="44"/>
    </row>
    <row r="34" spans="1:16" ht="15">
      <c r="A34" s="35" t="s">
        <v>40</v>
      </c>
      <c r="B34" s="35">
        <v>7</v>
      </c>
      <c r="C34" s="36" t="s">
        <v>532</v>
      </c>
      <c r="D34" s="35" t="s">
        <v>42</v>
      </c>
      <c r="E34" s="37" t="s">
        <v>533</v>
      </c>
      <c r="F34" s="38" t="s">
        <v>522</v>
      </c>
      <c r="G34" s="39">
        <v>602</v>
      </c>
      <c r="H34" s="40">
        <v>0</v>
      </c>
      <c r="I34" s="40">
        <f>ROUND(G34*H34,P4)</f>
        <v>0</v>
      </c>
      <c r="J34" s="35"/>
      <c r="O34" s="41">
        <f>I34*0.21</f>
        <v>0</v>
      </c>
      <c r="P34">
        <v>3</v>
      </c>
    </row>
    <row r="35" spans="1:10" ht="43.2">
      <c r="A35" s="35" t="s">
        <v>45</v>
      </c>
      <c r="B35" s="42"/>
      <c r="C35" s="43"/>
      <c r="D35" s="43"/>
      <c r="E35" s="37" t="s">
        <v>523</v>
      </c>
      <c r="F35" s="43"/>
      <c r="G35" s="43"/>
      <c r="H35" s="43"/>
      <c r="I35" s="43"/>
      <c r="J35" s="44"/>
    </row>
    <row r="36" spans="1:10" ht="57.6">
      <c r="A36" s="35" t="s">
        <v>47</v>
      </c>
      <c r="B36" s="42"/>
      <c r="C36" s="43"/>
      <c r="D36" s="43"/>
      <c r="E36" s="45" t="s">
        <v>534</v>
      </c>
      <c r="F36" s="43"/>
      <c r="G36" s="43"/>
      <c r="H36" s="43"/>
      <c r="I36" s="43"/>
      <c r="J36" s="44"/>
    </row>
    <row r="37" spans="1:10" ht="28.8">
      <c r="A37" s="35" t="s">
        <v>49</v>
      </c>
      <c r="B37" s="42"/>
      <c r="C37" s="43"/>
      <c r="D37" s="43"/>
      <c r="E37" s="37" t="s">
        <v>525</v>
      </c>
      <c r="F37" s="43"/>
      <c r="G37" s="43"/>
      <c r="H37" s="43"/>
      <c r="I37" s="43"/>
      <c r="J37" s="44"/>
    </row>
    <row r="38" spans="1:16" ht="15">
      <c r="A38" s="35" t="s">
        <v>40</v>
      </c>
      <c r="B38" s="35">
        <v>8</v>
      </c>
      <c r="C38" s="36" t="s">
        <v>535</v>
      </c>
      <c r="D38" s="35" t="s">
        <v>42</v>
      </c>
      <c r="E38" s="37" t="s">
        <v>536</v>
      </c>
      <c r="F38" s="38" t="s">
        <v>69</v>
      </c>
      <c r="G38" s="39">
        <v>20</v>
      </c>
      <c r="H38" s="40">
        <v>0</v>
      </c>
      <c r="I38" s="40">
        <f>ROUND(G38*H38,P4)</f>
        <v>0</v>
      </c>
      <c r="J38" s="35"/>
      <c r="O38" s="41">
        <f>I38*0.21</f>
        <v>0</v>
      </c>
      <c r="P38">
        <v>3</v>
      </c>
    </row>
    <row r="39" spans="1:10" ht="15">
      <c r="A39" s="35" t="s">
        <v>45</v>
      </c>
      <c r="B39" s="42"/>
      <c r="C39" s="43"/>
      <c r="D39" s="43"/>
      <c r="E39" s="46" t="s">
        <v>42</v>
      </c>
      <c r="F39" s="43"/>
      <c r="G39" s="43"/>
      <c r="H39" s="43"/>
      <c r="I39" s="43"/>
      <c r="J39" s="44"/>
    </row>
    <row r="40" spans="1:10" ht="15">
      <c r="A40" s="35" t="s">
        <v>47</v>
      </c>
      <c r="B40" s="42"/>
      <c r="C40" s="43"/>
      <c r="D40" s="43"/>
      <c r="E40" s="45" t="s">
        <v>537</v>
      </c>
      <c r="F40" s="43"/>
      <c r="G40" s="43"/>
      <c r="H40" s="43"/>
      <c r="I40" s="43"/>
      <c r="J40" s="44"/>
    </row>
    <row r="41" spans="1:10" ht="86.4">
      <c r="A41" s="35" t="s">
        <v>49</v>
      </c>
      <c r="B41" s="42"/>
      <c r="C41" s="43"/>
      <c r="D41" s="43"/>
      <c r="E41" s="37" t="s">
        <v>538</v>
      </c>
      <c r="F41" s="43"/>
      <c r="G41" s="43"/>
      <c r="H41" s="43"/>
      <c r="I41" s="43"/>
      <c r="J41" s="44"/>
    </row>
    <row r="42" spans="1:16" ht="15">
      <c r="A42" s="35" t="s">
        <v>40</v>
      </c>
      <c r="B42" s="35">
        <v>9</v>
      </c>
      <c r="C42" s="36" t="s">
        <v>539</v>
      </c>
      <c r="D42" s="35" t="s">
        <v>42</v>
      </c>
      <c r="E42" s="37" t="s">
        <v>540</v>
      </c>
      <c r="F42" s="38" t="s">
        <v>69</v>
      </c>
      <c r="G42" s="39">
        <v>20</v>
      </c>
      <c r="H42" s="40">
        <v>0</v>
      </c>
      <c r="I42" s="40">
        <f>ROUND(G42*H42,P4)</f>
        <v>0</v>
      </c>
      <c r="J42" s="35"/>
      <c r="O42" s="41">
        <f>I42*0.21</f>
        <v>0</v>
      </c>
      <c r="P42">
        <v>3</v>
      </c>
    </row>
    <row r="43" spans="1:10" ht="15">
      <c r="A43" s="35" t="s">
        <v>45</v>
      </c>
      <c r="B43" s="42"/>
      <c r="C43" s="43"/>
      <c r="D43" s="43"/>
      <c r="E43" s="46" t="s">
        <v>42</v>
      </c>
      <c r="F43" s="43"/>
      <c r="G43" s="43"/>
      <c r="H43" s="43"/>
      <c r="I43" s="43"/>
      <c r="J43" s="44"/>
    </row>
    <row r="44" spans="1:10" ht="15">
      <c r="A44" s="35" t="s">
        <v>47</v>
      </c>
      <c r="B44" s="42"/>
      <c r="C44" s="43"/>
      <c r="D44" s="43"/>
      <c r="E44" s="45" t="s">
        <v>541</v>
      </c>
      <c r="F44" s="43"/>
      <c r="G44" s="43"/>
      <c r="H44" s="43"/>
      <c r="I44" s="43"/>
      <c r="J44" s="44"/>
    </row>
    <row r="45" spans="1:10" ht="28.8">
      <c r="A45" s="35" t="s">
        <v>49</v>
      </c>
      <c r="B45" s="42"/>
      <c r="C45" s="43"/>
      <c r="D45" s="43"/>
      <c r="E45" s="37" t="s">
        <v>542</v>
      </c>
      <c r="F45" s="43"/>
      <c r="G45" s="43"/>
      <c r="H45" s="43"/>
      <c r="I45" s="43"/>
      <c r="J45" s="44"/>
    </row>
    <row r="46" spans="1:16" ht="15">
      <c r="A46" s="35" t="s">
        <v>40</v>
      </c>
      <c r="B46" s="35">
        <v>10</v>
      </c>
      <c r="C46" s="36" t="s">
        <v>543</v>
      </c>
      <c r="D46" s="35" t="s">
        <v>42</v>
      </c>
      <c r="E46" s="37" t="s">
        <v>544</v>
      </c>
      <c r="F46" s="38" t="s">
        <v>522</v>
      </c>
      <c r="G46" s="39">
        <v>1008</v>
      </c>
      <c r="H46" s="40">
        <v>0</v>
      </c>
      <c r="I46" s="40">
        <f>ROUND(G46*H46,P4)</f>
        <v>0</v>
      </c>
      <c r="J46" s="35"/>
      <c r="O46" s="41">
        <f>I46*0.21</f>
        <v>0</v>
      </c>
      <c r="P46">
        <v>3</v>
      </c>
    </row>
    <row r="47" spans="1:10" ht="43.2">
      <c r="A47" s="35" t="s">
        <v>45</v>
      </c>
      <c r="B47" s="42"/>
      <c r="C47" s="43"/>
      <c r="D47" s="43"/>
      <c r="E47" s="37" t="s">
        <v>523</v>
      </c>
      <c r="F47" s="43"/>
      <c r="G47" s="43"/>
      <c r="H47" s="43"/>
      <c r="I47" s="43"/>
      <c r="J47" s="44"/>
    </row>
    <row r="48" spans="1:10" ht="57.6">
      <c r="A48" s="35" t="s">
        <v>47</v>
      </c>
      <c r="B48" s="42"/>
      <c r="C48" s="43"/>
      <c r="D48" s="43"/>
      <c r="E48" s="45" t="s">
        <v>545</v>
      </c>
      <c r="F48" s="43"/>
      <c r="G48" s="43"/>
      <c r="H48" s="43"/>
      <c r="I48" s="43"/>
      <c r="J48" s="44"/>
    </row>
    <row r="49" spans="1:10" ht="28.8">
      <c r="A49" s="35" t="s">
        <v>49</v>
      </c>
      <c r="B49" s="42"/>
      <c r="C49" s="43"/>
      <c r="D49" s="43"/>
      <c r="E49" s="37" t="s">
        <v>546</v>
      </c>
      <c r="F49" s="43"/>
      <c r="G49" s="43"/>
      <c r="H49" s="43"/>
      <c r="I49" s="43"/>
      <c r="J49" s="44"/>
    </row>
    <row r="50" spans="1:16" ht="15">
      <c r="A50" s="35" t="s">
        <v>40</v>
      </c>
      <c r="B50" s="35">
        <v>11</v>
      </c>
      <c r="C50" s="36" t="s">
        <v>547</v>
      </c>
      <c r="D50" s="35" t="s">
        <v>42</v>
      </c>
      <c r="E50" s="37" t="s">
        <v>548</v>
      </c>
      <c r="F50" s="38" t="s">
        <v>69</v>
      </c>
      <c r="G50" s="39">
        <v>20</v>
      </c>
      <c r="H50" s="40">
        <v>0</v>
      </c>
      <c r="I50" s="40">
        <f>ROUND(G50*H50,P4)</f>
        <v>0</v>
      </c>
      <c r="J50" s="35"/>
      <c r="O50" s="41">
        <f>I50*0.21</f>
        <v>0</v>
      </c>
      <c r="P50">
        <v>3</v>
      </c>
    </row>
    <row r="51" spans="1:10" ht="15">
      <c r="A51" s="35" t="s">
        <v>45</v>
      </c>
      <c r="B51" s="42"/>
      <c r="C51" s="43"/>
      <c r="D51" s="43"/>
      <c r="E51" s="46" t="s">
        <v>42</v>
      </c>
      <c r="F51" s="43"/>
      <c r="G51" s="43"/>
      <c r="H51" s="43"/>
      <c r="I51" s="43"/>
      <c r="J51" s="44"/>
    </row>
    <row r="52" spans="1:10" ht="57.6">
      <c r="A52" s="35" t="s">
        <v>47</v>
      </c>
      <c r="B52" s="42"/>
      <c r="C52" s="43"/>
      <c r="D52" s="43"/>
      <c r="E52" s="45" t="s">
        <v>549</v>
      </c>
      <c r="F52" s="43"/>
      <c r="G52" s="43"/>
      <c r="H52" s="43"/>
      <c r="I52" s="43"/>
      <c r="J52" s="44"/>
    </row>
    <row r="53" spans="1:10" ht="72">
      <c r="A53" s="35" t="s">
        <v>49</v>
      </c>
      <c r="B53" s="42"/>
      <c r="C53" s="43"/>
      <c r="D53" s="43"/>
      <c r="E53" s="37" t="s">
        <v>550</v>
      </c>
      <c r="F53" s="43"/>
      <c r="G53" s="43"/>
      <c r="H53" s="43"/>
      <c r="I53" s="43"/>
      <c r="J53" s="44"/>
    </row>
    <row r="54" spans="1:16" ht="15">
      <c r="A54" s="35" t="s">
        <v>40</v>
      </c>
      <c r="B54" s="35">
        <v>12</v>
      </c>
      <c r="C54" s="36" t="s">
        <v>551</v>
      </c>
      <c r="D54" s="35"/>
      <c r="E54" s="37" t="s">
        <v>552</v>
      </c>
      <c r="F54" s="38" t="s">
        <v>69</v>
      </c>
      <c r="G54" s="39">
        <v>20</v>
      </c>
      <c r="H54" s="40">
        <v>0</v>
      </c>
      <c r="I54" s="40">
        <f>ROUND(G54*H54,P4)</f>
        <v>0</v>
      </c>
      <c r="J54" s="35"/>
      <c r="O54" s="41">
        <f>I54*0.21</f>
        <v>0</v>
      </c>
      <c r="P54">
        <v>3</v>
      </c>
    </row>
    <row r="55" spans="1:10" ht="15">
      <c r="A55" s="35" t="s">
        <v>45</v>
      </c>
      <c r="B55" s="42"/>
      <c r="C55" s="43"/>
      <c r="D55" s="43"/>
      <c r="E55" s="46" t="s">
        <v>42</v>
      </c>
      <c r="F55" s="43"/>
      <c r="G55" s="43"/>
      <c r="H55" s="43"/>
      <c r="I55" s="43"/>
      <c r="J55" s="44"/>
    </row>
    <row r="56" spans="1:10" ht="15">
      <c r="A56" s="35" t="s">
        <v>47</v>
      </c>
      <c r="B56" s="42"/>
      <c r="C56" s="43"/>
      <c r="D56" s="43"/>
      <c r="E56" s="45" t="s">
        <v>537</v>
      </c>
      <c r="F56" s="43"/>
      <c r="G56" s="43"/>
      <c r="H56" s="43"/>
      <c r="I56" s="43"/>
      <c r="J56" s="44"/>
    </row>
    <row r="57" spans="1:10" ht="28.8">
      <c r="A57" s="35" t="s">
        <v>49</v>
      </c>
      <c r="B57" s="42"/>
      <c r="C57" s="43"/>
      <c r="D57" s="43"/>
      <c r="E57" s="37" t="s">
        <v>542</v>
      </c>
      <c r="F57" s="43"/>
      <c r="G57" s="43"/>
      <c r="H57" s="43"/>
      <c r="I57" s="43"/>
      <c r="J57" s="44"/>
    </row>
    <row r="58" spans="1:16" ht="15">
      <c r="A58" s="35" t="s">
        <v>40</v>
      </c>
      <c r="B58" s="35">
        <v>13</v>
      </c>
      <c r="C58" s="36" t="s">
        <v>553</v>
      </c>
      <c r="D58" s="35" t="s">
        <v>42</v>
      </c>
      <c r="E58" s="37" t="s">
        <v>554</v>
      </c>
      <c r="F58" s="38" t="s">
        <v>522</v>
      </c>
      <c r="G58" s="39">
        <v>1008</v>
      </c>
      <c r="H58" s="40">
        <v>0</v>
      </c>
      <c r="I58" s="40">
        <f>ROUND(G58*H58,P4)</f>
        <v>0</v>
      </c>
      <c r="J58" s="35"/>
      <c r="O58" s="41">
        <f>I58*0.21</f>
        <v>0</v>
      </c>
      <c r="P58">
        <v>3</v>
      </c>
    </row>
    <row r="59" spans="1:10" ht="43.2">
      <c r="A59" s="35" t="s">
        <v>45</v>
      </c>
      <c r="B59" s="42"/>
      <c r="C59" s="43"/>
      <c r="D59" s="43"/>
      <c r="E59" s="37" t="s">
        <v>523</v>
      </c>
      <c r="F59" s="43"/>
      <c r="G59" s="43"/>
      <c r="H59" s="43"/>
      <c r="I59" s="43"/>
      <c r="J59" s="44"/>
    </row>
    <row r="60" spans="1:10" ht="57.6">
      <c r="A60" s="35" t="s">
        <v>47</v>
      </c>
      <c r="B60" s="42"/>
      <c r="C60" s="43"/>
      <c r="D60" s="43"/>
      <c r="E60" s="45" t="s">
        <v>545</v>
      </c>
      <c r="F60" s="43"/>
      <c r="G60" s="43"/>
      <c r="H60" s="43"/>
      <c r="I60" s="43"/>
      <c r="J60" s="44"/>
    </row>
    <row r="61" spans="1:10" ht="28.8">
      <c r="A61" s="35" t="s">
        <v>49</v>
      </c>
      <c r="B61" s="47"/>
      <c r="C61" s="48"/>
      <c r="D61" s="48"/>
      <c r="E61" s="37" t="s">
        <v>546</v>
      </c>
      <c r="F61" s="48"/>
      <c r="G61" s="48"/>
      <c r="H61" s="48"/>
      <c r="I61" s="48"/>
      <c r="J61" s="49"/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600" verticalDpi="6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9"/>
  <sheetViews>
    <sheetView workbookViewId="0" topLeftCell="A1"/>
  </sheetViews>
  <sheetFormatPr defaultColWidth="9.140625" defaultRowHeight="15"/>
  <cols>
    <col min="1" max="1" width="8.8515625" style="0" hidden="1" customWidth="1"/>
    <col min="2" max="2" width="15.7109375" style="0" customWidth="1"/>
    <col min="3" max="3" width="9.421875" style="0" customWidth="1"/>
    <col min="4" max="4" width="12.57421875" style="0" customWidth="1"/>
    <col min="5" max="5" width="63.00390625" style="0" customWidth="1"/>
    <col min="6" max="6" width="12.57421875" style="0" customWidth="1"/>
    <col min="7" max="9" width="15.7109375" style="0" customWidth="1"/>
    <col min="10" max="10" width="14.7109375" style="0" bestFit="1" customWidth="1"/>
    <col min="15" max="16" width="8.8515625" style="0" hidden="1" customWidth="1"/>
  </cols>
  <sheetData>
    <row r="1" spans="1:16" ht="15">
      <c r="A1" s="1" t="s">
        <v>0</v>
      </c>
      <c r="B1" s="10"/>
      <c r="C1" s="11"/>
      <c r="D1" s="11"/>
      <c r="E1" s="12" t="s">
        <v>1</v>
      </c>
      <c r="F1" s="11"/>
      <c r="G1" s="11"/>
      <c r="H1" s="11"/>
      <c r="I1" s="11"/>
      <c r="J1" s="13"/>
      <c r="P1">
        <v>3</v>
      </c>
    </row>
    <row r="2" spans="1:10" ht="21">
      <c r="A2" s="1"/>
      <c r="B2" s="14"/>
      <c r="C2" s="15"/>
      <c r="D2" s="15"/>
      <c r="E2" s="16" t="s">
        <v>19</v>
      </c>
      <c r="F2" s="15"/>
      <c r="G2" s="15"/>
      <c r="H2" s="15"/>
      <c r="I2" s="15"/>
      <c r="J2" s="17"/>
    </row>
    <row r="3" spans="1:16" ht="15">
      <c r="A3" s="3" t="s">
        <v>20</v>
      </c>
      <c r="B3" s="18" t="s">
        <v>21</v>
      </c>
      <c r="C3" s="19" t="s">
        <v>22</v>
      </c>
      <c r="D3" s="20"/>
      <c r="E3" s="21" t="s">
        <v>23</v>
      </c>
      <c r="F3" s="15"/>
      <c r="G3" s="15"/>
      <c r="H3" s="22" t="s">
        <v>17</v>
      </c>
      <c r="I3" s="23">
        <f>SUMIFS(I8:I249,A8:A249,"SD")</f>
        <v>0</v>
      </c>
      <c r="J3" s="17"/>
      <c r="O3">
        <v>0</v>
      </c>
      <c r="P3">
        <v>2</v>
      </c>
    </row>
    <row r="4" spans="1:16" ht="15">
      <c r="A4" s="3" t="s">
        <v>24</v>
      </c>
      <c r="B4" s="18" t="s">
        <v>25</v>
      </c>
      <c r="C4" s="19" t="s">
        <v>17</v>
      </c>
      <c r="D4" s="20"/>
      <c r="E4" s="21" t="s">
        <v>18</v>
      </c>
      <c r="F4" s="15"/>
      <c r="G4" s="15"/>
      <c r="H4" s="15"/>
      <c r="I4" s="15"/>
      <c r="J4" s="17"/>
      <c r="O4">
        <v>0.15</v>
      </c>
      <c r="P4">
        <v>2</v>
      </c>
    </row>
    <row r="5" spans="1:15" ht="15">
      <c r="A5" s="24" t="s">
        <v>26</v>
      </c>
      <c r="B5" s="25" t="s">
        <v>27</v>
      </c>
      <c r="C5" s="7" t="s">
        <v>28</v>
      </c>
      <c r="D5" s="7" t="s">
        <v>29</v>
      </c>
      <c r="E5" s="7" t="s">
        <v>30</v>
      </c>
      <c r="F5" s="7" t="s">
        <v>31</v>
      </c>
      <c r="G5" s="7" t="s">
        <v>32</v>
      </c>
      <c r="H5" s="7" t="s">
        <v>33</v>
      </c>
      <c r="I5" s="7"/>
      <c r="J5" s="26" t="s">
        <v>34</v>
      </c>
      <c r="O5">
        <v>0.21</v>
      </c>
    </row>
    <row r="6" spans="1:10" ht="15">
      <c r="A6" s="24"/>
      <c r="B6" s="25"/>
      <c r="C6" s="7"/>
      <c r="D6" s="7"/>
      <c r="E6" s="7"/>
      <c r="F6" s="7"/>
      <c r="G6" s="7"/>
      <c r="H6" s="7" t="s">
        <v>35</v>
      </c>
      <c r="I6" s="7" t="s">
        <v>36</v>
      </c>
      <c r="J6" s="26"/>
    </row>
    <row r="7" spans="1:10" ht="15">
      <c r="A7" s="27">
        <v>0</v>
      </c>
      <c r="B7" s="25">
        <v>1</v>
      </c>
      <c r="C7" s="28">
        <v>2</v>
      </c>
      <c r="D7" s="7">
        <v>3</v>
      </c>
      <c r="E7" s="28">
        <v>4</v>
      </c>
      <c r="F7" s="7">
        <v>5</v>
      </c>
      <c r="G7" s="7">
        <v>6</v>
      </c>
      <c r="H7" s="7">
        <v>7</v>
      </c>
      <c r="I7" s="28">
        <v>8</v>
      </c>
      <c r="J7" s="26">
        <v>9</v>
      </c>
    </row>
    <row r="8" spans="1:10" ht="15">
      <c r="A8" s="29" t="s">
        <v>37</v>
      </c>
      <c r="B8" s="30"/>
      <c r="C8" s="31" t="s">
        <v>56</v>
      </c>
      <c r="D8" s="32"/>
      <c r="E8" s="29" t="s">
        <v>119</v>
      </c>
      <c r="F8" s="32"/>
      <c r="G8" s="32"/>
      <c r="H8" s="32"/>
      <c r="I8" s="33">
        <f>SUMIFS(I9:I46,A9:A46,"P")</f>
        <v>0</v>
      </c>
      <c r="J8" s="34"/>
    </row>
    <row r="9" spans="1:16" ht="28.8">
      <c r="A9" s="35" t="s">
        <v>40</v>
      </c>
      <c r="B9" s="35">
        <v>1</v>
      </c>
      <c r="C9" s="36" t="s">
        <v>555</v>
      </c>
      <c r="D9" s="35" t="s">
        <v>42</v>
      </c>
      <c r="E9" s="37" t="s">
        <v>556</v>
      </c>
      <c r="F9" s="38" t="s">
        <v>115</v>
      </c>
      <c r="G9" s="39">
        <v>239.146</v>
      </c>
      <c r="H9" s="40">
        <v>0</v>
      </c>
      <c r="I9" s="40">
        <f>ROUND(G9*H9,P4)</f>
        <v>0</v>
      </c>
      <c r="J9" s="35"/>
      <c r="O9" s="41">
        <f>I9*0.21</f>
        <v>0</v>
      </c>
      <c r="P9">
        <v>3</v>
      </c>
    </row>
    <row r="10" spans="1:10" ht="43.2">
      <c r="A10" s="35" t="s">
        <v>45</v>
      </c>
      <c r="B10" s="42"/>
      <c r="C10" s="43"/>
      <c r="D10" s="43"/>
      <c r="E10" s="37" t="s">
        <v>557</v>
      </c>
      <c r="F10" s="43"/>
      <c r="G10" s="43"/>
      <c r="H10" s="43"/>
      <c r="I10" s="43"/>
      <c r="J10" s="44"/>
    </row>
    <row r="11" spans="1:10" ht="57.6">
      <c r="A11" s="35" t="s">
        <v>47</v>
      </c>
      <c r="B11" s="42"/>
      <c r="C11" s="43"/>
      <c r="D11" s="43"/>
      <c r="E11" s="45" t="s">
        <v>558</v>
      </c>
      <c r="F11" s="43"/>
      <c r="G11" s="43"/>
      <c r="H11" s="43"/>
      <c r="I11" s="43"/>
      <c r="J11" s="44"/>
    </row>
    <row r="12" spans="1:10" ht="15">
      <c r="A12" s="35" t="s">
        <v>49</v>
      </c>
      <c r="B12" s="42"/>
      <c r="C12" s="43"/>
      <c r="D12" s="43"/>
      <c r="E12" s="46" t="s">
        <v>42</v>
      </c>
      <c r="F12" s="43"/>
      <c r="G12" s="43"/>
      <c r="H12" s="43"/>
      <c r="I12" s="43"/>
      <c r="J12" s="44"/>
    </row>
    <row r="13" spans="1:16" ht="15">
      <c r="A13" s="35" t="s">
        <v>40</v>
      </c>
      <c r="B13" s="35">
        <v>2</v>
      </c>
      <c r="C13" s="36" t="s">
        <v>559</v>
      </c>
      <c r="D13" s="35" t="s">
        <v>42</v>
      </c>
      <c r="E13" s="37" t="s">
        <v>560</v>
      </c>
      <c r="F13" s="38" t="s">
        <v>97</v>
      </c>
      <c r="G13" s="39">
        <v>474.71</v>
      </c>
      <c r="H13" s="40">
        <v>0</v>
      </c>
      <c r="I13" s="40">
        <f>ROUND(G13*H13,P4)</f>
        <v>0</v>
      </c>
      <c r="J13" s="35"/>
      <c r="O13" s="41">
        <f>I13*0.21</f>
        <v>0</v>
      </c>
      <c r="P13">
        <v>3</v>
      </c>
    </row>
    <row r="14" spans="1:10" ht="28.8">
      <c r="A14" s="35" t="s">
        <v>45</v>
      </c>
      <c r="B14" s="42"/>
      <c r="C14" s="43"/>
      <c r="D14" s="43"/>
      <c r="E14" s="37" t="s">
        <v>561</v>
      </c>
      <c r="F14" s="43"/>
      <c r="G14" s="43"/>
      <c r="H14" s="43"/>
      <c r="I14" s="43"/>
      <c r="J14" s="44"/>
    </row>
    <row r="15" spans="1:10" ht="15">
      <c r="A15" s="35" t="s">
        <v>47</v>
      </c>
      <c r="B15" s="42"/>
      <c r="C15" s="43"/>
      <c r="D15" s="43"/>
      <c r="E15" s="45" t="s">
        <v>562</v>
      </c>
      <c r="F15" s="43"/>
      <c r="G15" s="43"/>
      <c r="H15" s="43"/>
      <c r="I15" s="43"/>
      <c r="J15" s="44"/>
    </row>
    <row r="16" spans="1:10" ht="15">
      <c r="A16" s="35" t="s">
        <v>49</v>
      </c>
      <c r="B16" s="42"/>
      <c r="C16" s="43"/>
      <c r="D16" s="43"/>
      <c r="E16" s="46" t="s">
        <v>42</v>
      </c>
      <c r="F16" s="43"/>
      <c r="G16" s="43"/>
      <c r="H16" s="43"/>
      <c r="I16" s="43"/>
      <c r="J16" s="44"/>
    </row>
    <row r="17" spans="1:16" ht="15">
      <c r="A17" s="35" t="s">
        <v>40</v>
      </c>
      <c r="B17" s="35">
        <v>3</v>
      </c>
      <c r="C17" s="36" t="s">
        <v>563</v>
      </c>
      <c r="D17" s="35" t="s">
        <v>42</v>
      </c>
      <c r="E17" s="37" t="s">
        <v>564</v>
      </c>
      <c r="F17" s="38" t="s">
        <v>97</v>
      </c>
      <c r="G17" s="39">
        <v>474.71</v>
      </c>
      <c r="H17" s="40">
        <v>0</v>
      </c>
      <c r="I17" s="40">
        <f>ROUND(G17*H17,P4)</f>
        <v>0</v>
      </c>
      <c r="J17" s="35"/>
      <c r="O17" s="41">
        <f>I17*0.21</f>
        <v>0</v>
      </c>
      <c r="P17">
        <v>3</v>
      </c>
    </row>
    <row r="18" spans="1:10" ht="28.8">
      <c r="A18" s="35" t="s">
        <v>45</v>
      </c>
      <c r="B18" s="42"/>
      <c r="C18" s="43"/>
      <c r="D18" s="43"/>
      <c r="E18" s="37" t="s">
        <v>565</v>
      </c>
      <c r="F18" s="43"/>
      <c r="G18" s="43"/>
      <c r="H18" s="43"/>
      <c r="I18" s="43"/>
      <c r="J18" s="44"/>
    </row>
    <row r="19" spans="1:10" ht="15">
      <c r="A19" s="35" t="s">
        <v>49</v>
      </c>
      <c r="B19" s="42"/>
      <c r="C19" s="43"/>
      <c r="D19" s="43"/>
      <c r="E19" s="46" t="s">
        <v>42</v>
      </c>
      <c r="F19" s="43"/>
      <c r="G19" s="43"/>
      <c r="H19" s="43"/>
      <c r="I19" s="43"/>
      <c r="J19" s="44"/>
    </row>
    <row r="20" spans="1:16" ht="28.8">
      <c r="A20" s="35" t="s">
        <v>40</v>
      </c>
      <c r="B20" s="35">
        <v>4</v>
      </c>
      <c r="C20" s="36" t="s">
        <v>566</v>
      </c>
      <c r="D20" s="35" t="s">
        <v>42</v>
      </c>
      <c r="E20" s="37" t="s">
        <v>567</v>
      </c>
      <c r="F20" s="38" t="s">
        <v>115</v>
      </c>
      <c r="G20" s="39">
        <v>84.804</v>
      </c>
      <c r="H20" s="40">
        <v>0</v>
      </c>
      <c r="I20" s="40">
        <f>ROUND(G20*H20,P4)</f>
        <v>0</v>
      </c>
      <c r="J20" s="35"/>
      <c r="O20" s="41">
        <f>I20*0.21</f>
        <v>0</v>
      </c>
      <c r="P20">
        <v>3</v>
      </c>
    </row>
    <row r="21" spans="1:10" ht="57.6">
      <c r="A21" s="35" t="s">
        <v>45</v>
      </c>
      <c r="B21" s="42"/>
      <c r="C21" s="43"/>
      <c r="D21" s="43"/>
      <c r="E21" s="37" t="s">
        <v>568</v>
      </c>
      <c r="F21" s="43"/>
      <c r="G21" s="43"/>
      <c r="H21" s="43"/>
      <c r="I21" s="43"/>
      <c r="J21" s="44"/>
    </row>
    <row r="22" spans="1:10" ht="15">
      <c r="A22" s="35" t="s">
        <v>47</v>
      </c>
      <c r="B22" s="42"/>
      <c r="C22" s="43"/>
      <c r="D22" s="43"/>
      <c r="E22" s="45" t="s">
        <v>569</v>
      </c>
      <c r="F22" s="43"/>
      <c r="G22" s="43"/>
      <c r="H22" s="43"/>
      <c r="I22" s="43"/>
      <c r="J22" s="44"/>
    </row>
    <row r="23" spans="1:10" ht="15">
      <c r="A23" s="35" t="s">
        <v>49</v>
      </c>
      <c r="B23" s="42"/>
      <c r="C23" s="43"/>
      <c r="D23" s="43"/>
      <c r="E23" s="46" t="s">
        <v>42</v>
      </c>
      <c r="F23" s="43"/>
      <c r="G23" s="43"/>
      <c r="H23" s="43"/>
      <c r="I23" s="43"/>
      <c r="J23" s="44"/>
    </row>
    <row r="24" spans="1:16" ht="28.8">
      <c r="A24" s="35" t="s">
        <v>40</v>
      </c>
      <c r="B24" s="35">
        <v>5</v>
      </c>
      <c r="C24" s="36" t="s">
        <v>570</v>
      </c>
      <c r="D24" s="35" t="s">
        <v>42</v>
      </c>
      <c r="E24" s="37" t="s">
        <v>571</v>
      </c>
      <c r="F24" s="38" t="s">
        <v>115</v>
      </c>
      <c r="G24" s="39">
        <v>848.04</v>
      </c>
      <c r="H24" s="40">
        <v>0</v>
      </c>
      <c r="I24" s="40">
        <f>ROUND(G24*H24,P4)</f>
        <v>0</v>
      </c>
      <c r="J24" s="35"/>
      <c r="O24" s="41">
        <f>I24*0.21</f>
        <v>0</v>
      </c>
      <c r="P24">
        <v>3</v>
      </c>
    </row>
    <row r="25" spans="1:10" ht="57.6">
      <c r="A25" s="35" t="s">
        <v>45</v>
      </c>
      <c r="B25" s="42"/>
      <c r="C25" s="43"/>
      <c r="D25" s="43"/>
      <c r="E25" s="37" t="s">
        <v>572</v>
      </c>
      <c r="F25" s="43"/>
      <c r="G25" s="43"/>
      <c r="H25" s="43"/>
      <c r="I25" s="43"/>
      <c r="J25" s="44"/>
    </row>
    <row r="26" spans="1:10" ht="15">
      <c r="A26" s="35" t="s">
        <v>47</v>
      </c>
      <c r="B26" s="42"/>
      <c r="C26" s="43"/>
      <c r="D26" s="43"/>
      <c r="E26" s="45" t="s">
        <v>573</v>
      </c>
      <c r="F26" s="43"/>
      <c r="G26" s="43"/>
      <c r="H26" s="43"/>
      <c r="I26" s="43"/>
      <c r="J26" s="44"/>
    </row>
    <row r="27" spans="1:10" ht="15">
      <c r="A27" s="35" t="s">
        <v>49</v>
      </c>
      <c r="B27" s="42"/>
      <c r="C27" s="43"/>
      <c r="D27" s="43"/>
      <c r="E27" s="46" t="s">
        <v>42</v>
      </c>
      <c r="F27" s="43"/>
      <c r="G27" s="43"/>
      <c r="H27" s="43"/>
      <c r="I27" s="43"/>
      <c r="J27" s="44"/>
    </row>
    <row r="28" spans="1:16" ht="28.8">
      <c r="A28" s="35" t="s">
        <v>40</v>
      </c>
      <c r="B28" s="35">
        <v>6</v>
      </c>
      <c r="C28" s="36" t="s">
        <v>574</v>
      </c>
      <c r="D28" s="35" t="s">
        <v>42</v>
      </c>
      <c r="E28" s="37" t="s">
        <v>575</v>
      </c>
      <c r="F28" s="38" t="s">
        <v>103</v>
      </c>
      <c r="G28" s="39">
        <v>156.887</v>
      </c>
      <c r="H28" s="40">
        <v>0</v>
      </c>
      <c r="I28" s="40">
        <f>ROUND(G28*H28,P4)</f>
        <v>0</v>
      </c>
      <c r="J28" s="35"/>
      <c r="O28" s="41">
        <f>I28*0.21</f>
        <v>0</v>
      </c>
      <c r="P28">
        <v>3</v>
      </c>
    </row>
    <row r="29" spans="1:10" ht="28.8">
      <c r="A29" s="35" t="s">
        <v>45</v>
      </c>
      <c r="B29" s="42"/>
      <c r="C29" s="43"/>
      <c r="D29" s="43"/>
      <c r="E29" s="37" t="s">
        <v>576</v>
      </c>
      <c r="F29" s="43"/>
      <c r="G29" s="43"/>
      <c r="H29" s="43"/>
      <c r="I29" s="43"/>
      <c r="J29" s="44"/>
    </row>
    <row r="30" spans="1:10" ht="15">
      <c r="A30" s="35" t="s">
        <v>47</v>
      </c>
      <c r="B30" s="42"/>
      <c r="C30" s="43"/>
      <c r="D30" s="43"/>
      <c r="E30" s="45" t="s">
        <v>577</v>
      </c>
      <c r="F30" s="43"/>
      <c r="G30" s="43"/>
      <c r="H30" s="43"/>
      <c r="I30" s="43"/>
      <c r="J30" s="44"/>
    </row>
    <row r="31" spans="1:10" ht="15">
      <c r="A31" s="35" t="s">
        <v>49</v>
      </c>
      <c r="B31" s="42"/>
      <c r="C31" s="43"/>
      <c r="D31" s="43"/>
      <c r="E31" s="46" t="s">
        <v>42</v>
      </c>
      <c r="F31" s="43"/>
      <c r="G31" s="43"/>
      <c r="H31" s="43"/>
      <c r="I31" s="43"/>
      <c r="J31" s="44"/>
    </row>
    <row r="32" spans="1:16" ht="15">
      <c r="A32" s="35" t="s">
        <v>40</v>
      </c>
      <c r="B32" s="35">
        <v>7</v>
      </c>
      <c r="C32" s="36" t="s">
        <v>578</v>
      </c>
      <c r="D32" s="35" t="s">
        <v>42</v>
      </c>
      <c r="E32" s="37" t="s">
        <v>579</v>
      </c>
      <c r="F32" s="38" t="s">
        <v>115</v>
      </c>
      <c r="G32" s="39">
        <v>84.804</v>
      </c>
      <c r="H32" s="40">
        <v>0</v>
      </c>
      <c r="I32" s="40">
        <f>ROUND(G32*H32,P4)</f>
        <v>0</v>
      </c>
      <c r="J32" s="35"/>
      <c r="O32" s="41">
        <f>I32*0.21</f>
        <v>0</v>
      </c>
      <c r="P32">
        <v>3</v>
      </c>
    </row>
    <row r="33" spans="1:10" ht="28.8">
      <c r="A33" s="35" t="s">
        <v>45</v>
      </c>
      <c r="B33" s="42"/>
      <c r="C33" s="43"/>
      <c r="D33" s="43"/>
      <c r="E33" s="37" t="s">
        <v>580</v>
      </c>
      <c r="F33" s="43"/>
      <c r="G33" s="43"/>
      <c r="H33" s="43"/>
      <c r="I33" s="43"/>
      <c r="J33" s="44"/>
    </row>
    <row r="34" spans="1:10" ht="15">
      <c r="A34" s="35" t="s">
        <v>47</v>
      </c>
      <c r="B34" s="42"/>
      <c r="C34" s="43"/>
      <c r="D34" s="43"/>
      <c r="E34" s="45" t="s">
        <v>581</v>
      </c>
      <c r="F34" s="43"/>
      <c r="G34" s="43"/>
      <c r="H34" s="43"/>
      <c r="I34" s="43"/>
      <c r="J34" s="44"/>
    </row>
    <row r="35" spans="1:10" ht="15">
      <c r="A35" s="35" t="s">
        <v>49</v>
      </c>
      <c r="B35" s="42"/>
      <c r="C35" s="43"/>
      <c r="D35" s="43"/>
      <c r="E35" s="46" t="s">
        <v>42</v>
      </c>
      <c r="F35" s="43"/>
      <c r="G35" s="43"/>
      <c r="H35" s="43"/>
      <c r="I35" s="43"/>
      <c r="J35" s="44"/>
    </row>
    <row r="36" spans="1:16" ht="15">
      <c r="A36" s="35" t="s">
        <v>40</v>
      </c>
      <c r="B36" s="35">
        <v>8</v>
      </c>
      <c r="C36" s="36" t="s">
        <v>582</v>
      </c>
      <c r="D36" s="35" t="s">
        <v>42</v>
      </c>
      <c r="E36" s="37" t="s">
        <v>583</v>
      </c>
      <c r="F36" s="38" t="s">
        <v>115</v>
      </c>
      <c r="G36" s="39">
        <v>154.342</v>
      </c>
      <c r="H36" s="40">
        <v>0</v>
      </c>
      <c r="I36" s="40">
        <f>ROUND(G36*H36,P4)</f>
        <v>0</v>
      </c>
      <c r="J36" s="35"/>
      <c r="O36" s="41">
        <f>I36*0.21</f>
        <v>0</v>
      </c>
      <c r="P36">
        <v>3</v>
      </c>
    </row>
    <row r="37" spans="1:10" ht="28.8">
      <c r="A37" s="35" t="s">
        <v>45</v>
      </c>
      <c r="B37" s="42"/>
      <c r="C37" s="43"/>
      <c r="D37" s="43"/>
      <c r="E37" s="37" t="s">
        <v>584</v>
      </c>
      <c r="F37" s="43"/>
      <c r="G37" s="43"/>
      <c r="H37" s="43"/>
      <c r="I37" s="43"/>
      <c r="J37" s="44"/>
    </row>
    <row r="38" spans="1:10" ht="57.6">
      <c r="A38" s="35" t="s">
        <v>47</v>
      </c>
      <c r="B38" s="42"/>
      <c r="C38" s="43"/>
      <c r="D38" s="43"/>
      <c r="E38" s="45" t="s">
        <v>585</v>
      </c>
      <c r="F38" s="43"/>
      <c r="G38" s="43"/>
      <c r="H38" s="43"/>
      <c r="I38" s="43"/>
      <c r="J38" s="44"/>
    </row>
    <row r="39" spans="1:10" ht="15">
      <c r="A39" s="35" t="s">
        <v>49</v>
      </c>
      <c r="B39" s="42"/>
      <c r="C39" s="43"/>
      <c r="D39" s="43"/>
      <c r="E39" s="46" t="s">
        <v>42</v>
      </c>
      <c r="F39" s="43"/>
      <c r="G39" s="43"/>
      <c r="H39" s="43"/>
      <c r="I39" s="43"/>
      <c r="J39" s="44"/>
    </row>
    <row r="40" spans="1:16" ht="15">
      <c r="A40" s="35" t="s">
        <v>40</v>
      </c>
      <c r="B40" s="35">
        <v>9</v>
      </c>
      <c r="C40" s="36" t="s">
        <v>586</v>
      </c>
      <c r="D40" s="35" t="s">
        <v>42</v>
      </c>
      <c r="E40" s="37" t="s">
        <v>587</v>
      </c>
      <c r="F40" s="38" t="s">
        <v>115</v>
      </c>
      <c r="G40" s="39">
        <v>61.285</v>
      </c>
      <c r="H40" s="40">
        <v>0</v>
      </c>
      <c r="I40" s="40">
        <f>ROUND(G40*H40,P4)</f>
        <v>0</v>
      </c>
      <c r="J40" s="35"/>
      <c r="O40" s="41">
        <f>I40*0.21</f>
        <v>0</v>
      </c>
      <c r="P40">
        <v>3</v>
      </c>
    </row>
    <row r="41" spans="1:10" ht="57.6">
      <c r="A41" s="35" t="s">
        <v>45</v>
      </c>
      <c r="B41" s="42"/>
      <c r="C41" s="43"/>
      <c r="D41" s="43"/>
      <c r="E41" s="37" t="s">
        <v>588</v>
      </c>
      <c r="F41" s="43"/>
      <c r="G41" s="43"/>
      <c r="H41" s="43"/>
      <c r="I41" s="43"/>
      <c r="J41" s="44"/>
    </row>
    <row r="42" spans="1:10" ht="43.2">
      <c r="A42" s="35" t="s">
        <v>47</v>
      </c>
      <c r="B42" s="42"/>
      <c r="C42" s="43"/>
      <c r="D42" s="43"/>
      <c r="E42" s="45" t="s">
        <v>589</v>
      </c>
      <c r="F42" s="43"/>
      <c r="G42" s="43"/>
      <c r="H42" s="43"/>
      <c r="I42" s="43"/>
      <c r="J42" s="44"/>
    </row>
    <row r="43" spans="1:10" ht="15">
      <c r="A43" s="35" t="s">
        <v>49</v>
      </c>
      <c r="B43" s="42"/>
      <c r="C43" s="43"/>
      <c r="D43" s="43"/>
      <c r="E43" s="46" t="s">
        <v>42</v>
      </c>
      <c r="F43" s="43"/>
      <c r="G43" s="43"/>
      <c r="H43" s="43"/>
      <c r="I43" s="43"/>
      <c r="J43" s="44"/>
    </row>
    <row r="44" spans="1:16" ht="15">
      <c r="A44" s="35" t="s">
        <v>40</v>
      </c>
      <c r="B44" s="35">
        <v>35</v>
      </c>
      <c r="C44" s="36" t="s">
        <v>590</v>
      </c>
      <c r="D44" s="35" t="s">
        <v>42</v>
      </c>
      <c r="E44" s="37" t="s">
        <v>591</v>
      </c>
      <c r="F44" s="38" t="s">
        <v>103</v>
      </c>
      <c r="G44" s="39">
        <v>122.57</v>
      </c>
      <c r="H44" s="40">
        <v>0</v>
      </c>
      <c r="I44" s="40">
        <f>ROUND(G44*H44,P4)</f>
        <v>0</v>
      </c>
      <c r="J44" s="35"/>
      <c r="O44" s="41">
        <f>I44*0.21</f>
        <v>0</v>
      </c>
      <c r="P44">
        <v>3</v>
      </c>
    </row>
    <row r="45" spans="1:10" ht="15">
      <c r="A45" s="35" t="s">
        <v>45</v>
      </c>
      <c r="B45" s="42"/>
      <c r="C45" s="43"/>
      <c r="D45" s="43"/>
      <c r="E45" s="37" t="s">
        <v>591</v>
      </c>
      <c r="F45" s="43"/>
      <c r="G45" s="43"/>
      <c r="H45" s="43"/>
      <c r="I45" s="43"/>
      <c r="J45" s="44"/>
    </row>
    <row r="46" spans="1:10" ht="15">
      <c r="A46" s="35" t="s">
        <v>49</v>
      </c>
      <c r="B46" s="42"/>
      <c r="C46" s="43"/>
      <c r="D46" s="43"/>
      <c r="E46" s="46" t="s">
        <v>42</v>
      </c>
      <c r="F46" s="43"/>
      <c r="G46" s="43"/>
      <c r="H46" s="43"/>
      <c r="I46" s="43"/>
      <c r="J46" s="44"/>
    </row>
    <row r="47" spans="1:10" ht="15">
      <c r="A47" s="29" t="s">
        <v>37</v>
      </c>
      <c r="B47" s="30"/>
      <c r="C47" s="31" t="s">
        <v>61</v>
      </c>
      <c r="D47" s="32"/>
      <c r="E47" s="29" t="s">
        <v>592</v>
      </c>
      <c r="F47" s="32"/>
      <c r="G47" s="32"/>
      <c r="H47" s="32"/>
      <c r="I47" s="33">
        <f>SUMIFS(I48:I51,A48:A51,"P")</f>
        <v>0</v>
      </c>
      <c r="J47" s="34"/>
    </row>
    <row r="48" spans="1:16" ht="15">
      <c r="A48" s="35" t="s">
        <v>40</v>
      </c>
      <c r="B48" s="35">
        <v>10</v>
      </c>
      <c r="C48" s="36" t="s">
        <v>593</v>
      </c>
      <c r="D48" s="35" t="s">
        <v>42</v>
      </c>
      <c r="E48" s="37" t="s">
        <v>594</v>
      </c>
      <c r="F48" s="38" t="s">
        <v>152</v>
      </c>
      <c r="G48" s="39">
        <v>128.3</v>
      </c>
      <c r="H48" s="40">
        <v>0</v>
      </c>
      <c r="I48" s="40">
        <f>ROUND(G48*H48,P4)</f>
        <v>0</v>
      </c>
      <c r="J48" s="35"/>
      <c r="O48" s="41">
        <f>I48*0.21</f>
        <v>0</v>
      </c>
      <c r="P48">
        <v>3</v>
      </c>
    </row>
    <row r="49" spans="1:10" ht="15">
      <c r="A49" s="35" t="s">
        <v>45</v>
      </c>
      <c r="B49" s="42"/>
      <c r="C49" s="43"/>
      <c r="D49" s="43"/>
      <c r="E49" s="37" t="s">
        <v>595</v>
      </c>
      <c r="F49" s="43"/>
      <c r="G49" s="43"/>
      <c r="H49" s="43"/>
      <c r="I49" s="43"/>
      <c r="J49" s="44"/>
    </row>
    <row r="50" spans="1:10" ht="15">
      <c r="A50" s="35" t="s">
        <v>47</v>
      </c>
      <c r="B50" s="42"/>
      <c r="C50" s="43"/>
      <c r="D50" s="43"/>
      <c r="E50" s="45" t="s">
        <v>596</v>
      </c>
      <c r="F50" s="43"/>
      <c r="G50" s="43"/>
      <c r="H50" s="43"/>
      <c r="I50" s="43"/>
      <c r="J50" s="44"/>
    </row>
    <row r="51" spans="1:10" ht="15">
      <c r="A51" s="35" t="s">
        <v>49</v>
      </c>
      <c r="B51" s="42"/>
      <c r="C51" s="43"/>
      <c r="D51" s="43"/>
      <c r="E51" s="46" t="s">
        <v>42</v>
      </c>
      <c r="F51" s="43"/>
      <c r="G51" s="43"/>
      <c r="H51" s="43"/>
      <c r="I51" s="43"/>
      <c r="J51" s="44"/>
    </row>
    <row r="52" spans="1:10" ht="15">
      <c r="A52" s="29" t="s">
        <v>37</v>
      </c>
      <c r="B52" s="30"/>
      <c r="C52" s="31" t="s">
        <v>263</v>
      </c>
      <c r="D52" s="32"/>
      <c r="E52" s="29" t="s">
        <v>264</v>
      </c>
      <c r="F52" s="32"/>
      <c r="G52" s="32"/>
      <c r="H52" s="32"/>
      <c r="I52" s="33">
        <f>SUMIFS(I53:I64,A53:A64,"P")</f>
        <v>0</v>
      </c>
      <c r="J52" s="34"/>
    </row>
    <row r="53" spans="1:16" ht="15">
      <c r="A53" s="35" t="s">
        <v>40</v>
      </c>
      <c r="B53" s="35">
        <v>28</v>
      </c>
      <c r="C53" s="36" t="s">
        <v>597</v>
      </c>
      <c r="D53" s="35" t="s">
        <v>42</v>
      </c>
      <c r="E53" s="37" t="s">
        <v>598</v>
      </c>
      <c r="F53" s="38" t="s">
        <v>115</v>
      </c>
      <c r="G53" s="39">
        <v>21.17</v>
      </c>
      <c r="H53" s="40">
        <v>0</v>
      </c>
      <c r="I53" s="40">
        <f>ROUND(G53*H53,P4)</f>
        <v>0</v>
      </c>
      <c r="J53" s="35"/>
      <c r="O53" s="41">
        <f>I53*0.21</f>
        <v>0</v>
      </c>
      <c r="P53">
        <v>3</v>
      </c>
    </row>
    <row r="54" spans="1:10" ht="28.8">
      <c r="A54" s="35" t="s">
        <v>45</v>
      </c>
      <c r="B54" s="42"/>
      <c r="C54" s="43"/>
      <c r="D54" s="43"/>
      <c r="E54" s="37" t="s">
        <v>599</v>
      </c>
      <c r="F54" s="43"/>
      <c r="G54" s="43"/>
      <c r="H54" s="43"/>
      <c r="I54" s="43"/>
      <c r="J54" s="44"/>
    </row>
    <row r="55" spans="1:10" ht="15">
      <c r="A55" s="35" t="s">
        <v>47</v>
      </c>
      <c r="B55" s="42"/>
      <c r="C55" s="43"/>
      <c r="D55" s="43"/>
      <c r="E55" s="45" t="s">
        <v>600</v>
      </c>
      <c r="F55" s="43"/>
      <c r="G55" s="43"/>
      <c r="H55" s="43"/>
      <c r="I55" s="43"/>
      <c r="J55" s="44"/>
    </row>
    <row r="56" spans="1:10" ht="15">
      <c r="A56" s="35" t="s">
        <v>49</v>
      </c>
      <c r="B56" s="42"/>
      <c r="C56" s="43"/>
      <c r="D56" s="43"/>
      <c r="E56" s="46" t="s">
        <v>42</v>
      </c>
      <c r="F56" s="43"/>
      <c r="G56" s="43"/>
      <c r="H56" s="43"/>
      <c r="I56" s="43"/>
      <c r="J56" s="44"/>
    </row>
    <row r="57" spans="1:16" ht="28.8">
      <c r="A57" s="35" t="s">
        <v>40</v>
      </c>
      <c r="B57" s="35">
        <v>29</v>
      </c>
      <c r="C57" s="36" t="s">
        <v>601</v>
      </c>
      <c r="D57" s="35" t="s">
        <v>42</v>
      </c>
      <c r="E57" s="37" t="s">
        <v>602</v>
      </c>
      <c r="F57" s="38" t="s">
        <v>115</v>
      </c>
      <c r="G57" s="39">
        <v>0.75</v>
      </c>
      <c r="H57" s="40">
        <v>0</v>
      </c>
      <c r="I57" s="40">
        <f>ROUND(G57*H57,P4)</f>
        <v>0</v>
      </c>
      <c r="J57" s="35"/>
      <c r="O57" s="41">
        <f>I57*0.21</f>
        <v>0</v>
      </c>
      <c r="P57">
        <v>3</v>
      </c>
    </row>
    <row r="58" spans="1:10" ht="28.8">
      <c r="A58" s="35" t="s">
        <v>45</v>
      </c>
      <c r="B58" s="42"/>
      <c r="C58" s="43"/>
      <c r="D58" s="43"/>
      <c r="E58" s="37" t="s">
        <v>603</v>
      </c>
      <c r="F58" s="43"/>
      <c r="G58" s="43"/>
      <c r="H58" s="43"/>
      <c r="I58" s="43"/>
      <c r="J58" s="44"/>
    </row>
    <row r="59" spans="1:10" ht="15">
      <c r="A59" s="35" t="s">
        <v>47</v>
      </c>
      <c r="B59" s="42"/>
      <c r="C59" s="43"/>
      <c r="D59" s="43"/>
      <c r="E59" s="45" t="s">
        <v>604</v>
      </c>
      <c r="F59" s="43"/>
      <c r="G59" s="43"/>
      <c r="H59" s="43"/>
      <c r="I59" s="43"/>
      <c r="J59" s="44"/>
    </row>
    <row r="60" spans="1:10" ht="15">
      <c r="A60" s="35" t="s">
        <v>49</v>
      </c>
      <c r="B60" s="42"/>
      <c r="C60" s="43"/>
      <c r="D60" s="43"/>
      <c r="E60" s="46" t="s">
        <v>42</v>
      </c>
      <c r="F60" s="43"/>
      <c r="G60" s="43"/>
      <c r="H60" s="43"/>
      <c r="I60" s="43"/>
      <c r="J60" s="44"/>
    </row>
    <row r="61" spans="1:16" ht="15">
      <c r="A61" s="35" t="s">
        <v>40</v>
      </c>
      <c r="B61" s="35">
        <v>30</v>
      </c>
      <c r="C61" s="36" t="s">
        <v>605</v>
      </c>
      <c r="D61" s="35" t="s">
        <v>42</v>
      </c>
      <c r="E61" s="37" t="s">
        <v>606</v>
      </c>
      <c r="F61" s="38" t="s">
        <v>97</v>
      </c>
      <c r="G61" s="39">
        <v>6</v>
      </c>
      <c r="H61" s="40">
        <v>0</v>
      </c>
      <c r="I61" s="40">
        <f>ROUND(G61*H61,P4)</f>
        <v>0</v>
      </c>
      <c r="J61" s="35"/>
      <c r="O61" s="41">
        <f>I61*0.21</f>
        <v>0</v>
      </c>
      <c r="P61">
        <v>3</v>
      </c>
    </row>
    <row r="62" spans="1:10" ht="28.8">
      <c r="A62" s="35" t="s">
        <v>45</v>
      </c>
      <c r="B62" s="42"/>
      <c r="C62" s="43"/>
      <c r="D62" s="43"/>
      <c r="E62" s="37" t="s">
        <v>607</v>
      </c>
      <c r="F62" s="43"/>
      <c r="G62" s="43"/>
      <c r="H62" s="43"/>
      <c r="I62" s="43"/>
      <c r="J62" s="44"/>
    </row>
    <row r="63" spans="1:10" ht="15">
      <c r="A63" s="35" t="s">
        <v>47</v>
      </c>
      <c r="B63" s="42"/>
      <c r="C63" s="43"/>
      <c r="D63" s="43"/>
      <c r="E63" s="45" t="s">
        <v>608</v>
      </c>
      <c r="F63" s="43"/>
      <c r="G63" s="43"/>
      <c r="H63" s="43"/>
      <c r="I63" s="43"/>
      <c r="J63" s="44"/>
    </row>
    <row r="64" spans="1:10" ht="15">
      <c r="A64" s="35" t="s">
        <v>49</v>
      </c>
      <c r="B64" s="42"/>
      <c r="C64" s="43"/>
      <c r="D64" s="43"/>
      <c r="E64" s="46" t="s">
        <v>42</v>
      </c>
      <c r="F64" s="43"/>
      <c r="G64" s="43"/>
      <c r="H64" s="43"/>
      <c r="I64" s="43"/>
      <c r="J64" s="44"/>
    </row>
    <row r="65" spans="1:10" ht="15">
      <c r="A65" s="29" t="s">
        <v>37</v>
      </c>
      <c r="B65" s="30"/>
      <c r="C65" s="31" t="s">
        <v>366</v>
      </c>
      <c r="D65" s="32"/>
      <c r="E65" s="29" t="s">
        <v>609</v>
      </c>
      <c r="F65" s="32"/>
      <c r="G65" s="32"/>
      <c r="H65" s="32"/>
      <c r="I65" s="33">
        <f>SUMIFS(I66:I245,A66:A245,"P")</f>
        <v>0</v>
      </c>
      <c r="J65" s="34"/>
    </row>
    <row r="66" spans="1:16" ht="15">
      <c r="A66" s="35" t="s">
        <v>40</v>
      </c>
      <c r="B66" s="35">
        <v>11</v>
      </c>
      <c r="C66" s="36" t="s">
        <v>610</v>
      </c>
      <c r="D66" s="35" t="s">
        <v>42</v>
      </c>
      <c r="E66" s="37" t="s">
        <v>611</v>
      </c>
      <c r="F66" s="38" t="s">
        <v>152</v>
      </c>
      <c r="G66" s="39">
        <v>16.951</v>
      </c>
      <c r="H66" s="40">
        <v>0</v>
      </c>
      <c r="I66" s="40">
        <f>ROUND(G66*H66,P4)</f>
        <v>0</v>
      </c>
      <c r="J66" s="35"/>
      <c r="O66" s="41">
        <f>I66*0.21</f>
        <v>0</v>
      </c>
      <c r="P66">
        <v>3</v>
      </c>
    </row>
    <row r="67" spans="1:10" ht="15">
      <c r="A67" s="35" t="s">
        <v>45</v>
      </c>
      <c r="B67" s="42"/>
      <c r="C67" s="43"/>
      <c r="D67" s="43"/>
      <c r="E67" s="37" t="s">
        <v>611</v>
      </c>
      <c r="F67" s="43"/>
      <c r="G67" s="43"/>
      <c r="H67" s="43"/>
      <c r="I67" s="43"/>
      <c r="J67" s="44"/>
    </row>
    <row r="68" spans="1:10" ht="15">
      <c r="A68" s="35" t="s">
        <v>49</v>
      </c>
      <c r="B68" s="42"/>
      <c r="C68" s="43"/>
      <c r="D68" s="43"/>
      <c r="E68" s="46" t="s">
        <v>42</v>
      </c>
      <c r="F68" s="43"/>
      <c r="G68" s="43"/>
      <c r="H68" s="43"/>
      <c r="I68" s="43"/>
      <c r="J68" s="44"/>
    </row>
    <row r="69" spans="1:16" ht="15">
      <c r="A69" s="35" t="s">
        <v>40</v>
      </c>
      <c r="B69" s="35">
        <v>12</v>
      </c>
      <c r="C69" s="36" t="s">
        <v>612</v>
      </c>
      <c r="D69" s="35" t="s">
        <v>42</v>
      </c>
      <c r="E69" s="37" t="s">
        <v>613</v>
      </c>
      <c r="F69" s="38" t="s">
        <v>152</v>
      </c>
      <c r="G69" s="39">
        <v>113.274</v>
      </c>
      <c r="H69" s="40">
        <v>0</v>
      </c>
      <c r="I69" s="40">
        <f>ROUND(G69*H69,P4)</f>
        <v>0</v>
      </c>
      <c r="J69" s="35"/>
      <c r="O69" s="41">
        <f>I69*0.21</f>
        <v>0</v>
      </c>
      <c r="P69">
        <v>3</v>
      </c>
    </row>
    <row r="70" spans="1:10" ht="15">
      <c r="A70" s="35" t="s">
        <v>45</v>
      </c>
      <c r="B70" s="42"/>
      <c r="C70" s="43"/>
      <c r="D70" s="43"/>
      <c r="E70" s="37" t="s">
        <v>613</v>
      </c>
      <c r="F70" s="43"/>
      <c r="G70" s="43"/>
      <c r="H70" s="43"/>
      <c r="I70" s="43"/>
      <c r="J70" s="44"/>
    </row>
    <row r="71" spans="1:10" ht="15">
      <c r="A71" s="35" t="s">
        <v>49</v>
      </c>
      <c r="B71" s="42"/>
      <c r="C71" s="43"/>
      <c r="D71" s="43"/>
      <c r="E71" s="46" t="s">
        <v>42</v>
      </c>
      <c r="F71" s="43"/>
      <c r="G71" s="43"/>
      <c r="H71" s="43"/>
      <c r="I71" s="43"/>
      <c r="J71" s="44"/>
    </row>
    <row r="72" spans="1:16" ht="15">
      <c r="A72" s="35" t="s">
        <v>40</v>
      </c>
      <c r="B72" s="35">
        <v>13</v>
      </c>
      <c r="C72" s="36" t="s">
        <v>614</v>
      </c>
      <c r="D72" s="35" t="s">
        <v>42</v>
      </c>
      <c r="E72" s="37" t="s">
        <v>615</v>
      </c>
      <c r="F72" s="38" t="s">
        <v>152</v>
      </c>
      <c r="G72" s="39">
        <v>28.42</v>
      </c>
      <c r="H72" s="40">
        <v>0</v>
      </c>
      <c r="I72" s="40">
        <f>ROUND(G72*H72,P4)</f>
        <v>0</v>
      </c>
      <c r="J72" s="35"/>
      <c r="O72" s="41">
        <f>I72*0.21</f>
        <v>0</v>
      </c>
      <c r="P72">
        <v>3</v>
      </c>
    </row>
    <row r="73" spans="1:10" ht="15">
      <c r="A73" s="35" t="s">
        <v>45</v>
      </c>
      <c r="B73" s="42"/>
      <c r="C73" s="43"/>
      <c r="D73" s="43"/>
      <c r="E73" s="37" t="s">
        <v>615</v>
      </c>
      <c r="F73" s="43"/>
      <c r="G73" s="43"/>
      <c r="H73" s="43"/>
      <c r="I73" s="43"/>
      <c r="J73" s="44"/>
    </row>
    <row r="74" spans="1:10" ht="15">
      <c r="A74" s="35" t="s">
        <v>49</v>
      </c>
      <c r="B74" s="42"/>
      <c r="C74" s="43"/>
      <c r="D74" s="43"/>
      <c r="E74" s="46" t="s">
        <v>42</v>
      </c>
      <c r="F74" s="43"/>
      <c r="G74" s="43"/>
      <c r="H74" s="43"/>
      <c r="I74" s="43"/>
      <c r="J74" s="44"/>
    </row>
    <row r="75" spans="1:16" ht="15">
      <c r="A75" s="35" t="s">
        <v>40</v>
      </c>
      <c r="B75" s="35">
        <v>14</v>
      </c>
      <c r="C75" s="36" t="s">
        <v>616</v>
      </c>
      <c r="D75" s="35" t="s">
        <v>42</v>
      </c>
      <c r="E75" s="37" t="s">
        <v>617</v>
      </c>
      <c r="F75" s="38" t="s">
        <v>69</v>
      </c>
      <c r="G75" s="39">
        <v>2</v>
      </c>
      <c r="H75" s="40">
        <v>0</v>
      </c>
      <c r="I75" s="40">
        <f>ROUND(G75*H75,P4)</f>
        <v>0</v>
      </c>
      <c r="J75" s="35"/>
      <c r="O75" s="41">
        <f>I75*0.21</f>
        <v>0</v>
      </c>
      <c r="P75">
        <v>3</v>
      </c>
    </row>
    <row r="76" spans="1:10" ht="15">
      <c r="A76" s="35" t="s">
        <v>45</v>
      </c>
      <c r="B76" s="42"/>
      <c r="C76" s="43"/>
      <c r="D76" s="43"/>
      <c r="E76" s="37" t="s">
        <v>617</v>
      </c>
      <c r="F76" s="43"/>
      <c r="G76" s="43"/>
      <c r="H76" s="43"/>
      <c r="I76" s="43"/>
      <c r="J76" s="44"/>
    </row>
    <row r="77" spans="1:10" ht="15">
      <c r="A77" s="35" t="s">
        <v>49</v>
      </c>
      <c r="B77" s="42"/>
      <c r="C77" s="43"/>
      <c r="D77" s="43"/>
      <c r="E77" s="46" t="s">
        <v>42</v>
      </c>
      <c r="F77" s="43"/>
      <c r="G77" s="43"/>
      <c r="H77" s="43"/>
      <c r="I77" s="43"/>
      <c r="J77" s="44"/>
    </row>
    <row r="78" spans="1:16" ht="15">
      <c r="A78" s="35" t="s">
        <v>40</v>
      </c>
      <c r="B78" s="35">
        <v>15</v>
      </c>
      <c r="C78" s="36" t="s">
        <v>618</v>
      </c>
      <c r="D78" s="35" t="s">
        <v>42</v>
      </c>
      <c r="E78" s="37" t="s">
        <v>619</v>
      </c>
      <c r="F78" s="38" t="s">
        <v>69</v>
      </c>
      <c r="G78" s="39">
        <v>6</v>
      </c>
      <c r="H78" s="40">
        <v>0</v>
      </c>
      <c r="I78" s="40">
        <f>ROUND(G78*H78,P4)</f>
        <v>0</v>
      </c>
      <c r="J78" s="35"/>
      <c r="O78" s="41">
        <f>I78*0.21</f>
        <v>0</v>
      </c>
      <c r="P78">
        <v>3</v>
      </c>
    </row>
    <row r="79" spans="1:10" ht="15">
      <c r="A79" s="35" t="s">
        <v>45</v>
      </c>
      <c r="B79" s="42"/>
      <c r="C79" s="43"/>
      <c r="D79" s="43"/>
      <c r="E79" s="37" t="s">
        <v>619</v>
      </c>
      <c r="F79" s="43"/>
      <c r="G79" s="43"/>
      <c r="H79" s="43"/>
      <c r="I79" s="43"/>
      <c r="J79" s="44"/>
    </row>
    <row r="80" spans="1:10" ht="15">
      <c r="A80" s="35" t="s">
        <v>49</v>
      </c>
      <c r="B80" s="42"/>
      <c r="C80" s="43"/>
      <c r="D80" s="43"/>
      <c r="E80" s="46" t="s">
        <v>42</v>
      </c>
      <c r="F80" s="43"/>
      <c r="G80" s="43"/>
      <c r="H80" s="43"/>
      <c r="I80" s="43"/>
      <c r="J80" s="44"/>
    </row>
    <row r="81" spans="1:16" ht="15">
      <c r="A81" s="35" t="s">
        <v>40</v>
      </c>
      <c r="B81" s="35">
        <v>16</v>
      </c>
      <c r="C81" s="36" t="s">
        <v>620</v>
      </c>
      <c r="D81" s="35" t="s">
        <v>42</v>
      </c>
      <c r="E81" s="37" t="s">
        <v>621</v>
      </c>
      <c r="F81" s="38" t="s">
        <v>69</v>
      </c>
      <c r="G81" s="39">
        <v>1</v>
      </c>
      <c r="H81" s="40">
        <v>0</v>
      </c>
      <c r="I81" s="40">
        <f>ROUND(G81*H81,P4)</f>
        <v>0</v>
      </c>
      <c r="J81" s="35"/>
      <c r="O81" s="41">
        <f>I81*0.21</f>
        <v>0</v>
      </c>
      <c r="P81">
        <v>3</v>
      </c>
    </row>
    <row r="82" spans="1:10" ht="15">
      <c r="A82" s="35" t="s">
        <v>45</v>
      </c>
      <c r="B82" s="42"/>
      <c r="C82" s="43"/>
      <c r="D82" s="43"/>
      <c r="E82" s="37" t="s">
        <v>621</v>
      </c>
      <c r="F82" s="43"/>
      <c r="G82" s="43"/>
      <c r="H82" s="43"/>
      <c r="I82" s="43"/>
      <c r="J82" s="44"/>
    </row>
    <row r="83" spans="1:10" ht="15">
      <c r="A83" s="35" t="s">
        <v>49</v>
      </c>
      <c r="B83" s="42"/>
      <c r="C83" s="43"/>
      <c r="D83" s="43"/>
      <c r="E83" s="46" t="s">
        <v>42</v>
      </c>
      <c r="F83" s="43"/>
      <c r="G83" s="43"/>
      <c r="H83" s="43"/>
      <c r="I83" s="43"/>
      <c r="J83" s="44"/>
    </row>
    <row r="84" spans="1:16" ht="15">
      <c r="A84" s="35" t="s">
        <v>40</v>
      </c>
      <c r="B84" s="35">
        <v>17</v>
      </c>
      <c r="C84" s="36" t="s">
        <v>622</v>
      </c>
      <c r="D84" s="35" t="s">
        <v>42</v>
      </c>
      <c r="E84" s="37" t="s">
        <v>623</v>
      </c>
      <c r="F84" s="38" t="s">
        <v>69</v>
      </c>
      <c r="G84" s="39">
        <v>1</v>
      </c>
      <c r="H84" s="40">
        <v>0</v>
      </c>
      <c r="I84" s="40">
        <f>ROUND(G84*H84,P4)</f>
        <v>0</v>
      </c>
      <c r="J84" s="35"/>
      <c r="O84" s="41">
        <f>I84*0.21</f>
        <v>0</v>
      </c>
      <c r="P84">
        <v>3</v>
      </c>
    </row>
    <row r="85" spans="1:10" ht="15">
      <c r="A85" s="35" t="s">
        <v>45</v>
      </c>
      <c r="B85" s="42"/>
      <c r="C85" s="43"/>
      <c r="D85" s="43"/>
      <c r="E85" s="37" t="s">
        <v>623</v>
      </c>
      <c r="F85" s="43"/>
      <c r="G85" s="43"/>
      <c r="H85" s="43"/>
      <c r="I85" s="43"/>
      <c r="J85" s="44"/>
    </row>
    <row r="86" spans="1:10" ht="15">
      <c r="A86" s="35" t="s">
        <v>49</v>
      </c>
      <c r="B86" s="42"/>
      <c r="C86" s="43"/>
      <c r="D86" s="43"/>
      <c r="E86" s="46" t="s">
        <v>42</v>
      </c>
      <c r="F86" s="43"/>
      <c r="G86" s="43"/>
      <c r="H86" s="43"/>
      <c r="I86" s="43"/>
      <c r="J86" s="44"/>
    </row>
    <row r="87" spans="1:16" ht="15">
      <c r="A87" s="35" t="s">
        <v>40</v>
      </c>
      <c r="B87" s="35">
        <v>18</v>
      </c>
      <c r="C87" s="36" t="s">
        <v>624</v>
      </c>
      <c r="D87" s="35" t="s">
        <v>42</v>
      </c>
      <c r="E87" s="37" t="s">
        <v>625</v>
      </c>
      <c r="F87" s="38" t="s">
        <v>69</v>
      </c>
      <c r="G87" s="39">
        <v>4</v>
      </c>
      <c r="H87" s="40">
        <v>0</v>
      </c>
      <c r="I87" s="40">
        <f>ROUND(G87*H87,P4)</f>
        <v>0</v>
      </c>
      <c r="J87" s="35"/>
      <c r="O87" s="41">
        <f>I87*0.21</f>
        <v>0</v>
      </c>
      <c r="P87">
        <v>3</v>
      </c>
    </row>
    <row r="88" spans="1:10" ht="15">
      <c r="A88" s="35" t="s">
        <v>45</v>
      </c>
      <c r="B88" s="42"/>
      <c r="C88" s="43"/>
      <c r="D88" s="43"/>
      <c r="E88" s="37" t="s">
        <v>625</v>
      </c>
      <c r="F88" s="43"/>
      <c r="G88" s="43"/>
      <c r="H88" s="43"/>
      <c r="I88" s="43"/>
      <c r="J88" s="44"/>
    </row>
    <row r="89" spans="1:10" ht="15">
      <c r="A89" s="35" t="s">
        <v>49</v>
      </c>
      <c r="B89" s="42"/>
      <c r="C89" s="43"/>
      <c r="D89" s="43"/>
      <c r="E89" s="46" t="s">
        <v>42</v>
      </c>
      <c r="F89" s="43"/>
      <c r="G89" s="43"/>
      <c r="H89" s="43"/>
      <c r="I89" s="43"/>
      <c r="J89" s="44"/>
    </row>
    <row r="90" spans="1:16" ht="15">
      <c r="A90" s="35" t="s">
        <v>40</v>
      </c>
      <c r="B90" s="35">
        <v>19</v>
      </c>
      <c r="C90" s="36" t="s">
        <v>626</v>
      </c>
      <c r="D90" s="35" t="s">
        <v>42</v>
      </c>
      <c r="E90" s="37" t="s">
        <v>627</v>
      </c>
      <c r="F90" s="38" t="s">
        <v>69</v>
      </c>
      <c r="G90" s="39">
        <v>2</v>
      </c>
      <c r="H90" s="40">
        <v>0</v>
      </c>
      <c r="I90" s="40">
        <f>ROUND(G90*H90,P4)</f>
        <v>0</v>
      </c>
      <c r="J90" s="35"/>
      <c r="O90" s="41">
        <f>I90*0.21</f>
        <v>0</v>
      </c>
      <c r="P90">
        <v>3</v>
      </c>
    </row>
    <row r="91" spans="1:10" ht="15">
      <c r="A91" s="35" t="s">
        <v>45</v>
      </c>
      <c r="B91" s="42"/>
      <c r="C91" s="43"/>
      <c r="D91" s="43"/>
      <c r="E91" s="37" t="s">
        <v>627</v>
      </c>
      <c r="F91" s="43"/>
      <c r="G91" s="43"/>
      <c r="H91" s="43"/>
      <c r="I91" s="43"/>
      <c r="J91" s="44"/>
    </row>
    <row r="92" spans="1:10" ht="15">
      <c r="A92" s="35" t="s">
        <v>49</v>
      </c>
      <c r="B92" s="42"/>
      <c r="C92" s="43"/>
      <c r="D92" s="43"/>
      <c r="E92" s="46" t="s">
        <v>42</v>
      </c>
      <c r="F92" s="43"/>
      <c r="G92" s="43"/>
      <c r="H92" s="43"/>
      <c r="I92" s="43"/>
      <c r="J92" s="44"/>
    </row>
    <row r="93" spans="1:16" ht="15">
      <c r="A93" s="35" t="s">
        <v>40</v>
      </c>
      <c r="B93" s="35">
        <v>20</v>
      </c>
      <c r="C93" s="36" t="s">
        <v>628</v>
      </c>
      <c r="D93" s="35" t="s">
        <v>42</v>
      </c>
      <c r="E93" s="37" t="s">
        <v>629</v>
      </c>
      <c r="F93" s="38" t="s">
        <v>69</v>
      </c>
      <c r="G93" s="39">
        <v>2</v>
      </c>
      <c r="H93" s="40">
        <v>0</v>
      </c>
      <c r="I93" s="40">
        <f>ROUND(G93*H93,P4)</f>
        <v>0</v>
      </c>
      <c r="J93" s="35"/>
      <c r="O93" s="41">
        <f>I93*0.21</f>
        <v>0</v>
      </c>
      <c r="P93">
        <v>3</v>
      </c>
    </row>
    <row r="94" spans="1:10" ht="15">
      <c r="A94" s="35" t="s">
        <v>45</v>
      </c>
      <c r="B94" s="42"/>
      <c r="C94" s="43"/>
      <c r="D94" s="43"/>
      <c r="E94" s="37" t="s">
        <v>629</v>
      </c>
      <c r="F94" s="43"/>
      <c r="G94" s="43"/>
      <c r="H94" s="43"/>
      <c r="I94" s="43"/>
      <c r="J94" s="44"/>
    </row>
    <row r="95" spans="1:10" ht="15">
      <c r="A95" s="35" t="s">
        <v>49</v>
      </c>
      <c r="B95" s="42"/>
      <c r="C95" s="43"/>
      <c r="D95" s="43"/>
      <c r="E95" s="46" t="s">
        <v>42</v>
      </c>
      <c r="F95" s="43"/>
      <c r="G95" s="43"/>
      <c r="H95" s="43"/>
      <c r="I95" s="43"/>
      <c r="J95" s="44"/>
    </row>
    <row r="96" spans="1:16" ht="15">
      <c r="A96" s="35" t="s">
        <v>40</v>
      </c>
      <c r="B96" s="35">
        <v>21</v>
      </c>
      <c r="C96" s="36" t="s">
        <v>630</v>
      </c>
      <c r="D96" s="35" t="s">
        <v>42</v>
      </c>
      <c r="E96" s="37" t="s">
        <v>631</v>
      </c>
      <c r="F96" s="38" t="s">
        <v>69</v>
      </c>
      <c r="G96" s="39">
        <v>2</v>
      </c>
      <c r="H96" s="40">
        <v>0</v>
      </c>
      <c r="I96" s="40">
        <f>ROUND(G96*H96,P4)</f>
        <v>0</v>
      </c>
      <c r="J96" s="35"/>
      <c r="O96" s="41">
        <f>I96*0.21</f>
        <v>0</v>
      </c>
      <c r="P96">
        <v>3</v>
      </c>
    </row>
    <row r="97" spans="1:10" ht="15">
      <c r="A97" s="35" t="s">
        <v>45</v>
      </c>
      <c r="B97" s="42"/>
      <c r="C97" s="43"/>
      <c r="D97" s="43"/>
      <c r="E97" s="37" t="s">
        <v>631</v>
      </c>
      <c r="F97" s="43"/>
      <c r="G97" s="43"/>
      <c r="H97" s="43"/>
      <c r="I97" s="43"/>
      <c r="J97" s="44"/>
    </row>
    <row r="98" spans="1:10" ht="15">
      <c r="A98" s="35" t="s">
        <v>49</v>
      </c>
      <c r="B98" s="42"/>
      <c r="C98" s="43"/>
      <c r="D98" s="43"/>
      <c r="E98" s="46" t="s">
        <v>42</v>
      </c>
      <c r="F98" s="43"/>
      <c r="G98" s="43"/>
      <c r="H98" s="43"/>
      <c r="I98" s="43"/>
      <c r="J98" s="44"/>
    </row>
    <row r="99" spans="1:16" ht="15">
      <c r="A99" s="35" t="s">
        <v>40</v>
      </c>
      <c r="B99" s="35">
        <v>22</v>
      </c>
      <c r="C99" s="36" t="s">
        <v>632</v>
      </c>
      <c r="D99" s="35" t="s">
        <v>42</v>
      </c>
      <c r="E99" s="37" t="s">
        <v>633</v>
      </c>
      <c r="F99" s="38" t="s">
        <v>69</v>
      </c>
      <c r="G99" s="39">
        <v>2</v>
      </c>
      <c r="H99" s="40">
        <v>0</v>
      </c>
      <c r="I99" s="40">
        <f>ROUND(G99*H99,P4)</f>
        <v>0</v>
      </c>
      <c r="J99" s="35"/>
      <c r="O99" s="41">
        <f>I99*0.21</f>
        <v>0</v>
      </c>
      <c r="P99">
        <v>3</v>
      </c>
    </row>
    <row r="100" spans="1:10" ht="15">
      <c r="A100" s="35" t="s">
        <v>45</v>
      </c>
      <c r="B100" s="42"/>
      <c r="C100" s="43"/>
      <c r="D100" s="43"/>
      <c r="E100" s="37" t="s">
        <v>634</v>
      </c>
      <c r="F100" s="43"/>
      <c r="G100" s="43"/>
      <c r="H100" s="43"/>
      <c r="I100" s="43"/>
      <c r="J100" s="44"/>
    </row>
    <row r="101" spans="1:10" ht="15">
      <c r="A101" s="35" t="s">
        <v>49</v>
      </c>
      <c r="B101" s="42"/>
      <c r="C101" s="43"/>
      <c r="D101" s="43"/>
      <c r="E101" s="46" t="s">
        <v>42</v>
      </c>
      <c r="F101" s="43"/>
      <c r="G101" s="43"/>
      <c r="H101" s="43"/>
      <c r="I101" s="43"/>
      <c r="J101" s="44"/>
    </row>
    <row r="102" spans="1:16" ht="15">
      <c r="A102" s="35" t="s">
        <v>40</v>
      </c>
      <c r="B102" s="35">
        <v>23</v>
      </c>
      <c r="C102" s="36" t="s">
        <v>635</v>
      </c>
      <c r="D102" s="35" t="s">
        <v>42</v>
      </c>
      <c r="E102" s="37" t="s">
        <v>636</v>
      </c>
      <c r="F102" s="38" t="s">
        <v>69</v>
      </c>
      <c r="G102" s="39">
        <v>1</v>
      </c>
      <c r="H102" s="40">
        <v>0</v>
      </c>
      <c r="I102" s="40">
        <f>ROUND(G102*H102,P4)</f>
        <v>0</v>
      </c>
      <c r="J102" s="35"/>
      <c r="O102" s="41">
        <f>I102*0.21</f>
        <v>0</v>
      </c>
      <c r="P102">
        <v>3</v>
      </c>
    </row>
    <row r="103" spans="1:10" ht="15">
      <c r="A103" s="35" t="s">
        <v>45</v>
      </c>
      <c r="B103" s="42"/>
      <c r="C103" s="43"/>
      <c r="D103" s="43"/>
      <c r="E103" s="37" t="s">
        <v>636</v>
      </c>
      <c r="F103" s="43"/>
      <c r="G103" s="43"/>
      <c r="H103" s="43"/>
      <c r="I103" s="43"/>
      <c r="J103" s="44"/>
    </row>
    <row r="104" spans="1:10" ht="15">
      <c r="A104" s="35" t="s">
        <v>49</v>
      </c>
      <c r="B104" s="42"/>
      <c r="C104" s="43"/>
      <c r="D104" s="43"/>
      <c r="E104" s="46" t="s">
        <v>42</v>
      </c>
      <c r="F104" s="43"/>
      <c r="G104" s="43"/>
      <c r="H104" s="43"/>
      <c r="I104" s="43"/>
      <c r="J104" s="44"/>
    </row>
    <row r="105" spans="1:16" ht="15">
      <c r="A105" s="35" t="s">
        <v>40</v>
      </c>
      <c r="B105" s="35">
        <v>24</v>
      </c>
      <c r="C105" s="36" t="s">
        <v>637</v>
      </c>
      <c r="D105" s="35" t="s">
        <v>42</v>
      </c>
      <c r="E105" s="37" t="s">
        <v>638</v>
      </c>
      <c r="F105" s="38" t="s">
        <v>69</v>
      </c>
      <c r="G105" s="39">
        <v>2</v>
      </c>
      <c r="H105" s="40">
        <v>0</v>
      </c>
      <c r="I105" s="40">
        <f>ROUND(G105*H105,P4)</f>
        <v>0</v>
      </c>
      <c r="J105" s="35"/>
      <c r="O105" s="41">
        <f>I105*0.21</f>
        <v>0</v>
      </c>
      <c r="P105">
        <v>3</v>
      </c>
    </row>
    <row r="106" spans="1:10" ht="15">
      <c r="A106" s="35" t="s">
        <v>45</v>
      </c>
      <c r="B106" s="42"/>
      <c r="C106" s="43"/>
      <c r="D106" s="43"/>
      <c r="E106" s="37" t="s">
        <v>638</v>
      </c>
      <c r="F106" s="43"/>
      <c r="G106" s="43"/>
      <c r="H106" s="43"/>
      <c r="I106" s="43"/>
      <c r="J106" s="44"/>
    </row>
    <row r="107" spans="1:10" ht="15">
      <c r="A107" s="35" t="s">
        <v>49</v>
      </c>
      <c r="B107" s="42"/>
      <c r="C107" s="43"/>
      <c r="D107" s="43"/>
      <c r="E107" s="46" t="s">
        <v>42</v>
      </c>
      <c r="F107" s="43"/>
      <c r="G107" s="43"/>
      <c r="H107" s="43"/>
      <c r="I107" s="43"/>
      <c r="J107" s="44"/>
    </row>
    <row r="108" spans="1:16" ht="15">
      <c r="A108" s="35" t="s">
        <v>40</v>
      </c>
      <c r="B108" s="35">
        <v>25</v>
      </c>
      <c r="C108" s="36" t="s">
        <v>639</v>
      </c>
      <c r="D108" s="35" t="s">
        <v>42</v>
      </c>
      <c r="E108" s="37" t="s">
        <v>640</v>
      </c>
      <c r="F108" s="38" t="s">
        <v>69</v>
      </c>
      <c r="G108" s="39">
        <v>1</v>
      </c>
      <c r="H108" s="40">
        <v>0</v>
      </c>
      <c r="I108" s="40">
        <f>ROUND(G108*H108,P4)</f>
        <v>0</v>
      </c>
      <c r="J108" s="35"/>
      <c r="O108" s="41">
        <f>I108*0.21</f>
        <v>0</v>
      </c>
      <c r="P108">
        <v>3</v>
      </c>
    </row>
    <row r="109" spans="1:10" ht="15">
      <c r="A109" s="35" t="s">
        <v>45</v>
      </c>
      <c r="B109" s="42"/>
      <c r="C109" s="43"/>
      <c r="D109" s="43"/>
      <c r="E109" s="37" t="s">
        <v>640</v>
      </c>
      <c r="F109" s="43"/>
      <c r="G109" s="43"/>
      <c r="H109" s="43"/>
      <c r="I109" s="43"/>
      <c r="J109" s="44"/>
    </row>
    <row r="110" spans="1:10" ht="15">
      <c r="A110" s="35" t="s">
        <v>49</v>
      </c>
      <c r="B110" s="42"/>
      <c r="C110" s="43"/>
      <c r="D110" s="43"/>
      <c r="E110" s="46" t="s">
        <v>42</v>
      </c>
      <c r="F110" s="43"/>
      <c r="G110" s="43"/>
      <c r="H110" s="43"/>
      <c r="I110" s="43"/>
      <c r="J110" s="44"/>
    </row>
    <row r="111" spans="1:16" ht="28.8">
      <c r="A111" s="35" t="s">
        <v>40</v>
      </c>
      <c r="B111" s="35">
        <v>26</v>
      </c>
      <c r="C111" s="36" t="s">
        <v>641</v>
      </c>
      <c r="D111" s="35" t="s">
        <v>42</v>
      </c>
      <c r="E111" s="37" t="s">
        <v>642</v>
      </c>
      <c r="F111" s="38" t="s">
        <v>69</v>
      </c>
      <c r="G111" s="39">
        <v>4</v>
      </c>
      <c r="H111" s="40">
        <v>0</v>
      </c>
      <c r="I111" s="40">
        <f>ROUND(G111*H111,P4)</f>
        <v>0</v>
      </c>
      <c r="J111" s="35"/>
      <c r="O111" s="41">
        <f>I111*0.21</f>
        <v>0</v>
      </c>
      <c r="P111">
        <v>3</v>
      </c>
    </row>
    <row r="112" spans="1:10" ht="28.8">
      <c r="A112" s="35" t="s">
        <v>45</v>
      </c>
      <c r="B112" s="42"/>
      <c r="C112" s="43"/>
      <c r="D112" s="43"/>
      <c r="E112" s="37" t="s">
        <v>642</v>
      </c>
      <c r="F112" s="43"/>
      <c r="G112" s="43"/>
      <c r="H112" s="43"/>
      <c r="I112" s="43"/>
      <c r="J112" s="44"/>
    </row>
    <row r="113" spans="1:10" ht="15">
      <c r="A113" s="35" t="s">
        <v>49</v>
      </c>
      <c r="B113" s="42"/>
      <c r="C113" s="43"/>
      <c r="D113" s="43"/>
      <c r="E113" s="46" t="s">
        <v>42</v>
      </c>
      <c r="F113" s="43"/>
      <c r="G113" s="43"/>
      <c r="H113" s="43"/>
      <c r="I113" s="43"/>
      <c r="J113" s="44"/>
    </row>
    <row r="114" spans="1:16" ht="15">
      <c r="A114" s="35" t="s">
        <v>40</v>
      </c>
      <c r="B114" s="35">
        <v>27</v>
      </c>
      <c r="C114" s="36" t="s">
        <v>643</v>
      </c>
      <c r="D114" s="35" t="s">
        <v>42</v>
      </c>
      <c r="E114" s="37" t="s">
        <v>644</v>
      </c>
      <c r="F114" s="38" t="s">
        <v>69</v>
      </c>
      <c r="G114" s="39">
        <v>1</v>
      </c>
      <c r="H114" s="40">
        <v>0</v>
      </c>
      <c r="I114" s="40">
        <f>ROUND(G114*H114,P4)</f>
        <v>0</v>
      </c>
      <c r="J114" s="35"/>
      <c r="O114" s="41">
        <f>I114*0.21</f>
        <v>0</v>
      </c>
      <c r="P114">
        <v>3</v>
      </c>
    </row>
    <row r="115" spans="1:10" ht="15">
      <c r="A115" s="35" t="s">
        <v>45</v>
      </c>
      <c r="B115" s="42"/>
      <c r="C115" s="43"/>
      <c r="D115" s="43"/>
      <c r="E115" s="37" t="s">
        <v>644</v>
      </c>
      <c r="F115" s="43"/>
      <c r="G115" s="43"/>
      <c r="H115" s="43"/>
      <c r="I115" s="43"/>
      <c r="J115" s="44"/>
    </row>
    <row r="116" spans="1:10" ht="15">
      <c r="A116" s="35" t="s">
        <v>49</v>
      </c>
      <c r="B116" s="42"/>
      <c r="C116" s="43"/>
      <c r="D116" s="43"/>
      <c r="E116" s="46" t="s">
        <v>42</v>
      </c>
      <c r="F116" s="43"/>
      <c r="G116" s="43"/>
      <c r="H116" s="43"/>
      <c r="I116" s="43"/>
      <c r="J116" s="44"/>
    </row>
    <row r="117" spans="1:16" ht="15">
      <c r="A117" s="35" t="s">
        <v>40</v>
      </c>
      <c r="B117" s="35">
        <v>31</v>
      </c>
      <c r="C117" s="36" t="s">
        <v>645</v>
      </c>
      <c r="D117" s="35" t="s">
        <v>42</v>
      </c>
      <c r="E117" s="37" t="s">
        <v>646</v>
      </c>
      <c r="F117" s="38" t="s">
        <v>69</v>
      </c>
      <c r="G117" s="39">
        <v>1</v>
      </c>
      <c r="H117" s="40">
        <v>0</v>
      </c>
      <c r="I117" s="40">
        <f>ROUND(G117*H117,P4)</f>
        <v>0</v>
      </c>
      <c r="J117" s="35"/>
      <c r="O117" s="41">
        <f>I117*0.21</f>
        <v>0</v>
      </c>
      <c r="P117">
        <v>3</v>
      </c>
    </row>
    <row r="118" spans="1:10" ht="15">
      <c r="A118" s="35" t="s">
        <v>45</v>
      </c>
      <c r="B118" s="42"/>
      <c r="C118" s="43"/>
      <c r="D118" s="43"/>
      <c r="E118" s="37" t="s">
        <v>646</v>
      </c>
      <c r="F118" s="43"/>
      <c r="G118" s="43"/>
      <c r="H118" s="43"/>
      <c r="I118" s="43"/>
      <c r="J118" s="44"/>
    </row>
    <row r="119" spans="1:10" ht="15">
      <c r="A119" s="35" t="s">
        <v>47</v>
      </c>
      <c r="B119" s="42"/>
      <c r="C119" s="43"/>
      <c r="D119" s="43"/>
      <c r="E119" s="45" t="s">
        <v>647</v>
      </c>
      <c r="F119" s="43"/>
      <c r="G119" s="43"/>
      <c r="H119" s="43"/>
      <c r="I119" s="43"/>
      <c r="J119" s="44"/>
    </row>
    <row r="120" spans="1:10" ht="15">
      <c r="A120" s="35" t="s">
        <v>49</v>
      </c>
      <c r="B120" s="42"/>
      <c r="C120" s="43"/>
      <c r="D120" s="43"/>
      <c r="E120" s="46" t="s">
        <v>42</v>
      </c>
      <c r="F120" s="43"/>
      <c r="G120" s="43"/>
      <c r="H120" s="43"/>
      <c r="I120" s="43"/>
      <c r="J120" s="44"/>
    </row>
    <row r="121" spans="1:16" ht="15">
      <c r="A121" s="35" t="s">
        <v>40</v>
      </c>
      <c r="B121" s="35">
        <v>32</v>
      </c>
      <c r="C121" s="36" t="s">
        <v>648</v>
      </c>
      <c r="D121" s="35" t="s">
        <v>42</v>
      </c>
      <c r="E121" s="37" t="s">
        <v>649</v>
      </c>
      <c r="F121" s="38" t="s">
        <v>69</v>
      </c>
      <c r="G121" s="39">
        <v>1</v>
      </c>
      <c r="H121" s="40">
        <v>0</v>
      </c>
      <c r="I121" s="40">
        <f>ROUND(G121*H121,P4)</f>
        <v>0</v>
      </c>
      <c r="J121" s="35"/>
      <c r="O121" s="41">
        <f>I121*0.21</f>
        <v>0</v>
      </c>
      <c r="P121">
        <v>3</v>
      </c>
    </row>
    <row r="122" spans="1:10" ht="15">
      <c r="A122" s="35" t="s">
        <v>45</v>
      </c>
      <c r="B122" s="42"/>
      <c r="C122" s="43"/>
      <c r="D122" s="43"/>
      <c r="E122" s="37" t="s">
        <v>649</v>
      </c>
      <c r="F122" s="43"/>
      <c r="G122" s="43"/>
      <c r="H122" s="43"/>
      <c r="I122" s="43"/>
      <c r="J122" s="44"/>
    </row>
    <row r="123" spans="1:10" ht="15">
      <c r="A123" s="35" t="s">
        <v>47</v>
      </c>
      <c r="B123" s="42"/>
      <c r="C123" s="43"/>
      <c r="D123" s="43"/>
      <c r="E123" s="45" t="s">
        <v>647</v>
      </c>
      <c r="F123" s="43"/>
      <c r="G123" s="43"/>
      <c r="H123" s="43"/>
      <c r="I123" s="43"/>
      <c r="J123" s="44"/>
    </row>
    <row r="124" spans="1:10" ht="15">
      <c r="A124" s="35" t="s">
        <v>49</v>
      </c>
      <c r="B124" s="42"/>
      <c r="C124" s="43"/>
      <c r="D124" s="43"/>
      <c r="E124" s="46" t="s">
        <v>42</v>
      </c>
      <c r="F124" s="43"/>
      <c r="G124" s="43"/>
      <c r="H124" s="43"/>
      <c r="I124" s="43"/>
      <c r="J124" s="44"/>
    </row>
    <row r="125" spans="1:16" ht="28.8">
      <c r="A125" s="35" t="s">
        <v>40</v>
      </c>
      <c r="B125" s="35">
        <v>33</v>
      </c>
      <c r="C125" s="36" t="s">
        <v>650</v>
      </c>
      <c r="D125" s="35" t="s">
        <v>42</v>
      </c>
      <c r="E125" s="37" t="s">
        <v>651</v>
      </c>
      <c r="F125" s="38" t="s">
        <v>69</v>
      </c>
      <c r="G125" s="39">
        <v>1</v>
      </c>
      <c r="H125" s="40">
        <v>0</v>
      </c>
      <c r="I125" s="40">
        <f>ROUND(G125*H125,P4)</f>
        <v>0</v>
      </c>
      <c r="J125" s="35"/>
      <c r="O125" s="41">
        <f>I125*0.21</f>
        <v>0</v>
      </c>
      <c r="P125">
        <v>3</v>
      </c>
    </row>
    <row r="126" spans="1:10" ht="28.8">
      <c r="A126" s="35" t="s">
        <v>45</v>
      </c>
      <c r="B126" s="42"/>
      <c r="C126" s="43"/>
      <c r="D126" s="43"/>
      <c r="E126" s="37" t="s">
        <v>651</v>
      </c>
      <c r="F126" s="43"/>
      <c r="G126" s="43"/>
      <c r="H126" s="43"/>
      <c r="I126" s="43"/>
      <c r="J126" s="44"/>
    </row>
    <row r="127" spans="1:10" ht="15">
      <c r="A127" s="35" t="s">
        <v>47</v>
      </c>
      <c r="B127" s="42"/>
      <c r="C127" s="43"/>
      <c r="D127" s="43"/>
      <c r="E127" s="45" t="s">
        <v>647</v>
      </c>
      <c r="F127" s="43"/>
      <c r="G127" s="43"/>
      <c r="H127" s="43"/>
      <c r="I127" s="43"/>
      <c r="J127" s="44"/>
    </row>
    <row r="128" spans="1:10" ht="15">
      <c r="A128" s="35" t="s">
        <v>49</v>
      </c>
      <c r="B128" s="42"/>
      <c r="C128" s="43"/>
      <c r="D128" s="43"/>
      <c r="E128" s="46" t="s">
        <v>42</v>
      </c>
      <c r="F128" s="43"/>
      <c r="G128" s="43"/>
      <c r="H128" s="43"/>
      <c r="I128" s="43"/>
      <c r="J128" s="44"/>
    </row>
    <row r="129" spans="1:16" ht="15">
      <c r="A129" s="35" t="s">
        <v>40</v>
      </c>
      <c r="B129" s="35">
        <v>34</v>
      </c>
      <c r="C129" s="36" t="s">
        <v>652</v>
      </c>
      <c r="D129" s="35" t="s">
        <v>42</v>
      </c>
      <c r="E129" s="37" t="s">
        <v>653</v>
      </c>
      <c r="F129" s="38" t="s">
        <v>69</v>
      </c>
      <c r="G129" s="39">
        <v>1</v>
      </c>
      <c r="H129" s="40">
        <v>0</v>
      </c>
      <c r="I129" s="40">
        <f>ROUND(G129*H129,P4)</f>
        <v>0</v>
      </c>
      <c r="J129" s="35"/>
      <c r="O129" s="41">
        <f>I129*0.21</f>
        <v>0</v>
      </c>
      <c r="P129">
        <v>3</v>
      </c>
    </row>
    <row r="130" spans="1:10" ht="15">
      <c r="A130" s="35" t="s">
        <v>45</v>
      </c>
      <c r="B130" s="42"/>
      <c r="C130" s="43"/>
      <c r="D130" s="43"/>
      <c r="E130" s="37" t="s">
        <v>653</v>
      </c>
      <c r="F130" s="43"/>
      <c r="G130" s="43"/>
      <c r="H130" s="43"/>
      <c r="I130" s="43"/>
      <c r="J130" s="44"/>
    </row>
    <row r="131" spans="1:10" ht="15">
      <c r="A131" s="35" t="s">
        <v>47</v>
      </c>
      <c r="B131" s="42"/>
      <c r="C131" s="43"/>
      <c r="D131" s="43"/>
      <c r="E131" s="45" t="s">
        <v>647</v>
      </c>
      <c r="F131" s="43"/>
      <c r="G131" s="43"/>
      <c r="H131" s="43"/>
      <c r="I131" s="43"/>
      <c r="J131" s="44"/>
    </row>
    <row r="132" spans="1:10" ht="15">
      <c r="A132" s="35" t="s">
        <v>49</v>
      </c>
      <c r="B132" s="42"/>
      <c r="C132" s="43"/>
      <c r="D132" s="43"/>
      <c r="E132" s="46" t="s">
        <v>42</v>
      </c>
      <c r="F132" s="43"/>
      <c r="G132" s="43"/>
      <c r="H132" s="43"/>
      <c r="I132" s="43"/>
      <c r="J132" s="44"/>
    </row>
    <row r="133" spans="1:16" ht="15">
      <c r="A133" s="35" t="s">
        <v>40</v>
      </c>
      <c r="B133" s="35">
        <v>36</v>
      </c>
      <c r="C133" s="36" t="s">
        <v>654</v>
      </c>
      <c r="D133" s="35" t="s">
        <v>42</v>
      </c>
      <c r="E133" s="37" t="s">
        <v>655</v>
      </c>
      <c r="F133" s="38" t="s">
        <v>69</v>
      </c>
      <c r="G133" s="39">
        <v>2</v>
      </c>
      <c r="H133" s="40">
        <v>0</v>
      </c>
      <c r="I133" s="40">
        <f>ROUND(G133*H133,P4)</f>
        <v>0</v>
      </c>
      <c r="J133" s="35"/>
      <c r="O133" s="41">
        <f>I133*0.21</f>
        <v>0</v>
      </c>
      <c r="P133">
        <v>3</v>
      </c>
    </row>
    <row r="134" spans="1:10" ht="15">
      <c r="A134" s="35" t="s">
        <v>45</v>
      </c>
      <c r="B134" s="42"/>
      <c r="C134" s="43"/>
      <c r="D134" s="43"/>
      <c r="E134" s="37" t="s">
        <v>655</v>
      </c>
      <c r="F134" s="43"/>
      <c r="G134" s="43"/>
      <c r="H134" s="43"/>
      <c r="I134" s="43"/>
      <c r="J134" s="44"/>
    </row>
    <row r="135" spans="1:10" ht="15">
      <c r="A135" s="35" t="s">
        <v>49</v>
      </c>
      <c r="B135" s="42"/>
      <c r="C135" s="43"/>
      <c r="D135" s="43"/>
      <c r="E135" s="46" t="s">
        <v>42</v>
      </c>
      <c r="F135" s="43"/>
      <c r="G135" s="43"/>
      <c r="H135" s="43"/>
      <c r="I135" s="43"/>
      <c r="J135" s="44"/>
    </row>
    <row r="136" spans="1:16" ht="28.8">
      <c r="A136" s="35" t="s">
        <v>40</v>
      </c>
      <c r="B136" s="35">
        <v>37</v>
      </c>
      <c r="C136" s="36" t="s">
        <v>656</v>
      </c>
      <c r="D136" s="35" t="s">
        <v>42</v>
      </c>
      <c r="E136" s="37" t="s">
        <v>657</v>
      </c>
      <c r="F136" s="38" t="s">
        <v>69</v>
      </c>
      <c r="G136" s="39">
        <v>3</v>
      </c>
      <c r="H136" s="40">
        <v>0</v>
      </c>
      <c r="I136" s="40">
        <f>ROUND(G136*H136,P4)</f>
        <v>0</v>
      </c>
      <c r="J136" s="35"/>
      <c r="O136" s="41">
        <f>I136*0.21</f>
        <v>0</v>
      </c>
      <c r="P136">
        <v>3</v>
      </c>
    </row>
    <row r="137" spans="1:10" ht="28.8">
      <c r="A137" s="35" t="s">
        <v>45</v>
      </c>
      <c r="B137" s="42"/>
      <c r="C137" s="43"/>
      <c r="D137" s="43"/>
      <c r="E137" s="37" t="s">
        <v>657</v>
      </c>
      <c r="F137" s="43"/>
      <c r="G137" s="43"/>
      <c r="H137" s="43"/>
      <c r="I137" s="43"/>
      <c r="J137" s="44"/>
    </row>
    <row r="138" spans="1:10" ht="15">
      <c r="A138" s="35" t="s">
        <v>47</v>
      </c>
      <c r="B138" s="42"/>
      <c r="C138" s="43"/>
      <c r="D138" s="43"/>
      <c r="E138" s="45" t="s">
        <v>658</v>
      </c>
      <c r="F138" s="43"/>
      <c r="G138" s="43"/>
      <c r="H138" s="43"/>
      <c r="I138" s="43"/>
      <c r="J138" s="44"/>
    </row>
    <row r="139" spans="1:10" ht="15">
      <c r="A139" s="35" t="s">
        <v>49</v>
      </c>
      <c r="B139" s="42"/>
      <c r="C139" s="43"/>
      <c r="D139" s="43"/>
      <c r="E139" s="46" t="s">
        <v>42</v>
      </c>
      <c r="F139" s="43"/>
      <c r="G139" s="43"/>
      <c r="H139" s="43"/>
      <c r="I139" s="43"/>
      <c r="J139" s="44"/>
    </row>
    <row r="140" spans="1:16" ht="15">
      <c r="A140" s="35" t="s">
        <v>40</v>
      </c>
      <c r="B140" s="35">
        <v>38</v>
      </c>
      <c r="C140" s="36" t="s">
        <v>659</v>
      </c>
      <c r="D140" s="35" t="s">
        <v>42</v>
      </c>
      <c r="E140" s="37" t="s">
        <v>660</v>
      </c>
      <c r="F140" s="38" t="s">
        <v>69</v>
      </c>
      <c r="G140" s="39">
        <v>3</v>
      </c>
      <c r="H140" s="40">
        <v>0</v>
      </c>
      <c r="I140" s="40">
        <f>ROUND(G140*H140,P4)</f>
        <v>0</v>
      </c>
      <c r="J140" s="35"/>
      <c r="O140" s="41">
        <f>I140*0.21</f>
        <v>0</v>
      </c>
      <c r="P140">
        <v>3</v>
      </c>
    </row>
    <row r="141" spans="1:10" ht="28.8">
      <c r="A141" s="35" t="s">
        <v>45</v>
      </c>
      <c r="B141" s="42"/>
      <c r="C141" s="43"/>
      <c r="D141" s="43"/>
      <c r="E141" s="37" t="s">
        <v>661</v>
      </c>
      <c r="F141" s="43"/>
      <c r="G141" s="43"/>
      <c r="H141" s="43"/>
      <c r="I141" s="43"/>
      <c r="J141" s="44"/>
    </row>
    <row r="142" spans="1:10" ht="15">
      <c r="A142" s="35" t="s">
        <v>49</v>
      </c>
      <c r="B142" s="42"/>
      <c r="C142" s="43"/>
      <c r="D142" s="43"/>
      <c r="E142" s="46" t="s">
        <v>42</v>
      </c>
      <c r="F142" s="43"/>
      <c r="G142" s="43"/>
      <c r="H142" s="43"/>
      <c r="I142" s="43"/>
      <c r="J142" s="44"/>
    </row>
    <row r="143" spans="1:16" ht="28.8">
      <c r="A143" s="35" t="s">
        <v>40</v>
      </c>
      <c r="B143" s="35">
        <v>39</v>
      </c>
      <c r="C143" s="36" t="s">
        <v>662</v>
      </c>
      <c r="D143" s="35" t="s">
        <v>42</v>
      </c>
      <c r="E143" s="37" t="s">
        <v>663</v>
      </c>
      <c r="F143" s="38" t="s">
        <v>69</v>
      </c>
      <c r="G143" s="39">
        <v>1</v>
      </c>
      <c r="H143" s="40">
        <v>0</v>
      </c>
      <c r="I143" s="40">
        <f>ROUND(G143*H143,P4)</f>
        <v>0</v>
      </c>
      <c r="J143" s="35"/>
      <c r="O143" s="41">
        <f>I143*0.21</f>
        <v>0</v>
      </c>
      <c r="P143">
        <v>3</v>
      </c>
    </row>
    <row r="144" spans="1:10" ht="43.2">
      <c r="A144" s="35" t="s">
        <v>45</v>
      </c>
      <c r="B144" s="42"/>
      <c r="C144" s="43"/>
      <c r="D144" s="43"/>
      <c r="E144" s="37" t="s">
        <v>664</v>
      </c>
      <c r="F144" s="43"/>
      <c r="G144" s="43"/>
      <c r="H144" s="43"/>
      <c r="I144" s="43"/>
      <c r="J144" s="44"/>
    </row>
    <row r="145" spans="1:10" ht="15">
      <c r="A145" s="35" t="s">
        <v>47</v>
      </c>
      <c r="B145" s="42"/>
      <c r="C145" s="43"/>
      <c r="D145" s="43"/>
      <c r="E145" s="45" t="s">
        <v>647</v>
      </c>
      <c r="F145" s="43"/>
      <c r="G145" s="43"/>
      <c r="H145" s="43"/>
      <c r="I145" s="43"/>
      <c r="J145" s="44"/>
    </row>
    <row r="146" spans="1:10" ht="15">
      <c r="A146" s="35" t="s">
        <v>49</v>
      </c>
      <c r="B146" s="42"/>
      <c r="C146" s="43"/>
      <c r="D146" s="43"/>
      <c r="E146" s="46" t="s">
        <v>42</v>
      </c>
      <c r="F146" s="43"/>
      <c r="G146" s="43"/>
      <c r="H146" s="43"/>
      <c r="I146" s="43"/>
      <c r="J146" s="44"/>
    </row>
    <row r="147" spans="1:16" ht="28.8">
      <c r="A147" s="35" t="s">
        <v>40</v>
      </c>
      <c r="B147" s="35">
        <v>40</v>
      </c>
      <c r="C147" s="36" t="s">
        <v>665</v>
      </c>
      <c r="D147" s="35" t="s">
        <v>42</v>
      </c>
      <c r="E147" s="37" t="s">
        <v>666</v>
      </c>
      <c r="F147" s="38" t="s">
        <v>69</v>
      </c>
      <c r="G147" s="39">
        <v>2</v>
      </c>
      <c r="H147" s="40">
        <v>0</v>
      </c>
      <c r="I147" s="40">
        <f>ROUND(G147*H147,P4)</f>
        <v>0</v>
      </c>
      <c r="J147" s="35"/>
      <c r="O147" s="41">
        <f>I147*0.21</f>
        <v>0</v>
      </c>
      <c r="P147">
        <v>3</v>
      </c>
    </row>
    <row r="148" spans="1:10" ht="43.2">
      <c r="A148" s="35" t="s">
        <v>45</v>
      </c>
      <c r="B148" s="42"/>
      <c r="C148" s="43"/>
      <c r="D148" s="43"/>
      <c r="E148" s="37" t="s">
        <v>667</v>
      </c>
      <c r="F148" s="43"/>
      <c r="G148" s="43"/>
      <c r="H148" s="43"/>
      <c r="I148" s="43"/>
      <c r="J148" s="44"/>
    </row>
    <row r="149" spans="1:10" ht="15">
      <c r="A149" s="35" t="s">
        <v>47</v>
      </c>
      <c r="B149" s="42"/>
      <c r="C149" s="43"/>
      <c r="D149" s="43"/>
      <c r="E149" s="45" t="s">
        <v>668</v>
      </c>
      <c r="F149" s="43"/>
      <c r="G149" s="43"/>
      <c r="H149" s="43"/>
      <c r="I149" s="43"/>
      <c r="J149" s="44"/>
    </row>
    <row r="150" spans="1:10" ht="15">
      <c r="A150" s="35" t="s">
        <v>49</v>
      </c>
      <c r="B150" s="42"/>
      <c r="C150" s="43"/>
      <c r="D150" s="43"/>
      <c r="E150" s="46" t="s">
        <v>42</v>
      </c>
      <c r="F150" s="43"/>
      <c r="G150" s="43"/>
      <c r="H150" s="43"/>
      <c r="I150" s="43"/>
      <c r="J150" s="44"/>
    </row>
    <row r="151" spans="1:16" ht="15">
      <c r="A151" s="35" t="s">
        <v>40</v>
      </c>
      <c r="B151" s="35">
        <v>41</v>
      </c>
      <c r="C151" s="36" t="s">
        <v>669</v>
      </c>
      <c r="D151" s="35" t="s">
        <v>42</v>
      </c>
      <c r="E151" s="37" t="s">
        <v>670</v>
      </c>
      <c r="F151" s="38" t="s">
        <v>69</v>
      </c>
      <c r="G151" s="39">
        <v>1</v>
      </c>
      <c r="H151" s="40">
        <v>0</v>
      </c>
      <c r="I151" s="40">
        <f>ROUND(G151*H151,P4)</f>
        <v>0</v>
      </c>
      <c r="J151" s="35"/>
      <c r="O151" s="41">
        <f>I151*0.21</f>
        <v>0</v>
      </c>
      <c r="P151">
        <v>3</v>
      </c>
    </row>
    <row r="152" spans="1:10" ht="43.2">
      <c r="A152" s="35" t="s">
        <v>45</v>
      </c>
      <c r="B152" s="42"/>
      <c r="C152" s="43"/>
      <c r="D152" s="43"/>
      <c r="E152" s="37" t="s">
        <v>671</v>
      </c>
      <c r="F152" s="43"/>
      <c r="G152" s="43"/>
      <c r="H152" s="43"/>
      <c r="I152" s="43"/>
      <c r="J152" s="44"/>
    </row>
    <row r="153" spans="1:10" ht="15">
      <c r="A153" s="35" t="s">
        <v>49</v>
      </c>
      <c r="B153" s="42"/>
      <c r="C153" s="43"/>
      <c r="D153" s="43"/>
      <c r="E153" s="46" t="s">
        <v>42</v>
      </c>
      <c r="F153" s="43"/>
      <c r="G153" s="43"/>
      <c r="H153" s="43"/>
      <c r="I153" s="43"/>
      <c r="J153" s="44"/>
    </row>
    <row r="154" spans="1:16" ht="28.8">
      <c r="A154" s="35" t="s">
        <v>40</v>
      </c>
      <c r="B154" s="35">
        <v>42</v>
      </c>
      <c r="C154" s="36" t="s">
        <v>672</v>
      </c>
      <c r="D154" s="35" t="s">
        <v>42</v>
      </c>
      <c r="E154" s="37" t="s">
        <v>673</v>
      </c>
      <c r="F154" s="38" t="s">
        <v>152</v>
      </c>
      <c r="G154" s="39">
        <v>16.7</v>
      </c>
      <c r="H154" s="40">
        <v>0</v>
      </c>
      <c r="I154" s="40">
        <f>ROUND(G154*H154,P4)</f>
        <v>0</v>
      </c>
      <c r="J154" s="35"/>
      <c r="O154" s="41">
        <f>I154*0.21</f>
        <v>0</v>
      </c>
      <c r="P154">
        <v>3</v>
      </c>
    </row>
    <row r="155" spans="1:10" ht="28.8">
      <c r="A155" s="35" t="s">
        <v>45</v>
      </c>
      <c r="B155" s="42"/>
      <c r="C155" s="43"/>
      <c r="D155" s="43"/>
      <c r="E155" s="37" t="s">
        <v>674</v>
      </c>
      <c r="F155" s="43"/>
      <c r="G155" s="43"/>
      <c r="H155" s="43"/>
      <c r="I155" s="43"/>
      <c r="J155" s="44"/>
    </row>
    <row r="156" spans="1:10" ht="15">
      <c r="A156" s="35" t="s">
        <v>47</v>
      </c>
      <c r="B156" s="42"/>
      <c r="C156" s="43"/>
      <c r="D156" s="43"/>
      <c r="E156" s="45" t="s">
        <v>675</v>
      </c>
      <c r="F156" s="43"/>
      <c r="G156" s="43"/>
      <c r="H156" s="43"/>
      <c r="I156" s="43"/>
      <c r="J156" s="44"/>
    </row>
    <row r="157" spans="1:10" ht="15">
      <c r="A157" s="35" t="s">
        <v>49</v>
      </c>
      <c r="B157" s="42"/>
      <c r="C157" s="43"/>
      <c r="D157" s="43"/>
      <c r="E157" s="46" t="s">
        <v>42</v>
      </c>
      <c r="F157" s="43"/>
      <c r="G157" s="43"/>
      <c r="H157" s="43"/>
      <c r="I157" s="43"/>
      <c r="J157" s="44"/>
    </row>
    <row r="158" spans="1:16" ht="28.8">
      <c r="A158" s="35" t="s">
        <v>40</v>
      </c>
      <c r="B158" s="35">
        <v>43</v>
      </c>
      <c r="C158" s="36" t="s">
        <v>676</v>
      </c>
      <c r="D158" s="35" t="s">
        <v>42</v>
      </c>
      <c r="E158" s="37" t="s">
        <v>677</v>
      </c>
      <c r="F158" s="38" t="s">
        <v>152</v>
      </c>
      <c r="G158" s="39">
        <v>111.6</v>
      </c>
      <c r="H158" s="40">
        <v>0</v>
      </c>
      <c r="I158" s="40">
        <f>ROUND(G158*H158,P4)</f>
        <v>0</v>
      </c>
      <c r="J158" s="35"/>
      <c r="O158" s="41">
        <f>I158*0.21</f>
        <v>0</v>
      </c>
      <c r="P158">
        <v>3</v>
      </c>
    </row>
    <row r="159" spans="1:10" ht="28.8">
      <c r="A159" s="35" t="s">
        <v>45</v>
      </c>
      <c r="B159" s="42"/>
      <c r="C159" s="43"/>
      <c r="D159" s="43"/>
      <c r="E159" s="37" t="s">
        <v>678</v>
      </c>
      <c r="F159" s="43"/>
      <c r="G159" s="43"/>
      <c r="H159" s="43"/>
      <c r="I159" s="43"/>
      <c r="J159" s="44"/>
    </row>
    <row r="160" spans="1:10" ht="15">
      <c r="A160" s="35" t="s">
        <v>47</v>
      </c>
      <c r="B160" s="42"/>
      <c r="C160" s="43"/>
      <c r="D160" s="43"/>
      <c r="E160" s="45" t="s">
        <v>679</v>
      </c>
      <c r="F160" s="43"/>
      <c r="G160" s="43"/>
      <c r="H160" s="43"/>
      <c r="I160" s="43"/>
      <c r="J160" s="44"/>
    </row>
    <row r="161" spans="1:10" ht="15">
      <c r="A161" s="35" t="s">
        <v>49</v>
      </c>
      <c r="B161" s="42"/>
      <c r="C161" s="43"/>
      <c r="D161" s="43"/>
      <c r="E161" s="46" t="s">
        <v>42</v>
      </c>
      <c r="F161" s="43"/>
      <c r="G161" s="43"/>
      <c r="H161" s="43"/>
      <c r="I161" s="43"/>
      <c r="J161" s="44"/>
    </row>
    <row r="162" spans="1:16" ht="28.8">
      <c r="A162" s="35" t="s">
        <v>40</v>
      </c>
      <c r="B162" s="35">
        <v>44</v>
      </c>
      <c r="C162" s="36" t="s">
        <v>680</v>
      </c>
      <c r="D162" s="35" t="s">
        <v>42</v>
      </c>
      <c r="E162" s="37" t="s">
        <v>681</v>
      </c>
      <c r="F162" s="38" t="s">
        <v>152</v>
      </c>
      <c r="G162" s="39">
        <v>28</v>
      </c>
      <c r="H162" s="40">
        <v>0</v>
      </c>
      <c r="I162" s="40">
        <f>ROUND(G162*H162,P4)</f>
        <v>0</v>
      </c>
      <c r="J162" s="35"/>
      <c r="O162" s="41">
        <f>I162*0.21</f>
        <v>0</v>
      </c>
      <c r="P162">
        <v>3</v>
      </c>
    </row>
    <row r="163" spans="1:10" ht="28.8">
      <c r="A163" s="35" t="s">
        <v>45</v>
      </c>
      <c r="B163" s="42"/>
      <c r="C163" s="43"/>
      <c r="D163" s="43"/>
      <c r="E163" s="37" t="s">
        <v>682</v>
      </c>
      <c r="F163" s="43"/>
      <c r="G163" s="43"/>
      <c r="H163" s="43"/>
      <c r="I163" s="43"/>
      <c r="J163" s="44"/>
    </row>
    <row r="164" spans="1:10" ht="15">
      <c r="A164" s="35" t="s">
        <v>47</v>
      </c>
      <c r="B164" s="42"/>
      <c r="C164" s="43"/>
      <c r="D164" s="43"/>
      <c r="E164" s="45" t="s">
        <v>683</v>
      </c>
      <c r="F164" s="43"/>
      <c r="G164" s="43"/>
      <c r="H164" s="43"/>
      <c r="I164" s="43"/>
      <c r="J164" s="44"/>
    </row>
    <row r="165" spans="1:10" ht="15">
      <c r="A165" s="35" t="s">
        <v>49</v>
      </c>
      <c r="B165" s="42"/>
      <c r="C165" s="43"/>
      <c r="D165" s="43"/>
      <c r="E165" s="46" t="s">
        <v>42</v>
      </c>
      <c r="F165" s="43"/>
      <c r="G165" s="43"/>
      <c r="H165" s="43"/>
      <c r="I165" s="43"/>
      <c r="J165" s="44"/>
    </row>
    <row r="166" spans="1:16" ht="15">
      <c r="A166" s="35" t="s">
        <v>40</v>
      </c>
      <c r="B166" s="35">
        <v>45</v>
      </c>
      <c r="C166" s="36" t="s">
        <v>684</v>
      </c>
      <c r="D166" s="35" t="s">
        <v>42</v>
      </c>
      <c r="E166" s="37" t="s">
        <v>685</v>
      </c>
      <c r="F166" s="38" t="s">
        <v>69</v>
      </c>
      <c r="G166" s="39">
        <v>1</v>
      </c>
      <c r="H166" s="40">
        <v>0</v>
      </c>
      <c r="I166" s="40">
        <f>ROUND(G166*H166,P4)</f>
        <v>0</v>
      </c>
      <c r="J166" s="35"/>
      <c r="O166" s="41">
        <f>I166*0.21</f>
        <v>0</v>
      </c>
      <c r="P166">
        <v>3</v>
      </c>
    </row>
    <row r="167" spans="1:10" ht="28.8">
      <c r="A167" s="35" t="s">
        <v>45</v>
      </c>
      <c r="B167" s="42"/>
      <c r="C167" s="43"/>
      <c r="D167" s="43"/>
      <c r="E167" s="37" t="s">
        <v>686</v>
      </c>
      <c r="F167" s="43"/>
      <c r="G167" s="43"/>
      <c r="H167" s="43"/>
      <c r="I167" s="43"/>
      <c r="J167" s="44"/>
    </row>
    <row r="168" spans="1:10" ht="15">
      <c r="A168" s="35" t="s">
        <v>47</v>
      </c>
      <c r="B168" s="42"/>
      <c r="C168" s="43"/>
      <c r="D168" s="43"/>
      <c r="E168" s="45" t="s">
        <v>687</v>
      </c>
      <c r="F168" s="43"/>
      <c r="G168" s="43"/>
      <c r="H168" s="43"/>
      <c r="I168" s="43"/>
      <c r="J168" s="44"/>
    </row>
    <row r="169" spans="1:10" ht="15">
      <c r="A169" s="35" t="s">
        <v>49</v>
      </c>
      <c r="B169" s="42"/>
      <c r="C169" s="43"/>
      <c r="D169" s="43"/>
      <c r="E169" s="46" t="s">
        <v>42</v>
      </c>
      <c r="F169" s="43"/>
      <c r="G169" s="43"/>
      <c r="H169" s="43"/>
      <c r="I169" s="43"/>
      <c r="J169" s="44"/>
    </row>
    <row r="170" spans="1:16" ht="15">
      <c r="A170" s="35" t="s">
        <v>40</v>
      </c>
      <c r="B170" s="35">
        <v>46</v>
      </c>
      <c r="C170" s="36" t="s">
        <v>688</v>
      </c>
      <c r="D170" s="35" t="s">
        <v>42</v>
      </c>
      <c r="E170" s="37" t="s">
        <v>689</v>
      </c>
      <c r="F170" s="38" t="s">
        <v>69</v>
      </c>
      <c r="G170" s="39">
        <v>2</v>
      </c>
      <c r="H170" s="40">
        <v>0</v>
      </c>
      <c r="I170" s="40">
        <f>ROUND(G170*H170,P4)</f>
        <v>0</v>
      </c>
      <c r="J170" s="35"/>
      <c r="O170" s="41">
        <f>I170*0.21</f>
        <v>0</v>
      </c>
      <c r="P170">
        <v>3</v>
      </c>
    </row>
    <row r="171" spans="1:10" ht="28.8">
      <c r="A171" s="35" t="s">
        <v>45</v>
      </c>
      <c r="B171" s="42"/>
      <c r="C171" s="43"/>
      <c r="D171" s="43"/>
      <c r="E171" s="37" t="s">
        <v>690</v>
      </c>
      <c r="F171" s="43"/>
      <c r="G171" s="43"/>
      <c r="H171" s="43"/>
      <c r="I171" s="43"/>
      <c r="J171" s="44"/>
    </row>
    <row r="172" spans="1:10" ht="15">
      <c r="A172" s="35" t="s">
        <v>47</v>
      </c>
      <c r="B172" s="42"/>
      <c r="C172" s="43"/>
      <c r="D172" s="43"/>
      <c r="E172" s="45" t="s">
        <v>691</v>
      </c>
      <c r="F172" s="43"/>
      <c r="G172" s="43"/>
      <c r="H172" s="43"/>
      <c r="I172" s="43"/>
      <c r="J172" s="44"/>
    </row>
    <row r="173" spans="1:10" ht="15">
      <c r="A173" s="35" t="s">
        <v>49</v>
      </c>
      <c r="B173" s="42"/>
      <c r="C173" s="43"/>
      <c r="D173" s="43"/>
      <c r="E173" s="46" t="s">
        <v>42</v>
      </c>
      <c r="F173" s="43"/>
      <c r="G173" s="43"/>
      <c r="H173" s="43"/>
      <c r="I173" s="43"/>
      <c r="J173" s="44"/>
    </row>
    <row r="174" spans="1:16" ht="15">
      <c r="A174" s="35" t="s">
        <v>40</v>
      </c>
      <c r="B174" s="35">
        <v>47</v>
      </c>
      <c r="C174" s="36" t="s">
        <v>692</v>
      </c>
      <c r="D174" s="35" t="s">
        <v>42</v>
      </c>
      <c r="E174" s="37" t="s">
        <v>693</v>
      </c>
      <c r="F174" s="38" t="s">
        <v>69</v>
      </c>
      <c r="G174" s="39">
        <v>4</v>
      </c>
      <c r="H174" s="40">
        <v>0</v>
      </c>
      <c r="I174" s="40">
        <f>ROUND(G174*H174,P4)</f>
        <v>0</v>
      </c>
      <c r="J174" s="35"/>
      <c r="O174" s="41">
        <f>I174*0.21</f>
        <v>0</v>
      </c>
      <c r="P174">
        <v>3</v>
      </c>
    </row>
    <row r="175" spans="1:10" ht="28.8">
      <c r="A175" s="35" t="s">
        <v>45</v>
      </c>
      <c r="B175" s="42"/>
      <c r="C175" s="43"/>
      <c r="D175" s="43"/>
      <c r="E175" s="37" t="s">
        <v>694</v>
      </c>
      <c r="F175" s="43"/>
      <c r="G175" s="43"/>
      <c r="H175" s="43"/>
      <c r="I175" s="43"/>
      <c r="J175" s="44"/>
    </row>
    <row r="176" spans="1:10" ht="15">
      <c r="A176" s="35" t="s">
        <v>47</v>
      </c>
      <c r="B176" s="42"/>
      <c r="C176" s="43"/>
      <c r="D176" s="43"/>
      <c r="E176" s="45" t="s">
        <v>695</v>
      </c>
      <c r="F176" s="43"/>
      <c r="G176" s="43"/>
      <c r="H176" s="43"/>
      <c r="I176" s="43"/>
      <c r="J176" s="44"/>
    </row>
    <row r="177" spans="1:10" ht="15">
      <c r="A177" s="35" t="s">
        <v>49</v>
      </c>
      <c r="B177" s="42"/>
      <c r="C177" s="43"/>
      <c r="D177" s="43"/>
      <c r="E177" s="46" t="s">
        <v>42</v>
      </c>
      <c r="F177" s="43"/>
      <c r="G177" s="43"/>
      <c r="H177" s="43"/>
      <c r="I177" s="43"/>
      <c r="J177" s="44"/>
    </row>
    <row r="178" spans="1:16" ht="15">
      <c r="A178" s="35" t="s">
        <v>40</v>
      </c>
      <c r="B178" s="35">
        <v>48</v>
      </c>
      <c r="C178" s="36" t="s">
        <v>696</v>
      </c>
      <c r="D178" s="35" t="s">
        <v>42</v>
      </c>
      <c r="E178" s="37" t="s">
        <v>697</v>
      </c>
      <c r="F178" s="38" t="s">
        <v>69</v>
      </c>
      <c r="G178" s="39">
        <v>6</v>
      </c>
      <c r="H178" s="40">
        <v>0</v>
      </c>
      <c r="I178" s="40">
        <f>ROUND(G178*H178,P4)</f>
        <v>0</v>
      </c>
      <c r="J178" s="35"/>
      <c r="O178" s="41">
        <f>I178*0.21</f>
        <v>0</v>
      </c>
      <c r="P178">
        <v>3</v>
      </c>
    </row>
    <row r="179" spans="1:10" ht="28.8">
      <c r="A179" s="35" t="s">
        <v>45</v>
      </c>
      <c r="B179" s="42"/>
      <c r="C179" s="43"/>
      <c r="D179" s="43"/>
      <c r="E179" s="37" t="s">
        <v>698</v>
      </c>
      <c r="F179" s="43"/>
      <c r="G179" s="43"/>
      <c r="H179" s="43"/>
      <c r="I179" s="43"/>
      <c r="J179" s="44"/>
    </row>
    <row r="180" spans="1:10" ht="15">
      <c r="A180" s="35" t="s">
        <v>47</v>
      </c>
      <c r="B180" s="42"/>
      <c r="C180" s="43"/>
      <c r="D180" s="43"/>
      <c r="E180" s="45" t="s">
        <v>699</v>
      </c>
      <c r="F180" s="43"/>
      <c r="G180" s="43"/>
      <c r="H180" s="43"/>
      <c r="I180" s="43"/>
      <c r="J180" s="44"/>
    </row>
    <row r="181" spans="1:10" ht="15">
      <c r="A181" s="35" t="s">
        <v>49</v>
      </c>
      <c r="B181" s="42"/>
      <c r="C181" s="43"/>
      <c r="D181" s="43"/>
      <c r="E181" s="46" t="s">
        <v>42</v>
      </c>
      <c r="F181" s="43"/>
      <c r="G181" s="43"/>
      <c r="H181" s="43"/>
      <c r="I181" s="43"/>
      <c r="J181" s="44"/>
    </row>
    <row r="182" spans="1:16" ht="28.8">
      <c r="A182" s="35" t="s">
        <v>40</v>
      </c>
      <c r="B182" s="35">
        <v>49</v>
      </c>
      <c r="C182" s="36" t="s">
        <v>700</v>
      </c>
      <c r="D182" s="35" t="s">
        <v>42</v>
      </c>
      <c r="E182" s="37" t="s">
        <v>701</v>
      </c>
      <c r="F182" s="38" t="s">
        <v>69</v>
      </c>
      <c r="G182" s="39">
        <v>1</v>
      </c>
      <c r="H182" s="40">
        <v>0</v>
      </c>
      <c r="I182" s="40">
        <f>ROUND(G182*H182,P4)</f>
        <v>0</v>
      </c>
      <c r="J182" s="35"/>
      <c r="O182" s="41">
        <f>I182*0.21</f>
        <v>0</v>
      </c>
      <c r="P182">
        <v>3</v>
      </c>
    </row>
    <row r="183" spans="1:10" ht="28.8">
      <c r="A183" s="35" t="s">
        <v>45</v>
      </c>
      <c r="B183" s="42"/>
      <c r="C183" s="43"/>
      <c r="D183" s="43"/>
      <c r="E183" s="37" t="s">
        <v>702</v>
      </c>
      <c r="F183" s="43"/>
      <c r="G183" s="43"/>
      <c r="H183" s="43"/>
      <c r="I183" s="43"/>
      <c r="J183" s="44"/>
    </row>
    <row r="184" spans="1:10" ht="15">
      <c r="A184" s="35" t="s">
        <v>47</v>
      </c>
      <c r="B184" s="42"/>
      <c r="C184" s="43"/>
      <c r="D184" s="43"/>
      <c r="E184" s="45" t="s">
        <v>703</v>
      </c>
      <c r="F184" s="43"/>
      <c r="G184" s="43"/>
      <c r="H184" s="43"/>
      <c r="I184" s="43"/>
      <c r="J184" s="44"/>
    </row>
    <row r="185" spans="1:10" ht="15">
      <c r="A185" s="35" t="s">
        <v>49</v>
      </c>
      <c r="B185" s="42"/>
      <c r="C185" s="43"/>
      <c r="D185" s="43"/>
      <c r="E185" s="46" t="s">
        <v>42</v>
      </c>
      <c r="F185" s="43"/>
      <c r="G185" s="43"/>
      <c r="H185" s="43"/>
      <c r="I185" s="43"/>
      <c r="J185" s="44"/>
    </row>
    <row r="186" spans="1:16" ht="15">
      <c r="A186" s="35" t="s">
        <v>40</v>
      </c>
      <c r="B186" s="35">
        <v>50</v>
      </c>
      <c r="C186" s="36" t="s">
        <v>704</v>
      </c>
      <c r="D186" s="35" t="s">
        <v>42</v>
      </c>
      <c r="E186" s="37" t="s">
        <v>705</v>
      </c>
      <c r="F186" s="38" t="s">
        <v>69</v>
      </c>
      <c r="G186" s="39">
        <v>2</v>
      </c>
      <c r="H186" s="40">
        <v>0</v>
      </c>
      <c r="I186" s="40">
        <f>ROUND(G186*H186,P4)</f>
        <v>0</v>
      </c>
      <c r="J186" s="35"/>
      <c r="O186" s="41">
        <f>I186*0.21</f>
        <v>0</v>
      </c>
      <c r="P186">
        <v>3</v>
      </c>
    </row>
    <row r="187" spans="1:10" ht="43.2">
      <c r="A187" s="35" t="s">
        <v>45</v>
      </c>
      <c r="B187" s="42"/>
      <c r="C187" s="43"/>
      <c r="D187" s="43"/>
      <c r="E187" s="37" t="s">
        <v>706</v>
      </c>
      <c r="F187" s="43"/>
      <c r="G187" s="43"/>
      <c r="H187" s="43"/>
      <c r="I187" s="43"/>
      <c r="J187" s="44"/>
    </row>
    <row r="188" spans="1:10" ht="15">
      <c r="A188" s="35" t="s">
        <v>47</v>
      </c>
      <c r="B188" s="42"/>
      <c r="C188" s="43"/>
      <c r="D188" s="43"/>
      <c r="E188" s="45" t="s">
        <v>668</v>
      </c>
      <c r="F188" s="43"/>
      <c r="G188" s="43"/>
      <c r="H188" s="43"/>
      <c r="I188" s="43"/>
      <c r="J188" s="44"/>
    </row>
    <row r="189" spans="1:10" ht="15">
      <c r="A189" s="35" t="s">
        <v>49</v>
      </c>
      <c r="B189" s="42"/>
      <c r="C189" s="43"/>
      <c r="D189" s="43"/>
      <c r="E189" s="46" t="s">
        <v>42</v>
      </c>
      <c r="F189" s="43"/>
      <c r="G189" s="43"/>
      <c r="H189" s="43"/>
      <c r="I189" s="43"/>
      <c r="J189" s="44"/>
    </row>
    <row r="190" spans="1:16" ht="15">
      <c r="A190" s="35" t="s">
        <v>40</v>
      </c>
      <c r="B190" s="35">
        <v>51</v>
      </c>
      <c r="C190" s="36" t="s">
        <v>707</v>
      </c>
      <c r="D190" s="35" t="s">
        <v>42</v>
      </c>
      <c r="E190" s="37" t="s">
        <v>708</v>
      </c>
      <c r="F190" s="38" t="s">
        <v>69</v>
      </c>
      <c r="G190" s="39">
        <v>1</v>
      </c>
      <c r="H190" s="40">
        <v>0</v>
      </c>
      <c r="I190" s="40">
        <f>ROUND(G190*H190,P4)</f>
        <v>0</v>
      </c>
      <c r="J190" s="35"/>
      <c r="O190" s="41">
        <f>I190*0.21</f>
        <v>0</v>
      </c>
      <c r="P190">
        <v>3</v>
      </c>
    </row>
    <row r="191" spans="1:10" ht="28.8">
      <c r="A191" s="35" t="s">
        <v>45</v>
      </c>
      <c r="B191" s="42"/>
      <c r="C191" s="43"/>
      <c r="D191" s="43"/>
      <c r="E191" s="37" t="s">
        <v>709</v>
      </c>
      <c r="F191" s="43"/>
      <c r="G191" s="43"/>
      <c r="H191" s="43"/>
      <c r="I191" s="43"/>
      <c r="J191" s="44"/>
    </row>
    <row r="192" spans="1:10" ht="15">
      <c r="A192" s="35" t="s">
        <v>47</v>
      </c>
      <c r="B192" s="42"/>
      <c r="C192" s="43"/>
      <c r="D192" s="43"/>
      <c r="E192" s="45" t="s">
        <v>647</v>
      </c>
      <c r="F192" s="43"/>
      <c r="G192" s="43"/>
      <c r="H192" s="43"/>
      <c r="I192" s="43"/>
      <c r="J192" s="44"/>
    </row>
    <row r="193" spans="1:10" ht="15">
      <c r="A193" s="35" t="s">
        <v>49</v>
      </c>
      <c r="B193" s="42"/>
      <c r="C193" s="43"/>
      <c r="D193" s="43"/>
      <c r="E193" s="46" t="s">
        <v>42</v>
      </c>
      <c r="F193" s="43"/>
      <c r="G193" s="43"/>
      <c r="H193" s="43"/>
      <c r="I193" s="43"/>
      <c r="J193" s="44"/>
    </row>
    <row r="194" spans="1:16" ht="15">
      <c r="A194" s="35" t="s">
        <v>40</v>
      </c>
      <c r="B194" s="35">
        <v>52</v>
      </c>
      <c r="C194" s="36" t="s">
        <v>710</v>
      </c>
      <c r="D194" s="35" t="s">
        <v>42</v>
      </c>
      <c r="E194" s="37" t="s">
        <v>711</v>
      </c>
      <c r="F194" s="38" t="s">
        <v>69</v>
      </c>
      <c r="G194" s="39">
        <v>2</v>
      </c>
      <c r="H194" s="40">
        <v>0</v>
      </c>
      <c r="I194" s="40">
        <f>ROUND(G194*H194,P4)</f>
        <v>0</v>
      </c>
      <c r="J194" s="35"/>
      <c r="O194" s="41">
        <f>I194*0.21</f>
        <v>0</v>
      </c>
      <c r="P194">
        <v>3</v>
      </c>
    </row>
    <row r="195" spans="1:10" ht="43.2">
      <c r="A195" s="35" t="s">
        <v>45</v>
      </c>
      <c r="B195" s="42"/>
      <c r="C195" s="43"/>
      <c r="D195" s="43"/>
      <c r="E195" s="37" t="s">
        <v>712</v>
      </c>
      <c r="F195" s="43"/>
      <c r="G195" s="43"/>
      <c r="H195" s="43"/>
      <c r="I195" s="43"/>
      <c r="J195" s="44"/>
    </row>
    <row r="196" spans="1:10" ht="15">
      <c r="A196" s="35" t="s">
        <v>47</v>
      </c>
      <c r="B196" s="42"/>
      <c r="C196" s="43"/>
      <c r="D196" s="43"/>
      <c r="E196" s="45" t="s">
        <v>668</v>
      </c>
      <c r="F196" s="43"/>
      <c r="G196" s="43"/>
      <c r="H196" s="43"/>
      <c r="I196" s="43"/>
      <c r="J196" s="44"/>
    </row>
    <row r="197" spans="1:10" ht="15">
      <c r="A197" s="35" t="s">
        <v>49</v>
      </c>
      <c r="B197" s="42"/>
      <c r="C197" s="43"/>
      <c r="D197" s="43"/>
      <c r="E197" s="46" t="s">
        <v>42</v>
      </c>
      <c r="F197" s="43"/>
      <c r="G197" s="43"/>
      <c r="H197" s="43"/>
      <c r="I197" s="43"/>
      <c r="J197" s="44"/>
    </row>
    <row r="198" spans="1:16" ht="15">
      <c r="A198" s="35" t="s">
        <v>40</v>
      </c>
      <c r="B198" s="35">
        <v>53</v>
      </c>
      <c r="C198" s="36" t="s">
        <v>713</v>
      </c>
      <c r="D198" s="35" t="s">
        <v>42</v>
      </c>
      <c r="E198" s="37" t="s">
        <v>714</v>
      </c>
      <c r="F198" s="38" t="s">
        <v>152</v>
      </c>
      <c r="G198" s="39">
        <v>16.7</v>
      </c>
      <c r="H198" s="40">
        <v>0</v>
      </c>
      <c r="I198" s="40">
        <f>ROUND(G198*H198,P4)</f>
        <v>0</v>
      </c>
      <c r="J198" s="35"/>
      <c r="O198" s="41">
        <f>I198*0.21</f>
        <v>0</v>
      </c>
      <c r="P198">
        <v>3</v>
      </c>
    </row>
    <row r="199" spans="1:10" ht="15">
      <c r="A199" s="35" t="s">
        <v>45</v>
      </c>
      <c r="B199" s="42"/>
      <c r="C199" s="43"/>
      <c r="D199" s="43"/>
      <c r="E199" s="37" t="s">
        <v>715</v>
      </c>
      <c r="F199" s="43"/>
      <c r="G199" s="43"/>
      <c r="H199" s="43"/>
      <c r="I199" s="43"/>
      <c r="J199" s="44"/>
    </row>
    <row r="200" spans="1:10" ht="15">
      <c r="A200" s="35" t="s">
        <v>47</v>
      </c>
      <c r="B200" s="42"/>
      <c r="C200" s="43"/>
      <c r="D200" s="43"/>
      <c r="E200" s="45" t="s">
        <v>716</v>
      </c>
      <c r="F200" s="43"/>
      <c r="G200" s="43"/>
      <c r="H200" s="43"/>
      <c r="I200" s="43"/>
      <c r="J200" s="44"/>
    </row>
    <row r="201" spans="1:10" ht="15">
      <c r="A201" s="35" t="s">
        <v>49</v>
      </c>
      <c r="B201" s="42"/>
      <c r="C201" s="43"/>
      <c r="D201" s="43"/>
      <c r="E201" s="46" t="s">
        <v>42</v>
      </c>
      <c r="F201" s="43"/>
      <c r="G201" s="43"/>
      <c r="H201" s="43"/>
      <c r="I201" s="43"/>
      <c r="J201" s="44"/>
    </row>
    <row r="202" spans="1:16" ht="15">
      <c r="A202" s="35" t="s">
        <v>40</v>
      </c>
      <c r="B202" s="35">
        <v>54</v>
      </c>
      <c r="C202" s="36" t="s">
        <v>717</v>
      </c>
      <c r="D202" s="35" t="s">
        <v>42</v>
      </c>
      <c r="E202" s="37" t="s">
        <v>718</v>
      </c>
      <c r="F202" s="38" t="s">
        <v>152</v>
      </c>
      <c r="G202" s="39">
        <v>111.6</v>
      </c>
      <c r="H202" s="40">
        <v>0</v>
      </c>
      <c r="I202" s="40">
        <f>ROUND(G202*H202,P4)</f>
        <v>0</v>
      </c>
      <c r="J202" s="35"/>
      <c r="O202" s="41">
        <f>I202*0.21</f>
        <v>0</v>
      </c>
      <c r="P202">
        <v>3</v>
      </c>
    </row>
    <row r="203" spans="1:10" ht="15">
      <c r="A203" s="35" t="s">
        <v>45</v>
      </c>
      <c r="B203" s="42"/>
      <c r="C203" s="43"/>
      <c r="D203" s="43"/>
      <c r="E203" s="37" t="s">
        <v>719</v>
      </c>
      <c r="F203" s="43"/>
      <c r="G203" s="43"/>
      <c r="H203" s="43"/>
      <c r="I203" s="43"/>
      <c r="J203" s="44"/>
    </row>
    <row r="204" spans="1:10" ht="15">
      <c r="A204" s="35" t="s">
        <v>47</v>
      </c>
      <c r="B204" s="42"/>
      <c r="C204" s="43"/>
      <c r="D204" s="43"/>
      <c r="E204" s="45" t="s">
        <v>720</v>
      </c>
      <c r="F204" s="43"/>
      <c r="G204" s="43"/>
      <c r="H204" s="43"/>
      <c r="I204" s="43"/>
      <c r="J204" s="44"/>
    </row>
    <row r="205" spans="1:10" ht="15">
      <c r="A205" s="35" t="s">
        <v>49</v>
      </c>
      <c r="B205" s="42"/>
      <c r="C205" s="43"/>
      <c r="D205" s="43"/>
      <c r="E205" s="46" t="s">
        <v>42</v>
      </c>
      <c r="F205" s="43"/>
      <c r="G205" s="43"/>
      <c r="H205" s="43"/>
      <c r="I205" s="43"/>
      <c r="J205" s="44"/>
    </row>
    <row r="206" spans="1:16" ht="15">
      <c r="A206" s="35" t="s">
        <v>40</v>
      </c>
      <c r="B206" s="35">
        <v>55</v>
      </c>
      <c r="C206" s="36" t="s">
        <v>721</v>
      </c>
      <c r="D206" s="35" t="s">
        <v>42</v>
      </c>
      <c r="E206" s="37" t="s">
        <v>722</v>
      </c>
      <c r="F206" s="38" t="s">
        <v>152</v>
      </c>
      <c r="G206" s="39">
        <v>128.3</v>
      </c>
      <c r="H206" s="40">
        <v>0</v>
      </c>
      <c r="I206" s="40">
        <f>ROUND(G206*H206,P4)</f>
        <v>0</v>
      </c>
      <c r="J206" s="35"/>
      <c r="O206" s="41">
        <f>I206*0.21</f>
        <v>0</v>
      </c>
      <c r="P206">
        <v>3</v>
      </c>
    </row>
    <row r="207" spans="1:10" ht="15">
      <c r="A207" s="35" t="s">
        <v>45</v>
      </c>
      <c r="B207" s="42"/>
      <c r="C207" s="43"/>
      <c r="D207" s="43"/>
      <c r="E207" s="37" t="s">
        <v>722</v>
      </c>
      <c r="F207" s="43"/>
      <c r="G207" s="43"/>
      <c r="H207" s="43"/>
      <c r="I207" s="43"/>
      <c r="J207" s="44"/>
    </row>
    <row r="208" spans="1:10" ht="15">
      <c r="A208" s="35" t="s">
        <v>47</v>
      </c>
      <c r="B208" s="42"/>
      <c r="C208" s="43"/>
      <c r="D208" s="43"/>
      <c r="E208" s="45" t="s">
        <v>723</v>
      </c>
      <c r="F208" s="43"/>
      <c r="G208" s="43"/>
      <c r="H208" s="43"/>
      <c r="I208" s="43"/>
      <c r="J208" s="44"/>
    </row>
    <row r="209" spans="1:10" ht="15">
      <c r="A209" s="35" t="s">
        <v>49</v>
      </c>
      <c r="B209" s="42"/>
      <c r="C209" s="43"/>
      <c r="D209" s="43"/>
      <c r="E209" s="46" t="s">
        <v>42</v>
      </c>
      <c r="F209" s="43"/>
      <c r="G209" s="43"/>
      <c r="H209" s="43"/>
      <c r="I209" s="43"/>
      <c r="J209" s="44"/>
    </row>
    <row r="210" spans="1:16" ht="28.8">
      <c r="A210" s="35" t="s">
        <v>40</v>
      </c>
      <c r="B210" s="35">
        <v>56</v>
      </c>
      <c r="C210" s="36" t="s">
        <v>724</v>
      </c>
      <c r="D210" s="35" t="s">
        <v>42</v>
      </c>
      <c r="E210" s="37" t="s">
        <v>725</v>
      </c>
      <c r="F210" s="38" t="s">
        <v>69</v>
      </c>
      <c r="G210" s="39">
        <v>2</v>
      </c>
      <c r="H210" s="40">
        <v>0</v>
      </c>
      <c r="I210" s="40">
        <f>ROUND(G210*H210,P4)</f>
        <v>0</v>
      </c>
      <c r="J210" s="35"/>
      <c r="O210" s="41">
        <f>I210*0.21</f>
        <v>0</v>
      </c>
      <c r="P210">
        <v>3</v>
      </c>
    </row>
    <row r="211" spans="1:10" ht="28.8">
      <c r="A211" s="35" t="s">
        <v>45</v>
      </c>
      <c r="B211" s="42"/>
      <c r="C211" s="43"/>
      <c r="D211" s="43"/>
      <c r="E211" s="37" t="s">
        <v>726</v>
      </c>
      <c r="F211" s="43"/>
      <c r="G211" s="43"/>
      <c r="H211" s="43"/>
      <c r="I211" s="43"/>
      <c r="J211" s="44"/>
    </row>
    <row r="212" spans="1:10" ht="15">
      <c r="A212" s="35" t="s">
        <v>49</v>
      </c>
      <c r="B212" s="42"/>
      <c r="C212" s="43"/>
      <c r="D212" s="43"/>
      <c r="E212" s="46" t="s">
        <v>42</v>
      </c>
      <c r="F212" s="43"/>
      <c r="G212" s="43"/>
      <c r="H212" s="43"/>
      <c r="I212" s="43"/>
      <c r="J212" s="44"/>
    </row>
    <row r="213" spans="1:16" ht="15">
      <c r="A213" s="35" t="s">
        <v>40</v>
      </c>
      <c r="B213" s="35">
        <v>57</v>
      </c>
      <c r="C213" s="36" t="s">
        <v>727</v>
      </c>
      <c r="D213" s="35" t="s">
        <v>42</v>
      </c>
      <c r="E213" s="37" t="s">
        <v>728</v>
      </c>
      <c r="F213" s="38" t="s">
        <v>69</v>
      </c>
      <c r="G213" s="39">
        <v>4</v>
      </c>
      <c r="H213" s="40">
        <v>0</v>
      </c>
      <c r="I213" s="40">
        <f>ROUND(G213*H213,P4)</f>
        <v>0</v>
      </c>
      <c r="J213" s="35"/>
      <c r="O213" s="41">
        <f>I213*0.21</f>
        <v>0</v>
      </c>
      <c r="P213">
        <v>3</v>
      </c>
    </row>
    <row r="214" spans="1:10" ht="15">
      <c r="A214" s="35" t="s">
        <v>45</v>
      </c>
      <c r="B214" s="42"/>
      <c r="C214" s="43"/>
      <c r="D214" s="43"/>
      <c r="E214" s="37" t="s">
        <v>728</v>
      </c>
      <c r="F214" s="43"/>
      <c r="G214" s="43"/>
      <c r="H214" s="43"/>
      <c r="I214" s="43"/>
      <c r="J214" s="44"/>
    </row>
    <row r="215" spans="1:10" ht="15">
      <c r="A215" s="35" t="s">
        <v>47</v>
      </c>
      <c r="B215" s="42"/>
      <c r="C215" s="43"/>
      <c r="D215" s="43"/>
      <c r="E215" s="45" t="s">
        <v>729</v>
      </c>
      <c r="F215" s="43"/>
      <c r="G215" s="43"/>
      <c r="H215" s="43"/>
      <c r="I215" s="43"/>
      <c r="J215" s="44"/>
    </row>
    <row r="216" spans="1:10" ht="15">
      <c r="A216" s="35" t="s">
        <v>49</v>
      </c>
      <c r="B216" s="42"/>
      <c r="C216" s="43"/>
      <c r="D216" s="43"/>
      <c r="E216" s="46" t="s">
        <v>42</v>
      </c>
      <c r="F216" s="43"/>
      <c r="G216" s="43"/>
      <c r="H216" s="43"/>
      <c r="I216" s="43"/>
      <c r="J216" s="44"/>
    </row>
    <row r="217" spans="1:16" ht="15">
      <c r="A217" s="35" t="s">
        <v>40</v>
      </c>
      <c r="B217" s="35">
        <v>58</v>
      </c>
      <c r="C217" s="36" t="s">
        <v>730</v>
      </c>
      <c r="D217" s="35" t="s">
        <v>42</v>
      </c>
      <c r="E217" s="37" t="s">
        <v>731</v>
      </c>
      <c r="F217" s="38" t="s">
        <v>69</v>
      </c>
      <c r="G217" s="39">
        <v>1</v>
      </c>
      <c r="H217" s="40">
        <v>0</v>
      </c>
      <c r="I217" s="40">
        <f>ROUND(G217*H217,P4)</f>
        <v>0</v>
      </c>
      <c r="J217" s="35"/>
      <c r="O217" s="41">
        <f>I217*0.21</f>
        <v>0</v>
      </c>
      <c r="P217">
        <v>3</v>
      </c>
    </row>
    <row r="218" spans="1:10" ht="15">
      <c r="A218" s="35" t="s">
        <v>45</v>
      </c>
      <c r="B218" s="42"/>
      <c r="C218" s="43"/>
      <c r="D218" s="43"/>
      <c r="E218" s="37" t="s">
        <v>731</v>
      </c>
      <c r="F218" s="43"/>
      <c r="G218" s="43"/>
      <c r="H218" s="43"/>
      <c r="I218" s="43"/>
      <c r="J218" s="44"/>
    </row>
    <row r="219" spans="1:10" ht="15">
      <c r="A219" s="35" t="s">
        <v>47</v>
      </c>
      <c r="B219" s="42"/>
      <c r="C219" s="43"/>
      <c r="D219" s="43"/>
      <c r="E219" s="45" t="s">
        <v>647</v>
      </c>
      <c r="F219" s="43"/>
      <c r="G219" s="43"/>
      <c r="H219" s="43"/>
      <c r="I219" s="43"/>
      <c r="J219" s="44"/>
    </row>
    <row r="220" spans="1:10" ht="15">
      <c r="A220" s="35" t="s">
        <v>49</v>
      </c>
      <c r="B220" s="42"/>
      <c r="C220" s="43"/>
      <c r="D220" s="43"/>
      <c r="E220" s="46" t="s">
        <v>42</v>
      </c>
      <c r="F220" s="43"/>
      <c r="G220" s="43"/>
      <c r="H220" s="43"/>
      <c r="I220" s="43"/>
      <c r="J220" s="44"/>
    </row>
    <row r="221" spans="1:16" ht="15">
      <c r="A221" s="35" t="s">
        <v>40</v>
      </c>
      <c r="B221" s="35">
        <v>59</v>
      </c>
      <c r="C221" s="36" t="s">
        <v>732</v>
      </c>
      <c r="D221" s="35" t="s">
        <v>42</v>
      </c>
      <c r="E221" s="37" t="s">
        <v>733</v>
      </c>
      <c r="F221" s="38" t="s">
        <v>152</v>
      </c>
      <c r="G221" s="39">
        <v>128.3</v>
      </c>
      <c r="H221" s="40">
        <v>0</v>
      </c>
      <c r="I221" s="40">
        <f>ROUND(G221*H221,P4)</f>
        <v>0</v>
      </c>
      <c r="J221" s="35"/>
      <c r="O221" s="41">
        <f>I221*0.21</f>
        <v>0</v>
      </c>
      <c r="P221">
        <v>3</v>
      </c>
    </row>
    <row r="222" spans="1:10" ht="15">
      <c r="A222" s="35" t="s">
        <v>45</v>
      </c>
      <c r="B222" s="42"/>
      <c r="C222" s="43"/>
      <c r="D222" s="43"/>
      <c r="E222" s="37" t="s">
        <v>734</v>
      </c>
      <c r="F222" s="43"/>
      <c r="G222" s="43"/>
      <c r="H222" s="43"/>
      <c r="I222" s="43"/>
      <c r="J222" s="44"/>
    </row>
    <row r="223" spans="1:10" ht="15">
      <c r="A223" s="35" t="s">
        <v>47</v>
      </c>
      <c r="B223" s="42"/>
      <c r="C223" s="43"/>
      <c r="D223" s="43"/>
      <c r="E223" s="45" t="s">
        <v>723</v>
      </c>
      <c r="F223" s="43"/>
      <c r="G223" s="43"/>
      <c r="H223" s="43"/>
      <c r="I223" s="43"/>
      <c r="J223" s="44"/>
    </row>
    <row r="224" spans="1:10" ht="15">
      <c r="A224" s="35" t="s">
        <v>49</v>
      </c>
      <c r="B224" s="42"/>
      <c r="C224" s="43"/>
      <c r="D224" s="43"/>
      <c r="E224" s="46" t="s">
        <v>42</v>
      </c>
      <c r="F224" s="43"/>
      <c r="G224" s="43"/>
      <c r="H224" s="43"/>
      <c r="I224" s="43"/>
      <c r="J224" s="44"/>
    </row>
    <row r="225" spans="1:16" ht="15">
      <c r="A225" s="35" t="s">
        <v>40</v>
      </c>
      <c r="B225" s="35">
        <v>60</v>
      </c>
      <c r="C225" s="36" t="s">
        <v>735</v>
      </c>
      <c r="D225" s="35" t="s">
        <v>42</v>
      </c>
      <c r="E225" s="37" t="s">
        <v>736</v>
      </c>
      <c r="F225" s="38" t="s">
        <v>737</v>
      </c>
      <c r="G225" s="39">
        <v>1</v>
      </c>
      <c r="H225" s="40">
        <v>0</v>
      </c>
      <c r="I225" s="40">
        <f>ROUND(G225*H225,P4)</f>
        <v>0</v>
      </c>
      <c r="J225" s="35"/>
      <c r="O225" s="41">
        <f>I225*0.21</f>
        <v>0</v>
      </c>
      <c r="P225">
        <v>3</v>
      </c>
    </row>
    <row r="226" spans="1:10" ht="28.8">
      <c r="A226" s="35" t="s">
        <v>45</v>
      </c>
      <c r="B226" s="42"/>
      <c r="C226" s="43"/>
      <c r="D226" s="43"/>
      <c r="E226" s="37" t="s">
        <v>738</v>
      </c>
      <c r="F226" s="43"/>
      <c r="G226" s="43"/>
      <c r="H226" s="43"/>
      <c r="I226" s="43"/>
      <c r="J226" s="44"/>
    </row>
    <row r="227" spans="1:10" ht="15">
      <c r="A227" s="35" t="s">
        <v>49</v>
      </c>
      <c r="B227" s="42"/>
      <c r="C227" s="43"/>
      <c r="D227" s="43"/>
      <c r="E227" s="46" t="s">
        <v>42</v>
      </c>
      <c r="F227" s="43"/>
      <c r="G227" s="43"/>
      <c r="H227" s="43"/>
      <c r="I227" s="43"/>
      <c r="J227" s="44"/>
    </row>
    <row r="228" spans="1:16" ht="28.8">
      <c r="A228" s="35" t="s">
        <v>40</v>
      </c>
      <c r="B228" s="35">
        <v>61</v>
      </c>
      <c r="C228" s="36" t="s">
        <v>739</v>
      </c>
      <c r="D228" s="35" t="s">
        <v>42</v>
      </c>
      <c r="E228" s="37" t="s">
        <v>740</v>
      </c>
      <c r="F228" s="38" t="s">
        <v>69</v>
      </c>
      <c r="G228" s="39">
        <v>22</v>
      </c>
      <c r="H228" s="40">
        <v>0</v>
      </c>
      <c r="I228" s="40">
        <f>ROUND(G228*H228,P4)</f>
        <v>0</v>
      </c>
      <c r="J228" s="35"/>
      <c r="O228" s="41">
        <f>I228*0.21</f>
        <v>0</v>
      </c>
      <c r="P228">
        <v>3</v>
      </c>
    </row>
    <row r="229" spans="1:10" ht="28.8">
      <c r="A229" s="35" t="s">
        <v>45</v>
      </c>
      <c r="B229" s="42"/>
      <c r="C229" s="43"/>
      <c r="D229" s="43"/>
      <c r="E229" s="37" t="s">
        <v>741</v>
      </c>
      <c r="F229" s="43"/>
      <c r="G229" s="43"/>
      <c r="H229" s="43"/>
      <c r="I229" s="43"/>
      <c r="J229" s="44"/>
    </row>
    <row r="230" spans="1:10" ht="15">
      <c r="A230" s="35" t="s">
        <v>49</v>
      </c>
      <c r="B230" s="42"/>
      <c r="C230" s="43"/>
      <c r="D230" s="43"/>
      <c r="E230" s="46" t="s">
        <v>42</v>
      </c>
      <c r="F230" s="43"/>
      <c r="G230" s="43"/>
      <c r="H230" s="43"/>
      <c r="I230" s="43"/>
      <c r="J230" s="44"/>
    </row>
    <row r="231" spans="1:16" ht="15">
      <c r="A231" s="35" t="s">
        <v>40</v>
      </c>
      <c r="B231" s="35">
        <v>62</v>
      </c>
      <c r="C231" s="36" t="s">
        <v>742</v>
      </c>
      <c r="D231" s="35" t="s">
        <v>42</v>
      </c>
      <c r="E231" s="37" t="s">
        <v>743</v>
      </c>
      <c r="F231" s="38" t="s">
        <v>69</v>
      </c>
      <c r="G231" s="39">
        <v>2</v>
      </c>
      <c r="H231" s="40">
        <v>0</v>
      </c>
      <c r="I231" s="40">
        <f>ROUND(G231*H231,P4)</f>
        <v>0</v>
      </c>
      <c r="J231" s="35"/>
      <c r="O231" s="41">
        <f>I231*0.21</f>
        <v>0</v>
      </c>
      <c r="P231">
        <v>3</v>
      </c>
    </row>
    <row r="232" spans="1:10" ht="28.8">
      <c r="A232" s="35" t="s">
        <v>45</v>
      </c>
      <c r="B232" s="42"/>
      <c r="C232" s="43"/>
      <c r="D232" s="43"/>
      <c r="E232" s="37" t="s">
        <v>744</v>
      </c>
      <c r="F232" s="43"/>
      <c r="G232" s="43"/>
      <c r="H232" s="43"/>
      <c r="I232" s="43"/>
      <c r="J232" s="44"/>
    </row>
    <row r="233" spans="1:10" ht="15">
      <c r="A233" s="35" t="s">
        <v>49</v>
      </c>
      <c r="B233" s="42"/>
      <c r="C233" s="43"/>
      <c r="D233" s="43"/>
      <c r="E233" s="46" t="s">
        <v>42</v>
      </c>
      <c r="F233" s="43"/>
      <c r="G233" s="43"/>
      <c r="H233" s="43"/>
      <c r="I233" s="43"/>
      <c r="J233" s="44"/>
    </row>
    <row r="234" spans="1:16" ht="15">
      <c r="A234" s="35" t="s">
        <v>40</v>
      </c>
      <c r="B234" s="35">
        <v>64</v>
      </c>
      <c r="C234" s="36" t="s">
        <v>745</v>
      </c>
      <c r="D234" s="35" t="s">
        <v>42</v>
      </c>
      <c r="E234" s="37" t="s">
        <v>746</v>
      </c>
      <c r="F234" s="38" t="s">
        <v>69</v>
      </c>
      <c r="G234" s="39">
        <v>2</v>
      </c>
      <c r="H234" s="40">
        <v>0</v>
      </c>
      <c r="I234" s="40">
        <f>ROUND(G234*H234,P4)</f>
        <v>0</v>
      </c>
      <c r="J234" s="35"/>
      <c r="O234" s="41">
        <f>I234*0.21</f>
        <v>0</v>
      </c>
      <c r="P234">
        <v>3</v>
      </c>
    </row>
    <row r="235" spans="1:10" ht="15">
      <c r="A235" s="35" t="s">
        <v>45</v>
      </c>
      <c r="B235" s="42"/>
      <c r="C235" s="43"/>
      <c r="D235" s="43"/>
      <c r="E235" s="37" t="s">
        <v>746</v>
      </c>
      <c r="F235" s="43"/>
      <c r="G235" s="43"/>
      <c r="H235" s="43"/>
      <c r="I235" s="43"/>
      <c r="J235" s="44"/>
    </row>
    <row r="236" spans="1:10" ht="15">
      <c r="A236" s="35" t="s">
        <v>49</v>
      </c>
      <c r="B236" s="42"/>
      <c r="C236" s="43"/>
      <c r="D236" s="43"/>
      <c r="E236" s="46" t="s">
        <v>42</v>
      </c>
      <c r="F236" s="43"/>
      <c r="G236" s="43"/>
      <c r="H236" s="43"/>
      <c r="I236" s="43"/>
      <c r="J236" s="44"/>
    </row>
    <row r="237" spans="1:16" ht="15">
      <c r="A237" s="35" t="s">
        <v>40</v>
      </c>
      <c r="B237" s="35">
        <v>65</v>
      </c>
      <c r="C237" s="36" t="s">
        <v>747</v>
      </c>
      <c r="D237" s="35" t="s">
        <v>42</v>
      </c>
      <c r="E237" s="37" t="s">
        <v>748</v>
      </c>
      <c r="F237" s="38" t="s">
        <v>69</v>
      </c>
      <c r="G237" s="39">
        <v>2</v>
      </c>
      <c r="H237" s="40">
        <v>0</v>
      </c>
      <c r="I237" s="40">
        <f>ROUND(G237*H237,P4)</f>
        <v>0</v>
      </c>
      <c r="J237" s="35"/>
      <c r="O237" s="41">
        <f>I237*0.21</f>
        <v>0</v>
      </c>
      <c r="P237">
        <v>3</v>
      </c>
    </row>
    <row r="238" spans="1:10" ht="15">
      <c r="A238" s="35" t="s">
        <v>45</v>
      </c>
      <c r="B238" s="42"/>
      <c r="C238" s="43"/>
      <c r="D238" s="43"/>
      <c r="E238" s="37" t="s">
        <v>748</v>
      </c>
      <c r="F238" s="43"/>
      <c r="G238" s="43"/>
      <c r="H238" s="43"/>
      <c r="I238" s="43"/>
      <c r="J238" s="44"/>
    </row>
    <row r="239" spans="1:10" ht="15">
      <c r="A239" s="35" t="s">
        <v>49</v>
      </c>
      <c r="B239" s="42"/>
      <c r="C239" s="43"/>
      <c r="D239" s="43"/>
      <c r="E239" s="46" t="s">
        <v>42</v>
      </c>
      <c r="F239" s="43"/>
      <c r="G239" s="43"/>
      <c r="H239" s="43"/>
      <c r="I239" s="43"/>
      <c r="J239" s="44"/>
    </row>
    <row r="240" spans="1:16" ht="15">
      <c r="A240" s="35" t="s">
        <v>40</v>
      </c>
      <c r="B240" s="35">
        <v>66</v>
      </c>
      <c r="C240" s="36" t="s">
        <v>749</v>
      </c>
      <c r="D240" s="35" t="s">
        <v>42</v>
      </c>
      <c r="E240" s="37" t="s">
        <v>750</v>
      </c>
      <c r="F240" s="38" t="s">
        <v>69</v>
      </c>
      <c r="G240" s="39">
        <v>2</v>
      </c>
      <c r="H240" s="40">
        <v>0</v>
      </c>
      <c r="I240" s="40">
        <f>ROUND(G240*H240,P4)</f>
        <v>0</v>
      </c>
      <c r="J240" s="35"/>
      <c r="O240" s="41">
        <f>I240*0.21</f>
        <v>0</v>
      </c>
      <c r="P240">
        <v>3</v>
      </c>
    </row>
    <row r="241" spans="1:10" ht="15">
      <c r="A241" s="35" t="s">
        <v>45</v>
      </c>
      <c r="B241" s="42"/>
      <c r="C241" s="43"/>
      <c r="D241" s="43"/>
      <c r="E241" s="37" t="s">
        <v>750</v>
      </c>
      <c r="F241" s="43"/>
      <c r="G241" s="43"/>
      <c r="H241" s="43"/>
      <c r="I241" s="43"/>
      <c r="J241" s="44"/>
    </row>
    <row r="242" spans="1:10" ht="15">
      <c r="A242" s="35" t="s">
        <v>49</v>
      </c>
      <c r="B242" s="42"/>
      <c r="C242" s="43"/>
      <c r="D242" s="43"/>
      <c r="E242" s="46" t="s">
        <v>42</v>
      </c>
      <c r="F242" s="43"/>
      <c r="G242" s="43"/>
      <c r="H242" s="43"/>
      <c r="I242" s="43"/>
      <c r="J242" s="44"/>
    </row>
    <row r="243" spans="1:16" ht="15">
      <c r="A243" s="35" t="s">
        <v>40</v>
      </c>
      <c r="B243" s="35">
        <v>67</v>
      </c>
      <c r="C243" s="36" t="s">
        <v>751</v>
      </c>
      <c r="D243" s="35" t="s">
        <v>42</v>
      </c>
      <c r="E243" s="37" t="s">
        <v>752</v>
      </c>
      <c r="F243" s="38" t="s">
        <v>69</v>
      </c>
      <c r="G243" s="39">
        <v>2</v>
      </c>
      <c r="H243" s="40">
        <v>0</v>
      </c>
      <c r="I243" s="40">
        <f>ROUND(G243*H243,P4)</f>
        <v>0</v>
      </c>
      <c r="J243" s="35"/>
      <c r="O243" s="41">
        <f>I243*0.21</f>
        <v>0</v>
      </c>
      <c r="P243">
        <v>3</v>
      </c>
    </row>
    <row r="244" spans="1:10" ht="15">
      <c r="A244" s="35" t="s">
        <v>45</v>
      </c>
      <c r="B244" s="42"/>
      <c r="C244" s="43"/>
      <c r="D244" s="43"/>
      <c r="E244" s="37" t="s">
        <v>752</v>
      </c>
      <c r="F244" s="43"/>
      <c r="G244" s="43"/>
      <c r="H244" s="43"/>
      <c r="I244" s="43"/>
      <c r="J244" s="44"/>
    </row>
    <row r="245" spans="1:10" ht="15">
      <c r="A245" s="35" t="s">
        <v>49</v>
      </c>
      <c r="B245" s="42"/>
      <c r="C245" s="43"/>
      <c r="D245" s="43"/>
      <c r="E245" s="46" t="s">
        <v>42</v>
      </c>
      <c r="F245" s="43"/>
      <c r="G245" s="43"/>
      <c r="H245" s="43"/>
      <c r="I245" s="43"/>
      <c r="J245" s="44"/>
    </row>
    <row r="246" spans="1:10" ht="15">
      <c r="A246" s="29" t="s">
        <v>37</v>
      </c>
      <c r="B246" s="30"/>
      <c r="C246" s="31" t="s">
        <v>753</v>
      </c>
      <c r="D246" s="32"/>
      <c r="E246" s="29" t="s">
        <v>754</v>
      </c>
      <c r="F246" s="32"/>
      <c r="G246" s="32"/>
      <c r="H246" s="32"/>
      <c r="I246" s="33">
        <f>SUMIFS(I247:I249,A247:A249,"P")</f>
        <v>0</v>
      </c>
      <c r="J246" s="34"/>
    </row>
    <row r="247" spans="1:16" ht="15">
      <c r="A247" s="35" t="s">
        <v>40</v>
      </c>
      <c r="B247" s="35">
        <v>63</v>
      </c>
      <c r="C247" s="36" t="s">
        <v>755</v>
      </c>
      <c r="D247" s="35" t="s">
        <v>42</v>
      </c>
      <c r="E247" s="37" t="s">
        <v>756</v>
      </c>
      <c r="F247" s="38" t="s">
        <v>103</v>
      </c>
      <c r="G247" s="39">
        <v>129.572</v>
      </c>
      <c r="H247" s="40">
        <v>0</v>
      </c>
      <c r="I247" s="40">
        <f>ROUND(G247*H247,P4)</f>
        <v>0</v>
      </c>
      <c r="J247" s="35"/>
      <c r="O247" s="41">
        <f>I247*0.21</f>
        <v>0</v>
      </c>
      <c r="P247">
        <v>3</v>
      </c>
    </row>
    <row r="248" spans="1:10" ht="43.2">
      <c r="A248" s="35" t="s">
        <v>45</v>
      </c>
      <c r="B248" s="42"/>
      <c r="C248" s="43"/>
      <c r="D248" s="43"/>
      <c r="E248" s="37" t="s">
        <v>757</v>
      </c>
      <c r="F248" s="43"/>
      <c r="G248" s="43"/>
      <c r="H248" s="43"/>
      <c r="I248" s="43"/>
      <c r="J248" s="44"/>
    </row>
    <row r="249" spans="1:10" ht="15">
      <c r="A249" s="35" t="s">
        <v>49</v>
      </c>
      <c r="B249" s="47"/>
      <c r="C249" s="48"/>
      <c r="D249" s="48"/>
      <c r="E249" s="50" t="s">
        <v>42</v>
      </c>
      <c r="F249" s="48"/>
      <c r="G249" s="48"/>
      <c r="H249" s="48"/>
      <c r="I249" s="48"/>
      <c r="J249" s="49"/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Nykodémová Pavlína</dc:creator>
  <cp:keywords/>
  <dc:description/>
  <cp:lastModifiedBy>Nykodémová Pavlína</cp:lastModifiedBy>
  <dcterms:created xsi:type="dcterms:W3CDTF">2024-04-02T17:46:12Z</dcterms:created>
  <dcterms:modified xsi:type="dcterms:W3CDTF">2024-04-02T17:46:14Z</dcterms:modified>
  <cp:category/>
  <cp:version/>
  <cp:contentType/>
  <cp:contentStatus/>
</cp:coreProperties>
</file>