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49216" windowWidth="29040" windowHeight="15840" activeTab="2"/>
  </bookViews>
  <sheets>
    <sheet name="Souhrnný list" sheetId="3" r:id="rId1"/>
    <sheet name="A - soupis dodávek" sheetId="1" r:id="rId2"/>
    <sheet name="B - spotřební materiál" sheetId="4" r:id="rId3"/>
  </sheets>
  <definedNames>
    <definedName name="_xlnm.Print_Area" localSheetId="1">'A - soupis dodávek'!$B$1:$K$13</definedName>
    <definedName name="_xlnm.Print_Area" localSheetId="2">'B - spotřební materiál'!$B$1:$K$11</definedName>
    <definedName name="_xlnm.Print_Area" localSheetId="0">'Souhrnný list'!$B$1:$H$10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<sst xmlns="http://schemas.openxmlformats.org/spreadsheetml/2006/main" count="66" uniqueCount="41">
  <si>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</si>
  <si>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</si>
  <si>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</si>
  <si>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</si>
  <si>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</si>
  <si>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</si>
  <si>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</si>
  <si>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</si>
  <si>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</si>
  <si>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</si>
  <si>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</si>
  <si>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</si>
  <si>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</si>
  <si>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</si>
  <si>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</si>
  <si>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</si>
  <si>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</si>
  <si>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</si>
  <si>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</si>
  <si>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</si>
  <si>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Název firmy:</t>
  </si>
  <si>
    <t>Cena bez DPH</t>
  </si>
  <si>
    <t>Cena včetně DPH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</si>
  <si>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</si>
  <si>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</si>
  <si>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Součet nabídkových cen A+B</t>
  </si>
  <si>
    <t>Nabídková cena A - kompletní dodávka</t>
  </si>
  <si>
    <t>Souhrnný list dodávky a spotřebního materiálu</t>
  </si>
  <si>
    <t>Hemokultivační systém pro Oblastní nemocnici Jičín</t>
  </si>
  <si>
    <t>Nabídková cena B - spotřební materiál</t>
  </si>
  <si>
    <t>Z461</t>
  </si>
  <si>
    <t>Hemokultivační systém</t>
  </si>
  <si>
    <t>M</t>
  </si>
  <si>
    <t>MONTÁŽ</t>
  </si>
  <si>
    <t>montáž, instalace, uvedení do provozu včetně ověření jeho funkčnosti, provedení všech provozních testů,…</t>
  </si>
  <si>
    <t>Š</t>
  </si>
  <si>
    <t>ŠKOLENÍ</t>
  </si>
  <si>
    <t>instruktáž („školení“) zdravotnického personálu</t>
  </si>
  <si>
    <t>b) Nabídková cena B - cena za spotřební materiál nutný k provozu zařízení po dobu 2 let</t>
  </si>
  <si>
    <t>H-LAHV</t>
  </si>
  <si>
    <r>
      <rPr>
        <b/>
        <sz val="11"/>
        <rFont val="Calibri Light"/>
        <family val="2"/>
        <scheme val="major"/>
      </rPr>
      <t xml:space="preserve">Hemokultivační lahvičky
</t>
    </r>
    <r>
      <rPr>
        <sz val="11"/>
        <rFont val="Calibri Light"/>
        <family val="2"/>
        <scheme val="major"/>
      </rPr>
      <t>nutné k provozu zařízení v ročním objemu minimálně 4000 ks/rok (nezávisle na typu lahvičky) minimálně po dobu záruky přístroje (tj. po dobu 2 let = celkem tedy minimálně 8000 ks lahviček).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</si>
</sst>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justify"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5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1"/>
  <sheetViews>
    <sheetView workbookViewId="0" topLeftCell="A1">
      <selection activeCell="E17" sqref="E17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4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42" t="s">
        <v>27</v>
      </c>
      <c r="C1" s="42"/>
      <c r="D1" s="42"/>
      <c r="E1" s="42"/>
      <c r="F1" s="42"/>
      <c r="G1" s="42"/>
      <c r="H1" s="42"/>
    </row>
    <row r="2" spans="2:8" s="2" customFormat="1" ht="30" customHeight="1">
      <c r="B2" s="41" t="s">
        <v>3</v>
      </c>
      <c r="C2" s="41"/>
      <c r="D2" s="43" t="s">
        <v>28</v>
      </c>
      <c r="E2" s="43"/>
      <c r="F2" s="43"/>
      <c r="G2" s="43"/>
      <c r="H2" s="43"/>
    </row>
    <row r="3" spans="2:8" s="2" customFormat="1" ht="15">
      <c r="B3" s="41" t="s">
        <v>0</v>
      </c>
      <c r="C3" s="41"/>
      <c r="D3" s="44" t="s">
        <v>24</v>
      </c>
      <c r="E3" s="44"/>
      <c r="F3" s="44"/>
      <c r="G3" s="44"/>
      <c r="H3" s="44"/>
    </row>
    <row r="4" spans="2:8" s="2" customFormat="1" ht="15">
      <c r="B4" s="41" t="s">
        <v>20</v>
      </c>
      <c r="C4" s="41"/>
      <c r="D4" s="23"/>
      <c r="E4" s="24" t="s">
        <v>6</v>
      </c>
      <c r="F4" s="24" t="s">
        <v>7</v>
      </c>
      <c r="G4" s="25" t="s">
        <v>4</v>
      </c>
      <c r="H4" s="26"/>
    </row>
    <row r="5" spans="2:8" s="2" customFormat="1" ht="24" customHeight="1">
      <c r="B5" s="11"/>
      <c r="C5" s="11"/>
      <c r="D5" s="11"/>
      <c r="G5" s="11"/>
      <c r="H5" s="11"/>
    </row>
    <row r="6" spans="2:8" s="2" customFormat="1" ht="21" customHeight="1">
      <c r="B6" s="32"/>
      <c r="C6" s="33"/>
      <c r="D6" s="34"/>
      <c r="E6" s="18" t="s">
        <v>21</v>
      </c>
      <c r="F6" s="18" t="s">
        <v>22</v>
      </c>
      <c r="G6" s="11"/>
      <c r="H6" s="11"/>
    </row>
    <row r="7" spans="2:8" s="2" customFormat="1" ht="56.25" customHeight="1">
      <c r="B7" s="39" t="s">
        <v>26</v>
      </c>
      <c r="C7" s="39"/>
      <c r="D7" s="39"/>
      <c r="E7" s="29">
        <f>'A - soupis dodávek'!H10</f>
        <v>0</v>
      </c>
      <c r="F7" s="30">
        <f>'A - soupis dodávek'!K10</f>
        <v>0</v>
      </c>
      <c r="G7" s="11"/>
      <c r="H7" s="12"/>
    </row>
    <row r="8" spans="2:8" s="2" customFormat="1" ht="56.25" customHeight="1">
      <c r="B8" s="40" t="s">
        <v>29</v>
      </c>
      <c r="C8" s="40"/>
      <c r="D8" s="40"/>
      <c r="E8" s="29">
        <f>'B - spotřební materiál'!H8</f>
        <v>0</v>
      </c>
      <c r="F8" s="30">
        <f>'B - spotřební materiál'!K8</f>
        <v>0</v>
      </c>
      <c r="G8" s="11"/>
      <c r="H8" s="12"/>
    </row>
    <row r="9" spans="2:8" s="2" customFormat="1" ht="56.25" customHeight="1">
      <c r="B9" s="37" t="s">
        <v>25</v>
      </c>
      <c r="C9" s="37"/>
      <c r="D9" s="37"/>
      <c r="E9" s="31">
        <f>E7+E8</f>
        <v>0</v>
      </c>
      <c r="F9" s="31">
        <f>F7+F8</f>
        <v>0</v>
      </c>
      <c r="G9" s="11"/>
      <c r="H9" s="12"/>
    </row>
    <row r="10" spans="2:8" ht="30.65" customHeight="1">
      <c r="B10" s="2"/>
      <c r="C10" s="38"/>
      <c r="D10" s="38"/>
      <c r="E10" s="2"/>
      <c r="F10" s="3"/>
      <c r="G10" s="2"/>
      <c r="H10" s="2"/>
    </row>
    <row r="11" spans="2:8" ht="15">
      <c r="B11" s="2"/>
      <c r="C11" s="38"/>
      <c r="D11" s="38"/>
      <c r="E11" s="2"/>
      <c r="F11" s="3"/>
      <c r="G11" s="2"/>
      <c r="H11" s="2"/>
    </row>
  </sheetData>
  <sheetProtection algorithmName="SHA-512" hashValue="2cO032LiDeuWv5zVmBOrj+uFoN+5Yc8oPlCUIZEbYLDuhbdRO0vAoZoaxuZQ14HrC8akI17ZZLVoi2mv4XwYMg==" saltValue="VbGRMI9BhZa36WQMzooSSg==" spinCount="100000" sheet="1" formatColumns="0" formatRows="0"/>
  <mergeCells count="11">
    <mergeCell ref="B4:C4"/>
    <mergeCell ref="B1:H1"/>
    <mergeCell ref="B2:C2"/>
    <mergeCell ref="D2:H2"/>
    <mergeCell ref="B3:C3"/>
    <mergeCell ref="D3:H3"/>
    <mergeCell ref="B9:D9"/>
    <mergeCell ref="C10:D10"/>
    <mergeCell ref="C11:D11"/>
    <mergeCell ref="B7:D7"/>
    <mergeCell ref="B8:D8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workbookViewId="0" topLeftCell="A1">
      <selection activeCell="G16" sqref="G1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30" customHeight="1">
      <c r="B2" s="41" t="s">
        <v>3</v>
      </c>
      <c r="C2" s="41"/>
      <c r="D2" s="43" t="str">
        <f>'Souhrnný list'!D2:H2</f>
        <v>Hemokultivační systém pro Oblastní nemocnici Jičín</v>
      </c>
      <c r="E2" s="43"/>
      <c r="F2" s="43"/>
      <c r="G2" s="43"/>
      <c r="H2" s="43"/>
      <c r="I2" s="43"/>
      <c r="J2" s="43"/>
      <c r="K2" s="43"/>
    </row>
    <row r="3" spans="2:11" ht="15">
      <c r="B3" s="41" t="s">
        <v>0</v>
      </c>
      <c r="C3" s="41"/>
      <c r="D3" s="44" t="s">
        <v>24</v>
      </c>
      <c r="E3" s="44"/>
      <c r="F3" s="44"/>
      <c r="G3" s="44"/>
      <c r="H3" s="44"/>
      <c r="I3" s="44"/>
      <c r="J3" s="44"/>
      <c r="K3" s="44"/>
    </row>
    <row r="4" spans="2:11" ht="15">
      <c r="B4" s="41" t="s">
        <v>20</v>
      </c>
      <c r="C4" s="41"/>
      <c r="D4" s="27">
        <f>'Souhrnný list'!D4</f>
        <v>0</v>
      </c>
      <c r="E4" s="49" t="str">
        <f>'Souhrnný list'!E4</f>
        <v>IČO:</v>
      </c>
      <c r="F4" s="49"/>
      <c r="G4" s="49" t="str">
        <f>'Souhrnný list'!F4</f>
        <v>DIČ:</v>
      </c>
      <c r="H4" s="49"/>
      <c r="I4" s="49"/>
      <c r="J4" s="25" t="s">
        <v>4</v>
      </c>
      <c r="K4" s="28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7" t="s">
        <v>1</v>
      </c>
      <c r="C6" s="18" t="s">
        <v>2</v>
      </c>
      <c r="D6" s="18" t="s">
        <v>5</v>
      </c>
      <c r="E6" s="18" t="s">
        <v>8</v>
      </c>
      <c r="F6" s="17" t="s">
        <v>10</v>
      </c>
      <c r="G6" s="17" t="s">
        <v>12</v>
      </c>
      <c r="H6" s="17" t="s">
        <v>11</v>
      </c>
      <c r="I6" s="9"/>
      <c r="J6" s="17" t="s">
        <v>13</v>
      </c>
      <c r="K6" s="17" t="s">
        <v>17</v>
      </c>
    </row>
    <row r="7" spans="1:12" ht="43" customHeight="1">
      <c r="A7" s="14"/>
      <c r="B7" s="5">
        <v>1</v>
      </c>
      <c r="C7" s="15" t="s">
        <v>30</v>
      </c>
      <c r="D7" s="16" t="s">
        <v>31</v>
      </c>
      <c r="E7" s="5" t="s">
        <v>9</v>
      </c>
      <c r="F7" s="6">
        <v>1</v>
      </c>
      <c r="G7" s="13"/>
      <c r="H7" s="7">
        <f aca="true" t="shared" si="0" ref="H7">F7*G7</f>
        <v>0</v>
      </c>
      <c r="I7" s="10"/>
      <c r="J7" s="13">
        <v>21</v>
      </c>
      <c r="K7" s="7">
        <f aca="true" t="shared" si="1" ref="K7:K9">H7*((100+J7)/100)</f>
        <v>0</v>
      </c>
      <c r="L7" s="14"/>
    </row>
    <row r="8" spans="1:12" ht="43" customHeight="1">
      <c r="A8" s="36"/>
      <c r="B8" s="50" t="s">
        <v>32</v>
      </c>
      <c r="C8" s="51" t="s">
        <v>33</v>
      </c>
      <c r="D8" s="52" t="s">
        <v>34</v>
      </c>
      <c r="E8" s="53"/>
      <c r="F8" s="54"/>
      <c r="G8" s="13"/>
      <c r="H8" s="7">
        <f>G8</f>
        <v>0</v>
      </c>
      <c r="I8" s="10"/>
      <c r="J8" s="13">
        <v>21</v>
      </c>
      <c r="K8" s="7">
        <f t="shared" si="1"/>
        <v>0</v>
      </c>
      <c r="L8" s="36"/>
    </row>
    <row r="9" spans="1:12" ht="43" customHeight="1">
      <c r="A9" s="36"/>
      <c r="B9" s="50" t="s">
        <v>35</v>
      </c>
      <c r="C9" s="51" t="s">
        <v>36</v>
      </c>
      <c r="D9" s="52" t="s">
        <v>37</v>
      </c>
      <c r="E9" s="53"/>
      <c r="F9" s="54"/>
      <c r="G9" s="13"/>
      <c r="H9" s="7">
        <f>G9</f>
        <v>0</v>
      </c>
      <c r="I9" s="10"/>
      <c r="J9" s="13">
        <v>21</v>
      </c>
      <c r="K9" s="7">
        <f t="shared" si="1"/>
        <v>0</v>
      </c>
      <c r="L9" s="36"/>
    </row>
    <row r="10" spans="2:11" ht="30" customHeight="1">
      <c r="B10" s="46" t="s">
        <v>14</v>
      </c>
      <c r="C10" s="47"/>
      <c r="D10" s="47"/>
      <c r="E10" s="47"/>
      <c r="F10" s="48"/>
      <c r="G10" s="19" t="s">
        <v>15</v>
      </c>
      <c r="H10" s="20">
        <f>SUM(H7:H9)</f>
        <v>0</v>
      </c>
      <c r="I10" s="8"/>
      <c r="J10" s="21" t="s">
        <v>16</v>
      </c>
      <c r="K10" s="22">
        <f>SUM(K7:K9)</f>
        <v>0</v>
      </c>
    </row>
    <row r="11" spans="2:11" ht="15">
      <c r="B11" s="2"/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18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6.75" customHeight="1">
      <c r="B13" s="45" t="s">
        <v>23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2:11" ht="30" customHeight="1">
      <c r="B14" s="2"/>
      <c r="C14" s="2"/>
      <c r="D14" s="2"/>
      <c r="E14" s="2"/>
      <c r="F14" s="2"/>
      <c r="G14" s="3"/>
      <c r="H14" s="2"/>
      <c r="I14" s="2"/>
      <c r="J14" s="2"/>
      <c r="K14" s="2"/>
    </row>
  </sheetData>
  <sheetProtection algorithmName="SHA-512" hashValue="Pump5q2cRLZooT+towyK+tSTGXPnkQGkwwONY+3xReKQA+Gh6/gO1dQlrU2Sim/lyVoi6o0bvX9RQCBFbgY8iw==" saltValue="ADDHdVcYLBtms+Uh5f4LyA==" spinCount="100000" sheet="1" formatColumns="0" formatRows="0"/>
  <mergeCells count="12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  <mergeCell ref="D8:F8"/>
    <mergeCell ref="D9:F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FD53-0F8F-428A-8ACE-79B57988763A}">
  <sheetPr>
    <pageSetUpPr fitToPage="1"/>
  </sheetPr>
  <dimension ref="B1:K12"/>
  <sheetViews>
    <sheetView tabSelected="1" workbookViewId="0" topLeftCell="A1">
      <selection activeCell="D7" sqref="D7"/>
    </sheetView>
  </sheetViews>
  <sheetFormatPr defaultColWidth="8.8515625" defaultRowHeight="15"/>
  <cols>
    <col min="1" max="1" width="2.8515625" style="36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36" customWidth="1"/>
    <col min="13" max="16384" width="8.8515625" style="1" customWidth="1"/>
  </cols>
  <sheetData>
    <row r="1" spans="2:11" ht="64.5" customHeight="1">
      <c r="B1" s="55" t="s">
        <v>38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30" customHeight="1">
      <c r="B2" s="41" t="s">
        <v>3</v>
      </c>
      <c r="C2" s="41"/>
      <c r="D2" s="43" t="str">
        <f>'Souhrnný list'!D2:H2</f>
        <v>Hemokultivační systém pro Oblastní nemocnici Jičín</v>
      </c>
      <c r="E2" s="43"/>
      <c r="F2" s="43"/>
      <c r="G2" s="43"/>
      <c r="H2" s="43"/>
      <c r="I2" s="43"/>
      <c r="J2" s="43"/>
      <c r="K2" s="43"/>
    </row>
    <row r="3" spans="2:11" ht="15">
      <c r="B3" s="41" t="s">
        <v>0</v>
      </c>
      <c r="C3" s="41"/>
      <c r="D3" s="44" t="s">
        <v>24</v>
      </c>
      <c r="E3" s="44"/>
      <c r="F3" s="44"/>
      <c r="G3" s="44"/>
      <c r="H3" s="44"/>
      <c r="I3" s="44"/>
      <c r="J3" s="44"/>
      <c r="K3" s="44"/>
    </row>
    <row r="4" spans="2:11" ht="15">
      <c r="B4" s="41" t="s">
        <v>20</v>
      </c>
      <c r="C4" s="41"/>
      <c r="D4" s="27">
        <f>'Souhrnný list'!D4</f>
        <v>0</v>
      </c>
      <c r="E4" s="49" t="str">
        <f>'Souhrnný list'!E4</f>
        <v>IČO:</v>
      </c>
      <c r="F4" s="49"/>
      <c r="G4" s="49" t="str">
        <f>'Souhrnný list'!F4</f>
        <v>DIČ:</v>
      </c>
      <c r="H4" s="49"/>
      <c r="I4" s="49"/>
      <c r="J4" s="35" t="s">
        <v>4</v>
      </c>
      <c r="K4" s="28">
        <f>'Souhrnný list'!H4</f>
        <v>0</v>
      </c>
    </row>
    <row r="5" spans="2:11" ht="30" customHeight="1">
      <c r="B5" s="36"/>
      <c r="C5" s="36"/>
      <c r="D5" s="36"/>
      <c r="E5" s="36"/>
      <c r="F5" s="36"/>
      <c r="G5" s="3"/>
      <c r="H5" s="36"/>
      <c r="I5" s="36"/>
      <c r="J5" s="36"/>
      <c r="K5" s="36"/>
    </row>
    <row r="6" spans="2:11" ht="30" customHeight="1">
      <c r="B6" s="17" t="s">
        <v>1</v>
      </c>
      <c r="C6" s="18" t="s">
        <v>2</v>
      </c>
      <c r="D6" s="18" t="s">
        <v>5</v>
      </c>
      <c r="E6" s="18" t="s">
        <v>8</v>
      </c>
      <c r="F6" s="17" t="s">
        <v>10</v>
      </c>
      <c r="G6" s="17" t="s">
        <v>12</v>
      </c>
      <c r="H6" s="17" t="s">
        <v>11</v>
      </c>
      <c r="I6" s="9"/>
      <c r="J6" s="17" t="s">
        <v>13</v>
      </c>
      <c r="K6" s="17" t="s">
        <v>17</v>
      </c>
    </row>
    <row r="7" spans="2:11" ht="104" customHeight="1">
      <c r="B7" s="5">
        <v>1</v>
      </c>
      <c r="C7" s="56" t="s">
        <v>39</v>
      </c>
      <c r="D7" s="16" t="s">
        <v>40</v>
      </c>
      <c r="E7" s="5" t="s">
        <v>9</v>
      </c>
      <c r="F7" s="6">
        <v>8000</v>
      </c>
      <c r="G7" s="13"/>
      <c r="H7" s="7">
        <f aca="true" t="shared" si="0" ref="H7">F7*G7</f>
        <v>0</v>
      </c>
      <c r="I7" s="10"/>
      <c r="J7" s="13">
        <v>21</v>
      </c>
      <c r="K7" s="7">
        <f aca="true" t="shared" si="1" ref="K7">H7*((100+J7)/100)</f>
        <v>0</v>
      </c>
    </row>
    <row r="8" spans="2:11" ht="30" customHeight="1">
      <c r="B8" s="46" t="s">
        <v>14</v>
      </c>
      <c r="C8" s="47"/>
      <c r="D8" s="47"/>
      <c r="E8" s="47"/>
      <c r="F8" s="48"/>
      <c r="G8" s="19" t="s">
        <v>15</v>
      </c>
      <c r="H8" s="20">
        <f>SUM(H7:H7)</f>
        <v>0</v>
      </c>
      <c r="I8" s="8"/>
      <c r="J8" s="21" t="s">
        <v>16</v>
      </c>
      <c r="K8" s="22">
        <f>SUM(K7:K7)</f>
        <v>0</v>
      </c>
    </row>
    <row r="9" spans="2:11" ht="15">
      <c r="B9" s="36"/>
      <c r="C9" s="36"/>
      <c r="D9" s="36"/>
      <c r="E9" s="36"/>
      <c r="F9" s="36"/>
      <c r="G9" s="3"/>
      <c r="H9" s="36"/>
      <c r="I9" s="36"/>
      <c r="J9" s="36"/>
      <c r="K9" s="36"/>
    </row>
    <row r="10" spans="2:11" ht="18" customHeight="1">
      <c r="B10" s="36" t="s">
        <v>18</v>
      </c>
      <c r="C10" s="36"/>
      <c r="D10" s="36"/>
      <c r="E10" s="36"/>
      <c r="F10" s="36"/>
      <c r="G10" s="3"/>
      <c r="H10" s="36"/>
      <c r="I10" s="36"/>
      <c r="J10" s="36"/>
      <c r="K10" s="36"/>
    </row>
    <row r="11" spans="2:11" ht="36.75" customHeight="1">
      <c r="B11" s="45" t="s">
        <v>23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30" customHeight="1">
      <c r="B12" s="36"/>
      <c r="C12" s="36"/>
      <c r="D12" s="36"/>
      <c r="E12" s="36"/>
      <c r="F12" s="36"/>
      <c r="G12" s="3"/>
      <c r="H12" s="36"/>
      <c r="I12" s="36"/>
      <c r="J12" s="36"/>
      <c r="K12" s="36"/>
    </row>
  </sheetData>
  <sheetProtection algorithmName="SHA-512" hashValue="pIo9WbBWEwuej0+Sb9mppOq+wyV77epvAQJ1CIYMIxb4F1CvXt/5dN4eg7hg0sREJVYeFCpKmozPZc0YDw46xg==" saltValue="buASIzJlDoI3QJqqJazGtQ==" spinCount="100000" sheet="1" formatColumns="0" formatRows="0"/>
  <mergeCells count="10">
    <mergeCell ref="B8:F8"/>
    <mergeCell ref="B11:K11"/>
    <mergeCell ref="B1:K1"/>
    <mergeCell ref="B2:C2"/>
    <mergeCell ref="D2:K2"/>
    <mergeCell ref="B3:C3"/>
    <mergeCell ref="D3:K3"/>
    <mergeCell ref="B4:C4"/>
    <mergeCell ref="E4:F4"/>
    <mergeCell ref="G4:I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2023-08-15T12:04:35Z</cp:lastPrinted>
  <dcterms:created xsi:type="dcterms:W3CDTF">2019-10-21T13:53:46Z</dcterms:created>
  <dcterms:modified xsi:type="dcterms:W3CDTF">2024-01-22T07:47:33Z</dcterms:modified>
  <cp:category/>
  <cp:version/>
  <cp:contentType/>
  <cp:contentStatus/>
</cp:coreProperties>
</file>