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2_SO 000.1" sheetId="1" r:id="rId1"/>
    <sheet name="SO 002_SO 000.2" sheetId="2" r:id="rId2"/>
    <sheet name="SO 134_SO 134.1" sheetId="3" r:id="rId3"/>
    <sheet name="SO 134_SO 134.2" sheetId="4" r:id="rId4"/>
    <sheet name="SO 135_SO 135.1" sheetId="5" r:id="rId5"/>
    <sheet name="SO 135_SO 135.2" sheetId="6" r:id="rId6"/>
    <sheet name="SO 301.2" sheetId="7" r:id="rId7"/>
    <sheet name="SO 302.2" sheetId="8" r:id="rId8"/>
    <sheet name="SO 303.2" sheetId="9" r:id="rId9"/>
    <sheet name="SO 401_SO 401.1" sheetId="10" r:id="rId10"/>
    <sheet name="SO 401_SO 401.2" sheetId="11" r:id="rId11"/>
    <sheet name="SO 455" sheetId="12" r:id="rId12"/>
    <sheet name="SO 501" sheetId="13" r:id="rId13"/>
  </sheets>
  <definedNames/>
  <calcPr/>
  <webPublishing/>
</workbook>
</file>

<file path=xl/sharedStrings.xml><?xml version="1.0" encoding="utf-8"?>
<sst xmlns="http://schemas.openxmlformats.org/spreadsheetml/2006/main" count="4277" uniqueCount="827">
  <si>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</si>
  <si>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</si>
  <si>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</si>
  <si>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</si>
  <si>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</si>
  <si>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</si>
  <si>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Hradiště_Městys CH.H._neoceněný_06022024</t>
  </si>
  <si>
    <t>O</t>
  </si>
  <si>
    <t>Objekt:</t>
  </si>
  <si>
    <t>SO 002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</si>
  <si>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</si>
  <si>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</si>
  <si>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</si>
  <si>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</si>
  <si>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</si>
  <si>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</si>
  <si>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</si>
  <si>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</si>
  <si>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000.1</t>
  </si>
  <si>
    <t>Vedlejší rozpočtové náklady - uznatelné náklady SFDI pro obec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</si>
  <si>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</si>
  <si>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</si>
  <si>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</si>
  <si>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</si>
  <si>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</si>
  <si>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</si>
  <si>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</si>
  <si>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</si>
  <si>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</si>
  <si>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</si>
  <si>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</si>
  <si>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</si>
  <si>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</si>
  <si>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</si>
  <si>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</si>
  <si>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</si>
  <si>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</si>
  <si>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</si>
  <si>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</si>
  <si>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</si>
  <si>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</si>
  <si>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</si>
  <si>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</si>
  <si>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</si>
  <si>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</si>
  <si>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 pro vyhotovení skutečného provedení stavby (SO134, SO135, SO401 a SO451)  
vč. geometr. plánu jako podklad pro budoucí dělení parcel a výkupy pozemků</t>
  </si>
  <si>
    <t>VV</t>
  </si>
  <si>
    <t>TS</t>
  </si>
  <si>
    <t>zahrnuje veškeré náklady spojené s objednatelem požadovanými pracemi</t>
  </si>
  <si>
    <t>02940</t>
  </si>
  <si>
    <t>OSTATNÍ POŽADAVKY - VYPRACOVÁNÍ DOKUMENTACE</t>
  </si>
  <si>
    <t>KPL</t>
  </si>
  <si>
    <t>kompletační činnost pro zajištění žádosti o SFDI</t>
  </si>
  <si>
    <t>03100</t>
  </si>
  <si>
    <t>ZAŘÍZENÍ STAVENIŠTĚ - ZŘÍZENÍ, PROVOZ, DEMONTÁŽ</t>
  </si>
  <si>
    <t>pro SO134, SO135, SO401 a SO451</t>
  </si>
  <si>
    <t>zahrnuje objednatelem povolené náklady na pořízení (event. pronájem), provozování, udržování a likvidaci zhotovitelova zařízení</t>
  </si>
  <si>
    <t>SO 000.2</t>
  </si>
  <si>
    <t>Vedlejší rozpočtové náklady - neuznatelné náklady SFDI pro obec</t>
  </si>
  <si>
    <t>zaměření  pro vyhotovení skutečného provedení stavby   
Geometrický plán i pro dělení parcel</t>
  </si>
  <si>
    <t>02943</t>
  </si>
  <si>
    <t>OSTATNÍ POŽADAVKY - VYPRACOVÁNÍ RDS</t>
  </si>
  <si>
    <t>na objekty SO134, 135, 401, 455</t>
  </si>
  <si>
    <t>02944</t>
  </si>
  <si>
    <t>OSTAT POŽADAVKY - DOKUMENTACE SKUTEČ PROVEDENÍ V DIGIT FORMĚ</t>
  </si>
  <si>
    <t>pro SO455</t>
  </si>
  <si>
    <t>SO 134</t>
  </si>
  <si>
    <t>Rekonstrukce chodníku</t>
  </si>
  <si>
    <t>SO 134.1</t>
  </si>
  <si>
    <t>Rekonstrukce chodníku - uznatelné náklady</t>
  </si>
  <si>
    <t>014101</t>
  </si>
  <si>
    <t>POPLATKY ZA SKLÁDKU</t>
  </si>
  <si>
    <t>M3</t>
  </si>
  <si>
    <t>drny dle pol. 11130</t>
  </si>
  <si>
    <t>184*0,15=27,600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</si>
  <si>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</si>
  <si>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</si>
  <si>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</si>
  <si>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</si>
  <si>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2,04+76,8=78,840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</si>
  <si>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</si>
  <si>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</si>
  <si>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</si>
  <si>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87,438*2,4=209,851 [A]   dle pol. 113178 
467,282*0,05*0,2*2,4=11,215 [B]   dle pol. 113514 
1*0,5*2,4=1,200 [C]  dle pol. 96687 - UV s odhadem 0,5m3 betonu 
Celkem: A+B+C=222,266 [D]</t>
  </si>
  <si>
    <t>015330</t>
  </si>
  <si>
    <t>POPLATKY ZA LIKVIDACI ODPADŮ NEKONTAMINOVANÝCH - 17 05 04  KAMENNÁ SUŤ</t>
  </si>
  <si>
    <t>279,309*2,2=614,480 [B]    dle pol. 113328 
1,122*2,2=2,468 [C]    dle pol. 113188 
0,150*2,2=0,330 [A]    dle pol. 966128 
Celkem: B+C+A=617,278 [D]</t>
  </si>
  <si>
    <t>Zemní práce</t>
  </si>
  <si>
    <t>11130</t>
  </si>
  <si>
    <t>SEJMUTÍ DRNU</t>
  </si>
  <si>
    <t>M2</t>
  </si>
  <si>
    <t>1*160*1,15=184,000 [A]</t>
  </si>
  <si>
    <t>včetně vodorovné dopravy  a uložení na skládku</t>
  </si>
  <si>
    <t>113138</t>
  </si>
  <si>
    <t>ODSTRANĚNÍ KRYTU ZPEVNĚNÝCH PLOCH S ASFALT POJIVEM, ODVOZ DO 20KM</t>
  </si>
  <si>
    <t>asfaltové vrstvy - v oblastech stavby s kvalit. třídou ZAS-T1     
vč. naložení, odvozu a uložení na skládku dodavatele,  zhotovitel v ceně zohlední možnost zpětného využití recyklovaného materiálu</t>
  </si>
  <si>
    <t>(323,34-19)*0,08=24,347 [A]    stáv. asf. chodník 
440,64*0,12=52,877 [B]    stáv. asf. vozovka 
Celkem: A+B=77,224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</si>
  <si>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</si>
  <si>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</si>
  <si>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113178</t>
  </si>
  <si>
    <t>ODSTRAN KRYTU ZPEVNĚNÝCH PLOCH Z DLAŽEB KOSTEK, ODVOZ DO 20KM</t>
  </si>
  <si>
    <t>bourání stáv. chodníků  
vč. naložení, odvozu a uložení na skládku dodavatele,  zhotovitel v ceně zohlední možnost zpětného využití recyklovaného materiálu</t>
  </si>
  <si>
    <t>(607,92-25)*0,15=87,438 [A]    plocha ze situace x odhad tl.</t>
  </si>
  <si>
    <t>8</t>
  </si>
  <si>
    <t>113188</t>
  </si>
  <si>
    <t>ODSTRANĚNÍ KRYTU ZPEVNĚNÝCH PLOCH Z DLAŽDIC, ODVOZ DO 20KM</t>
  </si>
  <si>
    <t>stávaj. kamenná dlažba</t>
  </si>
  <si>
    <t>11,22*0,10=1,122 [A]</t>
  </si>
  <si>
    <t>113328</t>
  </si>
  <si>
    <t>ODSTRAN PODKL ZPEVNĚNÝCH PLOCH Z KAMENIVA NESTMEL, ODVOZ DO 20KM</t>
  </si>
  <si>
    <t>102,35*0,3=30,705 [A]    dle sanace AZ 
18,36*0,20=3,672 [B]   stáv. štěrkový povrch - odhad tl. 
(323,34-19+607,92-25)*0,15=133,089 [C]   pod chodníkem - odhad tl. 
440,64*0,25=110,160 [D]  pod vozovkou - odhad tl.  
11,22*0,15=1,683 [E]   pod kamennou dlažbou 
Celkem: A+B+C+D+E=279,309 [F]</t>
  </si>
  <si>
    <t>113514</t>
  </si>
  <si>
    <t>ODSTRANĚNÍ ZÁHONOVÝCH OBRUBNÍKŮ, ODVOZ DO 5KM</t>
  </si>
  <si>
    <t>M</t>
  </si>
  <si>
    <t>odstranění stávající sadové obruby</t>
  </si>
  <si>
    <t>458,12*1,02=467,282 [A]</t>
  </si>
  <si>
    <t>11</t>
  </si>
  <si>
    <t>121101</t>
  </si>
  <si>
    <t>SEJMUTÍ ORNICE NEBO LESNÍ PŮDY S ODVOZEM DO 1KM</t>
  </si>
  <si>
    <t>1,0*50*0,15*1,15=8,625 [A]</t>
  </si>
  <si>
    <t>položka zahrnuje sejmutí ornice bez ohledu na tloušťku vrstvy a její vodorovnou dopravu  
nezahrnuje uložení na trvalou skládku</t>
  </si>
  <si>
    <t>12</t>
  </si>
  <si>
    <t>123738</t>
  </si>
  <si>
    <t>ODKOP PRO SPOD STAVBU SILNIC A ŽELEZNIC TŘ. I, ODVOZ DO 20KM</t>
  </si>
  <si>
    <t>1,0*1,0*64*1,20=76,800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</si>
  <si>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</si>
  <si>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</si>
  <si>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132738</t>
  </si>
  <si>
    <t>HLOUBENÍ RÝH ŠÍŘ DO 2M PAŽ I NEPAŽ TŘ. I, ODVOZ DO 20KM</t>
  </si>
  <si>
    <t>vč. odvozu na skládku</t>
  </si>
  <si>
    <t>2,04*1,0=2,040 [B]   výkop pro chráničku - odhad hl. 1,0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</si>
  <si>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</si>
  <si>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</si>
  <si>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</si>
  <si>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</si>
  <si>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2,04=2,040 [A]   dle pol. 132738 zemina na skládku 
76,8=76,800 [B]     dle pol. 123738 zemina na skládku 
8,625=8,625 [C]   dle pol. 121101 ornice na MDP 
Celkem: A+B+C=87,465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</si>
  <si>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</si>
  <si>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</si>
  <si>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</si>
  <si>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a</t>
  </si>
  <si>
    <t>ULOŽENÍ SYPANINY DO NÁSYPŮ Z NAKUPOVANÝCH MATERIÁLŮ</t>
  </si>
  <si>
    <t>násyp - dosypání nenamrzavým materiálem a zhutnění</t>
  </si>
  <si>
    <t>1*385*1,20=462,000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</si>
  <si>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</si>
  <si>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</si>
  <si>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b</t>
  </si>
  <si>
    <t>uložení HDK do AZ a její zhutnění  - nakoupí se, tl. 0.3 m</t>
  </si>
  <si>
    <t>102,35*0,3=30,705 [A]</t>
  </si>
  <si>
    <t>17</t>
  </si>
  <si>
    <t>17481</t>
  </si>
  <si>
    <t>ZÁSYP JAM A RÝH Z NAKUPOVANÝCH MATERIÁLŮ</t>
  </si>
  <si>
    <t>zásypy chráničky</t>
  </si>
  <si>
    <t>1,2*1,0=1,200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</si>
  <si>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</si>
  <si>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</si>
  <si>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</si>
  <si>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</si>
  <si>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102,35=102,350 [A]</t>
  </si>
  <si>
    <t>položka zahrnuje úpravu pláně včetně vyrovnání výškových rozdílů. Míru zhutnění určuje projekt.</t>
  </si>
  <si>
    <t>19</t>
  </si>
  <si>
    <t>18222</t>
  </si>
  <si>
    <t>ROZPROSTŘENÍ ORNICE VE SVAHU V TL DO 0,15M</t>
  </si>
  <si>
    <t>210*1,15=241,500 [A]</t>
  </si>
  <si>
    <t>položka zahrnuje:  
nutné přemístění ornice z dočasných skládek vzdálených do 50m  
rozprostření ornice v předepsané tloušťce ve svahu přes 1:5</t>
  </si>
  <si>
    <t>20</t>
  </si>
  <si>
    <t>18242</t>
  </si>
  <si>
    <t>ZALOŽENÍ TRÁVNÍKU HYDROOSEVEM NA ORNICI</t>
  </si>
  <si>
    <t>241,5=241,500 [A]</t>
  </si>
  <si>
    <t>Zahrnuje dodání předepsané travní směsi, hydroosev na ornici, zalévání, první pokosení, to vše bez ohledu na sklon terénu</t>
  </si>
  <si>
    <t>21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</si>
  <si>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</si>
  <si>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</si>
  <si>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</si>
  <si>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22</t>
  </si>
  <si>
    <t>18600</t>
  </si>
  <si>
    <t>ZALÉVÁNÍ VODOU</t>
  </si>
  <si>
    <t>241,5*0,01*5=12,075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</si>
  <si>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</si>
  <si>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</si>
  <si>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</si>
  <si>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21461</t>
  </si>
  <si>
    <t>SEPARAČNÍ GEOTEXTILIE</t>
  </si>
  <si>
    <t>CBR &gt; 2 kN; odolnost proti protření &lt; 20 mm ; tažnost &gt; 10 %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</si>
  <si>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</si>
  <si>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</si>
  <si>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24</t>
  </si>
  <si>
    <t>56330</t>
  </si>
  <si>
    <t>VOZOVKOVÉ VRSTVY ZE ŠTĚRKODRTI</t>
  </si>
  <si>
    <t>ŠDA 0/63  tl.150 mm a 250 mm</t>
  </si>
  <si>
    <t>(988,38-25)*0,15=144,507 [A]  chodníky 
(265,2-4)*0,25=65,300 [B]   přejezdy 
(23,66-6)*0,25=4,415 [C]    napojení pod asf. směsí 
Celkem: A+B+C=214,222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</si>
  <si>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</si>
  <si>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</si>
  <si>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56335</t>
  </si>
  <si>
    <t>VOZOVKOVÉ VRSTVY ZE ŠTĚRKODRTI TL. DO 250MM</t>
  </si>
  <si>
    <t>ŠDA 0/63, štěrk v napojení, odhad tl.</t>
  </si>
  <si>
    <t>22,44=22,440 [A]</t>
  </si>
  <si>
    <t>26</t>
  </si>
  <si>
    <t>575B53</t>
  </si>
  <si>
    <t>LITÝ ASFALT MA II (KŘIŽ, PARKOVIŠTĚ, ZASTÁVKY) 11 TL. 40MM</t>
  </si>
  <si>
    <t>2 x tl. 40 mm</t>
  </si>
  <si>
    <t>2*(23,20-9)*1,02=28,968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</si>
  <si>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</si>
  <si>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</si>
  <si>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582611</t>
  </si>
  <si>
    <t>KRYTY Z BETON DLAŽDIC SE ZÁMKEM ŠEDÝCH TL 60MM DO LOŽE Z KAM</t>
  </si>
  <si>
    <t>Chodníky</t>
  </si>
  <si>
    <t>(969-25)*1,02-16,12=946,760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</si>
  <si>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</si>
  <si>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</si>
  <si>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582612</t>
  </si>
  <si>
    <t>KRYTY Z BETON DLAŽDIC SE ZÁMKEM ŠEDÝCH TL 80MM DO LOŽE Z KAM</t>
  </si>
  <si>
    <t>chodníkové přejezdy</t>
  </si>
  <si>
    <t>(260-4)*1,02-67,63=193,490 [A]</t>
  </si>
  <si>
    <t>29</t>
  </si>
  <si>
    <t>58261A</t>
  </si>
  <si>
    <t>KRYTY Z BETON DLAŽDIC SE ZÁMKEM BAREV RELIÉF TL 60MM DO LOŽE Z KAM</t>
  </si>
  <si>
    <t>reliéfní kontrastní betonová dlažba - pochozí tl. 60 mm</t>
  </si>
  <si>
    <t>16,12=16,120 [A]</t>
  </si>
  <si>
    <t>30</t>
  </si>
  <si>
    <t>58261B</t>
  </si>
  <si>
    <t>KRYTY Z BETON DLAŽDIC SE ZÁMKEM BAREV RELIÉF TL 80MM DO LOŽE Z KAM</t>
  </si>
  <si>
    <t>reliéfní konstratní betonová dlažba - pojížděná tl. 80 mm</t>
  </si>
  <si>
    <t>67,63=67,630 [A]     plocha dle situace</t>
  </si>
  <si>
    <t>Potrubí</t>
  </si>
  <si>
    <t>31</t>
  </si>
  <si>
    <t>87733</t>
  </si>
  <si>
    <t>CHRÁNIČKY PŮLENÉ Z TRUB PLAST DN DO 150MM</t>
  </si>
  <si>
    <t>plastová chránička půlená DN110 vč. obetonování</t>
  </si>
  <si>
    <t>10=10,000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</si>
  <si>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</si>
  <si>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32</t>
  </si>
  <si>
    <t>89923</t>
  </si>
  <si>
    <t>VÝŠKOVÁ ÚPRAVA KRYCÍCH HRNCŮ</t>
  </si>
  <si>
    <t>rektifikace povrchových znaků IS</t>
  </si>
  <si>
    <t>13=13,000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</si>
  <si>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</si>
  <si>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</si>
  <si>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33</t>
  </si>
  <si>
    <t>9111B3</t>
  </si>
  <si>
    <t>ZÁBRADLÍ SILNIČNÍ SE SVISLOU VÝPLNÍ - DEMONTÁŽ S PŘESUNEM</t>
  </si>
  <si>
    <t>vč. likvidace</t>
  </si>
  <si>
    <t>15=15,000 [A]</t>
  </si>
  <si>
    <t>položka zahrnuje:  
- demontáž a odstranění zařízení  
- jeho odvoz na předepsané místo</t>
  </si>
  <si>
    <t>34</t>
  </si>
  <si>
    <t>916A2</t>
  </si>
  <si>
    <t>PARKOVACÍ SLOUPKY A ZÁBRANY PLASTOVÉ</t>
  </si>
  <si>
    <t>antiparkovací sloupek</t>
  </si>
  <si>
    <t>2=2,000 [A]</t>
  </si>
  <si>
    <t>položka zahrnuje dodání zařízení v předepsaném provedení včetně jeho osazení</t>
  </si>
  <si>
    <t>35</t>
  </si>
  <si>
    <t>917212</t>
  </si>
  <si>
    <t>ZÁHONOVÉ OBRUBY Z BETONOVÝCH OBRUBNÍKŮ ŠÍŘ 80MM</t>
  </si>
  <si>
    <t>celá délka chodníku mimo místa s palísadami</t>
  </si>
  <si>
    <t>(590,5-42)*1,02=559,470 [C]   dle VV</t>
  </si>
  <si>
    <t>Položka zahrnuje:  
dodání a pokládku betonových obrubníků o rozměrech předepsaných zadávací dokumentací  
betonové lože i boční betonovou opěrku.</t>
  </si>
  <si>
    <t>36</t>
  </si>
  <si>
    <t>924911</t>
  </si>
  <si>
    <t>VODICÍ LINIE ŠÍŘKY 0,40 M Z DLAŽDIC S PODÉLNÝMI DRÁŽKAMI</t>
  </si>
  <si>
    <t>51,40*1,02=52,428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</si>
  <si>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</si>
  <si>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37</t>
  </si>
  <si>
    <t>93552</t>
  </si>
  <si>
    <t>ŽLABY Z DÍLCŮ Z BETONU SVĚTLÉ ŠÍŘKY DO 150MM VČETNĚ MŘÍŽÍ</t>
  </si>
  <si>
    <t>21*1,02=21,420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</si>
  <si>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</si>
  <si>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38</t>
  </si>
  <si>
    <t>96687</t>
  </si>
  <si>
    <t>VYBOURÁNÍ ULIČNÍCH VPUSTÍ KOMPLETNÍCH</t>
  </si>
  <si>
    <t>v km 0,650</t>
  </si>
  <si>
    <t>1=1,000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</si>
  <si>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</si>
  <si>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134.2</t>
  </si>
  <si>
    <t>Rekonstrukce chodníku - neuznatelné náklady</t>
  </si>
  <si>
    <t>17,25*0,15=2,588 [A]</t>
  </si>
  <si>
    <t>1,2*2,0=2,400 [A]</t>
  </si>
  <si>
    <t>0,5*2,4=1,200 [B]    dle pol. 96687 - ODHAD 0,5 M NA VPUST 
3,75*2,4=9,000 [D]   dle pol. 113178 
Celkem: B+D=10,200 [E]</t>
  </si>
  <si>
    <t>21,358*2,2=46,988 [B]    dle pol. 113328</t>
  </si>
  <si>
    <t>1*15*1,15=17,250 [A]</t>
  </si>
  <si>
    <t>10,5*1,02*0,12=1,285 [B]    stáv. asf. vozovka 
19*0,08=1,520 [C]   stáv. asf. chodník 
Celkem: B+C=2,805 [D]</t>
  </si>
  <si>
    <t>25*0,15=3,750 [A]</t>
  </si>
  <si>
    <t>12,08=12,080 [A]    dle sanace AZ 
10,71*0,25=2,678 [D]  pod vozovkou - odhad tl.  
(19+25)*0,15=6,600 [C]   pod chodníkem - odhad tl. 
Celkem: A+D+C=21,358 [E]</t>
  </si>
  <si>
    <t>1,0*15*0,15*1,15=2,588 [A]</t>
  </si>
  <si>
    <t>1,0*1,0*1,0*1,20=1,200 [A]</t>
  </si>
  <si>
    <t>1,20=1,200 [B]     dle pol. 123738 zemina na skládku 
2,588=2,588 [C]   dle pol. 121101 ornice na MDP 
Celkem: B+C=3,788 [D]</t>
  </si>
  <si>
    <t>1*0,5*1,20=0,600 [A]</t>
  </si>
  <si>
    <t>12,08*0,3=3,624 [A]</t>
  </si>
  <si>
    <t>12,08=12,080 [A]</t>
  </si>
  <si>
    <t>16,20*1,15=18,630 [A]</t>
  </si>
  <si>
    <t>18,63=18,630 [A]</t>
  </si>
  <si>
    <t>18,63*0,01*5=0,932 [A]   5x zalití cca 10 l na m2</t>
  </si>
  <si>
    <t>272314</t>
  </si>
  <si>
    <t>ZÁKLADY Z PROSTÉHO BETONU DO C25/30</t>
  </si>
  <si>
    <t>posunutí reklamní cedule  
odhad velikosti beton. základu</t>
  </si>
  <si>
    <t>1,0*1,0*1,0=1,000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</si>
  <si>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</si>
  <si>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ŠDA 0/63  tl.150 mm</t>
  </si>
  <si>
    <t>(18,97+25)*0,15=6,596 [A]  chodníky 
6*0,25=1,500 [C]    napojení pod asf. směsí 
4*0,25=1,000 [B]   přejezdy 
Celkem: A+C+B=9,096 [D]</t>
  </si>
  <si>
    <t>2*9*1,02=18,360 [A]</t>
  </si>
  <si>
    <t>(18,6+25)*1,02-0,71=43,762 [A]</t>
  </si>
  <si>
    <t>chodníkový přejezd</t>
  </si>
  <si>
    <t>4*1,02=4,080 [A]</t>
  </si>
  <si>
    <t>0,71=0,710 [A]</t>
  </si>
  <si>
    <t>89712</t>
  </si>
  <si>
    <t>VPUSŤ KANALIZAČNÍ ULIČNÍ KOMPLETNÍ Z BETONOVÝCH DÍLCŮ</t>
  </si>
  <si>
    <t>S LITINOVOU MŘÍŽÍ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</si>
  <si>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</si>
  <si>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</si>
  <si>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</si>
  <si>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S VÝVAŘIŠTĚM</t>
  </si>
  <si>
    <t>1=1,000 [C]   dle VV</t>
  </si>
  <si>
    <t>89742</t>
  </si>
  <si>
    <t>VPUSŤ CHODNÍKOVÁ Z BETON DÍLCŮ</t>
  </si>
  <si>
    <t>položka zahrnuje:  
dodávku a osazení předepsaného dílce včetně mříže  
předepsané podkladní konstrukce</t>
  </si>
  <si>
    <t>899122</t>
  </si>
  <si>
    <t>R</t>
  </si>
  <si>
    <t>MŘÍŽE LITINOVÉ SAMOSTATNÉ</t>
  </si>
  <si>
    <t>RABÁTKO Z LITINOVÝCH ROŠTŮ 1,8 x 1,8 m  
ODHAD JEDNOHO ROŠTU 0,5 X 0,5 - TAKŽE CCA 13 KUSŮ</t>
  </si>
  <si>
    <t>Položka zahrnuje dodávku a osazení předepsané mříže včetně rámu</t>
  </si>
  <si>
    <t>9111B1</t>
  </si>
  <si>
    <t>ZÁBRADLÍ SILNIČNÍ SE SVISLOU VÝPLNÍ - DODÁVKA A MONTÁŽ</t>
  </si>
  <si>
    <t>dopravně bezpečnostní zábradlí na schodišti</t>
  </si>
  <si>
    <t>5,30*1,02=5,406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</si>
  <si>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</si>
  <si>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914111</t>
  </si>
  <si>
    <t>DOPRAVNÍ ZNAČKY ZÁKLADNÍ VELIKOSTI OCELOVÉ NEREFLEXNÍ - DOD A MONTÁŽ</t>
  </si>
  <si>
    <t>posunutí reklamní cedule</t>
  </si>
  <si>
    <t>položka zahrnuje:  
- dodávku a montáž značek v požadovaném provedení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</si>
  <si>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</si>
  <si>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</si>
  <si>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</si>
  <si>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91710</t>
  </si>
  <si>
    <t>OBRUBY Z BETONOVÝCH PALISÁD</t>
  </si>
  <si>
    <t>betonová palisáda v. 60 cm do BL s opěrou C20/25 XF3 pro schodiště</t>
  </si>
  <si>
    <t>5,41*0,6*0,16=0,519 [A]</t>
  </si>
  <si>
    <t>Položka zahrnuje:  
dodání a pokládku betonových palisád o rozměrech předepsaných zadávací dokumentací  
betonové lože i boční betonovou opěrku.</t>
  </si>
  <si>
    <t>bet. obruba 80x250 do BL s opěrou C20/25 XF3</t>
  </si>
  <si>
    <t>42=42,000 [A]</t>
  </si>
  <si>
    <t>917224</t>
  </si>
  <si>
    <t>SILNIČNÍ A CHODNÍKOVÉ OBRUBY Z BETONOVÝCH OBRUBNÍKŮ ŠÍŘ 150MM</t>
  </si>
  <si>
    <t>bet. obruba silniční 150x250 mm do BL s opěrou C20/25 XF3 pro schodiště</t>
  </si>
  <si>
    <t>20,4=20,400 [A]</t>
  </si>
  <si>
    <t>935212</t>
  </si>
  <si>
    <t>PŘÍKOPOVÉ ŽLABY Z BETON TVÁRNIC ŠÍŘ DO 600MM DO BETONU TL 100MM</t>
  </si>
  <si>
    <t>12=12,000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</si>
  <si>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</si>
  <si>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39</t>
  </si>
  <si>
    <t>SO 135</t>
  </si>
  <si>
    <t>Nový chodník ve staničení km 0,650-1,175</t>
  </si>
  <si>
    <t>SO 135.1</t>
  </si>
  <si>
    <t>Nový chodník ve staničení km 0,650-1,175 - uznatelné náklady</t>
  </si>
  <si>
    <t>1150*0,15=172,500 [A]</t>
  </si>
  <si>
    <t>96+32,2=128,200 [A]</t>
  </si>
  <si>
    <t>1,3*2,4=3,120 [A]    dle pol. 966158 
(135+5,5)*((3,14*0,2*0,2)-(3,14*0,15*0,15))*2,4=18,529 [B]    dle pol. 966345 
3,75*2,4=9,000 [C]   dle pol. 113158 
10*(3,14*0,35*0,35-3,14*0,25*0,25)*2,4=4,522 [D]   dle pol. 966357 
3,64*2,4=8,736 [E]   dle pol. 113178 
49,572*0,15*2,4=17,846 [F]   dle pol. 11328 
2*0,5=1,000 [G]     dle pol. 96687 - UV s odhadem 0,5m3 betonu/kus 
Celkem: A+B+C+D+E+F+G=62,753 [H]</t>
  </si>
  <si>
    <t>0,08*2,2=0,176 [A]    dle pol. 966128 
205,461*2,2=452,014 [B]    dle pol. 113328 
Celkem: A+B=452,190 [C]</t>
  </si>
  <si>
    <t>11120</t>
  </si>
  <si>
    <t>ODSTRANĚNÍ KŘOVIN</t>
  </si>
  <si>
    <t>vč. odvozu na kompostárnu a příp. poplatku</t>
  </si>
  <si>
    <t>odstranění křovin a stromů do průměru 100 mm  
doprava dřevin bez ohledu na vzdálenost  
spálení na hromadách nebo štěpkování</t>
  </si>
  <si>
    <t>1150=1 150,000 [A]</t>
  </si>
  <si>
    <t>36,72*0,12=4,406 [A]    stáv. asf. vozovka</t>
  </si>
  <si>
    <t>113158</t>
  </si>
  <si>
    <t>ODSTRANĚNÍ KRYTU ZPEVNĚNÝCH PLOCH Z BETONU, ODVOZ DO 20KM</t>
  </si>
  <si>
    <t>bourání stáv. vjezdů</t>
  </si>
  <si>
    <t>25*0,15=3,750 [A]    plocha ze situace x odhad tl.</t>
  </si>
  <si>
    <t>vč. odvozu na skládku  
vč. naložení, odvozu a uložení na skládku dodavatele,  zhotovitel v ceně zohlední možnost zpětného využití recyklovaného materiálu</t>
  </si>
  <si>
    <t>(15,5+16+14)*0,08=3,640 [A]</t>
  </si>
  <si>
    <t>11328</t>
  </si>
  <si>
    <t>ODSTRANĚNÍ PŘÍKOPŮ, ŽLABŮ A RIGOLŮ Z PŘÍKOPOVÝCH TVÁRNIC</t>
  </si>
  <si>
    <t>odstranění stávajících betonových žlabovek</t>
  </si>
  <si>
    <t>81*1,02*0,6=49,572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</si>
  <si>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</si>
  <si>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(15,5+16+14)*0,25=11,375 [A]   plocha dle pol. 113178 x odhad tl. 
25*0,25=6,250 [B]     plocha dle pol. 113158 x odhad tl. 
36,72*0,30=11,016 [C]    dle pol. 113138 x odhad tl. 
552*0,3=165,600 [D]   odkop nestmel. vrstev pro sanaci AZ 
(60-5)*1,02*0,2=11,220 [E]    štěrkový povrch x odhad tl. 
Celkem: A+B+C+D+E=205,461 [F]</t>
  </si>
  <si>
    <t>1,0*125*0,15*1,15=21,563 [A]</t>
  </si>
  <si>
    <t>1,0*1,0*80*1,20=96,000 [A]</t>
  </si>
  <si>
    <t>46*0,7=32,200 [A]   délka x plocha v řezu</t>
  </si>
  <si>
    <t>32,2=32,200 [A]   dle pol. 132738 zemina na skládku 
96=96,000 [B]     dle pol. 123738 zemina na skládku 
21,563=21,563 [C]   dle pol. 121101 ornice na MDP 
Celkem: A+B+C=149,763 [D]</t>
  </si>
  <si>
    <t>295*1,2=354,000 [A]    násyp z nenamrzavého materiálu 
552*0,3=165,600 [B]    HDK do AZ 
Celkem: A+B=519,600 [C]</t>
  </si>
  <si>
    <t>zásypy vybouraných propustků - odhad</t>
  </si>
  <si>
    <t>69*0,5*1,0=34,500 [A]</t>
  </si>
  <si>
    <t>552=552,000 [A]</t>
  </si>
  <si>
    <t>1*217*1,15=249,550 [A]</t>
  </si>
  <si>
    <t>18241</t>
  </si>
  <si>
    <t>ZALOŽENÍ TRÁVNÍKU RUČNÍM VÝSEVEM</t>
  </si>
  <si>
    <t>dle pol. 18222</t>
  </si>
  <si>
    <t>249,55=249,550 [A]</t>
  </si>
  <si>
    <t>Zahrnuje dodání předepsané travní směsi, její výsev na ornici, zalévání, první pokosení, to vše bez ohledu na sklon terénu</t>
  </si>
  <si>
    <t>249,55*0,01*5=12,478 [A]   5x zalití cca 10 l na m2</t>
  </si>
  <si>
    <t>21263</t>
  </si>
  <si>
    <t>TRATIVODY KOMPLET Z TRUB Z PLAST HMOT DN DO 150MM</t>
  </si>
  <si>
    <t>odvodnění palisádových zídek vč. propustného zásypu</t>
  </si>
  <si>
    <t>(26+20+42+12)=100,000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</si>
  <si>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</si>
  <si>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27231A</t>
  </si>
  <si>
    <t>ZÁKLADY Z PROSTÉHO BETONU DO C20/25</t>
  </si>
  <si>
    <t>od opěrnou zídku</t>
  </si>
  <si>
    <t>46*0,4*0,6=11,040 [A]    délka x výška x šířka</t>
  </si>
  <si>
    <t>28999</t>
  </si>
  <si>
    <t>OPLÁŠTĚNÍ (ZPEVNĚNÍ) Z FÓLIE</t>
  </si>
  <si>
    <t>nopová folie na ochranu základů</t>
  </si>
  <si>
    <t>1*25*1,2=30,000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</si>
  <si>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</si>
  <si>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</si>
  <si>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45131A</t>
  </si>
  <si>
    <t>PODKLADNÍ A VÝPLŇOVÉ VRSTVY Z PROSTÉHO BETONU C20/25</t>
  </si>
  <si>
    <t>betonové lože pro palisádové zídky</t>
  </si>
  <si>
    <t>(26+20+42+12)*0,2=20,000 [A]     délka dle situace x plocha v řezu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</si>
  <si>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</si>
  <si>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ŠDA 0/63 tl.150 mm a 250 mm</t>
  </si>
  <si>
    <t>734,4*0,15=110,160 [A] 
125*0,25=31,250 [B] 
Celkem: A+B=141,410 [C]</t>
  </si>
  <si>
    <t>štěrk v napojení, odhad tl.</t>
  </si>
  <si>
    <t>31,11-5=26,110 [A]</t>
  </si>
  <si>
    <t>734,4-11=723,400 [A]</t>
  </si>
  <si>
    <t>125-39=86,000 [A]</t>
  </si>
  <si>
    <t>signální a varovné pásy z reliéfní dlažby</t>
  </si>
  <si>
    <t>11=11,000 [A]</t>
  </si>
  <si>
    <t>dlažba pro nevidomé na přejezdech</t>
  </si>
  <si>
    <t>35+4=39,000 [A]     plocha dle situace</t>
  </si>
  <si>
    <t>palisádové zídky podél chodníku</t>
  </si>
  <si>
    <t>147*1,0*0,16=23,520 [A]</t>
  </si>
  <si>
    <t>bet. obruba sadová 80x250 mm do BL s opěrou C20/25 XF3</t>
  </si>
  <si>
    <t>397-10=387,000 [A]   dle VV</t>
  </si>
  <si>
    <t>10,7*1,02=10,914 [A]</t>
  </si>
  <si>
    <t>93545</t>
  </si>
  <si>
    <t>ŽLABY Z DÍLCŮ Z POLYMERBETONU SVĚTLÉ ŠÍŘKY DO 300MM VČETNĚ MŘÍŽÍ</t>
  </si>
  <si>
    <t>6,12=6,120 [A]</t>
  </si>
  <si>
    <t>966128</t>
  </si>
  <si>
    <t>BOURÁNÍ KONSTRUKCÍ Z KAMENE NA SUCHO S ODVOZEM DO 20KM</t>
  </si>
  <si>
    <t>ubourání kamenné zídky na KÚ</t>
  </si>
  <si>
    <t>1,0*0,2*0,4=0,080 [A]    odhad šířky 20 cm a výšky 40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</si>
  <si>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</si>
  <si>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40</t>
  </si>
  <si>
    <t>966158</t>
  </si>
  <si>
    <t>BOURÁNÍ KONSTRUKCÍ Z PROST BETONU S ODVOZEM DO 20KM</t>
  </si>
  <si>
    <t>bourání čel propustků v km 1,1</t>
  </si>
  <si>
    <t>2,2*0,25*1,0+(1,5*0,25*1,0)*2=1,300 [A]   odhad rozměrů</t>
  </si>
  <si>
    <t>41</t>
  </si>
  <si>
    <t>966345</t>
  </si>
  <si>
    <t>BOURÁNÍ PROPUSTŮ Z TRUB DN DO 300MM</t>
  </si>
  <si>
    <t>v km 1,1 až na KÚ</t>
  </si>
  <si>
    <t>135=135,000 [A] 
5,5=5,500 [B]    DN 200 
Celkem: A+B=140,500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</si>
  <si>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</si>
  <si>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42</t>
  </si>
  <si>
    <t>966357</t>
  </si>
  <si>
    <t>BOURÁNÍ PROPUSTŮ Z TRUB DN DO 500MM</t>
  </si>
  <si>
    <t>v km 0,850 vlevo</t>
  </si>
  <si>
    <t>43</t>
  </si>
  <si>
    <t>SO 135.2</t>
  </si>
  <si>
    <t>Nový chodník ve staničení km 0,650-1,175 - neuznatelné náklady</t>
  </si>
  <si>
    <t>položka bude čerpána dle skutečnosti, zeminu lze využít i na stavbě</t>
  </si>
  <si>
    <t>1,763*1,9=3,350 [A]</t>
  </si>
  <si>
    <t>1,02*2,2=2,244 [A]</t>
  </si>
  <si>
    <t>5*1,02*0,2=1,020 [E]    štěrkový povrch x odhad tl.</t>
  </si>
  <si>
    <t>uložení na skládku nebo na stavbě</t>
  </si>
  <si>
    <t>(18+8)*(3,14*0,15*0,15*0,8)*1,2=1,763 [A]   zemina z výkopů děr pro sloupky</t>
  </si>
  <si>
    <t>Svislé konstrukce</t>
  </si>
  <si>
    <t>27211</t>
  </si>
  <si>
    <t>ZÁKLADY Z DÍLCŮ BETONOVÝCH</t>
  </si>
  <si>
    <t>opěrná stěna (podezdívka oplocení) z KB bloků km 0,810 vlevo  
plot nový u p. Stoklasy</t>
  </si>
  <si>
    <t>54,06*0,3*0,20=3,244 [A]    délka x výška x šířka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</si>
  <si>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</si>
  <si>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</si>
  <si>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 DO BETONOVÝCH PATEK</t>
  </si>
  <si>
    <t>KS</t>
  </si>
  <si>
    <t>54,06/3,0=18,020 [A] 
18=18,000 [B]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</si>
  <si>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</si>
  <si>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</si>
  <si>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</si>
  <si>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54,06/20=2,703 [A] 
3*2+2=8,000 [B]   2 vzpěry po 20-ti metrech a dvě koncové</t>
  </si>
  <si>
    <t>- dodání a osazení předepsané vzpěry včetně PKO  
- případnou betonovou patku z předepsané třídy betonu  
- nutné zemní práce</t>
  </si>
  <si>
    <t>5=5,000 [A]</t>
  </si>
  <si>
    <t>Přidružená stavební výroba</t>
  </si>
  <si>
    <t>767911</t>
  </si>
  <si>
    <t>OPLOCENÍ Z DRÁTĚNÉHO PLETIVA POZINKOVANÉHO STANDARDNÍHO</t>
  </si>
  <si>
    <t>plot nový u p. Stoklasy: čtyřhranné poplastované pletivo</t>
  </si>
  <si>
    <t>54,06*1,8=97,308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</si>
  <si>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</si>
  <si>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966842</t>
  </si>
  <si>
    <t>ODSTRANĚNÍ OPLOCENÍ Z DRÁT PLETIVA</t>
  </si>
  <si>
    <t>54,06=54,060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</si>
  <si>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</si>
  <si>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</t>
  </si>
  <si>
    <t>Rekonstrukce kanalizace v km 0,000-0,350 - domovní přípojky</t>
  </si>
  <si>
    <t>114-69,7=44,300 [A] 
A*1,9=84,170 [B]</t>
  </si>
  <si>
    <t>12110</t>
  </si>
  <si>
    <t>SEJMUTÍ ORNICE NEBO LESNÍ PŮDY</t>
  </si>
  <si>
    <t>14*0,15=2,100 [C]     stoka 3 
5,4*0,15=0,810 [G]    stoka 7 
Celkem: C+G=2,910 [H]</t>
  </si>
  <si>
    <t>12573</t>
  </si>
  <si>
    <t>VYKOPÁVKY ZE ZEMNÍKŮ A SKLÁDEK TŘ. I</t>
  </si>
  <si>
    <t>nakopání z mezideponie zeminy pro zásypy a ornici na ohumusování</t>
  </si>
  <si>
    <t>69,7=69,700 [J]   dle pol. 17411 
2,91=2,910 [I]    dle pol. 12110 
Celkem: J+I=72,610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</si>
  <si>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</si>
  <si>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3,4=3,400 [A]     stoka 1 
5,8=5,800 [B]     stoka 2 
28,8=28,800 [C]     stoka 3 
4,2=4,200 [D]     stoka 4 
9,9=9,900 [E]     stoka 5 
11,5=11,500 [F]     stoka 6 
15,6=15,600 [G]    stoka 7 
34,8=34,800 [H]    stoka 8 
Celkem: A+B+C+D+E+F+G+H=114,000 [I]</t>
  </si>
  <si>
    <t>uložení zeminy z rýh a sejmuté ornice na mezideponii</t>
  </si>
  <si>
    <t>114=114,000 [A]  dle pol. 132738 
2,91=2,910 [B]   dle pol. 12110 
Celkem: A+B=116,910 [C]</t>
  </si>
  <si>
    <t>17411</t>
  </si>
  <si>
    <t>ZÁSYP JAM A RÝH ZEMINOU SE ZHUTNĚNÍM</t>
  </si>
  <si>
    <t>2,1=2,100 [A]     stoka 1 
3,5=3,500 [B]     stoka 2 
19,2=19,200 [C]     stoka 3 
2,3=2,300 [D]     stoka 4 
5,0=5,000 [E]     stoka 5 
6,5=6,500 [F]     stoka 6 
10,2=10,200 [G]    stoka 7 
20,9=20,900 [H]       stoka 8 
Celkem: A+B+C+D+E+F+G+H=69,700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</si>
  <si>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</si>
  <si>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</si>
  <si>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</si>
  <si>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</si>
  <si>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1,1+1,9+1,55+3,94+4,0+0,6+11,22=24,310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</si>
  <si>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</si>
  <si>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</si>
  <si>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</si>
  <si>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</si>
  <si>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2,91/0,15=19,400 [A]</t>
  </si>
  <si>
    <t>položka zahrnuje:  
nutné přemístění ornice z dočasných skládek vzdálených do 50m  
rozprostření ornice v předepsané tloušťce v rovině a ve svahu do 1:5</t>
  </si>
  <si>
    <t>19,4=19,400 [A]</t>
  </si>
  <si>
    <t>5x cca 10 l na m2</t>
  </si>
  <si>
    <t>19,4*5*0,01=0,970 [A]</t>
  </si>
  <si>
    <t>22695A</t>
  </si>
  <si>
    <t>VÝDŘEVA ZÁPOROVÉHO PAŽENÍ DOČASNÁ (PLOCHA)</t>
  </si>
  <si>
    <t>zřízení i odstranění</t>
  </si>
  <si>
    <t>25=25,000 [F]    stoka 3 
19=19,000 [D]   stoka 7 
Celkem: F+D=44,000 [G]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</si>
  <si>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</si>
  <si>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</si>
  <si>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</si>
  <si>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</si>
  <si>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3,1=3,100 [C] 
1,5=1,500 [G] 
Celkem: C+G=4,600 [H]</t>
  </si>
  <si>
    <t>45157</t>
  </si>
  <si>
    <t>PODKLADNÍ A VÝPLŇOVÉ VRSTVY Z KAMENIVA TĚŽENÉHO</t>
  </si>
  <si>
    <t>Podsyp potrubí štěrkopískem</t>
  </si>
  <si>
    <t>0,26=0,260 [A] 
0,44=0,440 [B] 
0,35=0,350 [D] 
0,93=0,930 [E] 
0,94=0,940 [F] 
0,2=0,200 [G] 
2,64=2,640 [H] 
Celkem: A+B+D+E+F+G+H=5,760 [I]</t>
  </si>
  <si>
    <t>položka zahrnuje dodávku předepsaného kameniva, mimostaveništní a vnitrostaveništní dopravu a jeho uložení  
není-li v zadávací dokumentaci uvedeno jinak, jedná se o nakupovaný materiál</t>
  </si>
  <si>
    <t>702511</t>
  </si>
  <si>
    <t>PRŮNIK KAMENNOU ZDÍ VČ. DOČIŠTĚNÍ A PŘESPÁROVÁNÍ</t>
  </si>
  <si>
    <t>1kpl*2stoky=2,000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</si>
  <si>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</si>
  <si>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</si>
  <si>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R1</t>
  </si>
  <si>
    <t>KANALIZAČNÍ ARMATURY</t>
  </si>
  <si>
    <t>Záslepka KG DN150 vč. montáže U STOKY 1, 5, 6 a 8</t>
  </si>
  <si>
    <t>1+2+2+2=7,000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</si>
  <si>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</si>
  <si>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R3</t>
  </si>
  <si>
    <t>Tvarovka K 150/45° vč. montáže  
u stoky 8</t>
  </si>
  <si>
    <t>87344</t>
  </si>
  <si>
    <t>POTRUBÍ Z TRUB PLASTOVÝCH TLAKOVÝCH SVAŘOVANÝCH DN DO 250MM</t>
  </si>
  <si>
    <t>Potrubí KT DN250</t>
  </si>
  <si>
    <t>17,4=17,400 [C]     stoka 3 
8,4=8,400 [F]       stoka 7 
Celkem: C+F=25,800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</si>
  <si>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</si>
  <si>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87433</t>
  </si>
  <si>
    <t>POTRUBÍ Z TRUB PLASTOVÝCH ODPADNÍCH DN DO 150MM</t>
  </si>
  <si>
    <t>Potrubí KG PVC DN150 (SN12)</t>
  </si>
  <si>
    <t>3,2=3,200 [A]     stoka 1 
5,5=5,500 [B]     stoka 2 
4,5=4,500 [C]     stoka 4 
11,6=11,600 [D]    stoka 5 
11,8=11,800 [E]    stoka 6  
1,9=1,900 [F]     stoka 7 
33=33,000 [G]    stoka 8 
Celkem: A+B+C+D+E+F+G=71,500 [H]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</si>
  <si>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</si>
  <si>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89311</t>
  </si>
  <si>
    <t>ŠACHTY ARMATUR Z BETON DÍLCŮ</t>
  </si>
  <si>
    <t>Revizní šachta PVC A400 mm vč. litinového poklopu D400, teleskopického adaptéru a korugované roury  
u stoky 8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</si>
  <si>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</si>
  <si>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894145</t>
  </si>
  <si>
    <t>ŠACHTY KANALIZAČNÍ Z BETON DÍLCŮ NA POTRUBÍ DN DO 300MM</t>
  </si>
  <si>
    <t>Revizní šachta betonová DN1000 na potrubí KT DN 250, vč. montáže a sestavení (výška šachty 1,6 m)</t>
  </si>
  <si>
    <t>1kpl*2=2,000 [A]   v. 1,6 m u stoky 3 a7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</si>
  <si>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</si>
  <si>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</si>
  <si>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</si>
  <si>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</si>
  <si>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1*2=2,000 [A]    stoka 3 a 7</t>
  </si>
  <si>
    <t>899522</t>
  </si>
  <si>
    <t>OBETONOVÁNÍ POTRUBÍ Z PROSTÉHO BETONU DO C12/15</t>
  </si>
  <si>
    <t>5,0+2,4=7,400 [A]    stoka 3 a 7</t>
  </si>
  <si>
    <t>899632</t>
  </si>
  <si>
    <t>ZKOUŠKA VODOTĚSNOSTI POTRUBÍ DN DO 150MM</t>
  </si>
  <si>
    <t>Zkouška vodotěsnosti potrubí a šachet</t>
  </si>
  <si>
    <t>71,5=71,500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</si>
  <si>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</si>
  <si>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</si>
  <si>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</si>
  <si>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</si>
  <si>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25,8=25,800 [A]    dle pol. 87344</t>
  </si>
  <si>
    <t>89980</t>
  </si>
  <si>
    <t>TELEVIZNÍ PROHLÍDKA POTRUBÍ</t>
  </si>
  <si>
    <t>kamerová prohlídka</t>
  </si>
  <si>
    <t>71,5+25,8=97,300 [A]     dle pol. 899632 a 899652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</si>
  <si>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</si>
  <si>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</si>
  <si>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</si>
  <si>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stávajícího potrubí - komplet  
u stoky 2, 4, 7 a 8</t>
  </si>
  <si>
    <t>1kpl*4=4,000 [A]</t>
  </si>
  <si>
    <t>položka zahrnuje řez na potrubí, dodání a osazení příslušných tvarovek a armatur</t>
  </si>
  <si>
    <t>SO 302.2</t>
  </si>
  <si>
    <t>Přeložka kanalizace v km 0,350-0,725 - domovní přípojky</t>
  </si>
  <si>
    <t>110,9-82,5=28,400 [A] 
A*1,9=53,960 [B]</t>
  </si>
  <si>
    <t>82,5=82,500 [J]   dle pol. 17411</t>
  </si>
  <si>
    <t>Výkopy a rýhy vč. příplatku na lepivost, svislého přemístění, odvozu a uložení na deponii, přebytek na skládku</t>
  </si>
  <si>
    <t>110,9=110,900 [A]</t>
  </si>
  <si>
    <t>uložení zeminy z rýh na mezideponii</t>
  </si>
  <si>
    <t>82,5=82,500 [A]</t>
  </si>
  <si>
    <t>23=23,000 [A]</t>
  </si>
  <si>
    <t>135,2=135,200 [A]</t>
  </si>
  <si>
    <t>5,4=5,400 [A]</t>
  </si>
  <si>
    <t>R2</t>
  </si>
  <si>
    <t>Tvarovka T-kus 500/150/90° vč. montáže</t>
  </si>
  <si>
    <t>12=12,000 [A]</t>
  </si>
  <si>
    <t>R4</t>
  </si>
  <si>
    <t>Záslepka KG DN400 vč. montáže</t>
  </si>
  <si>
    <t>67,6=67,600 [A]</t>
  </si>
  <si>
    <t>Revizní šachta PVC A400 mm vč. litinového poklopu D400, teleskopického adaptéru a korugované roury (výška 2,0 m)</t>
  </si>
  <si>
    <t>16=16,000 [A]</t>
  </si>
  <si>
    <t>89943</t>
  </si>
  <si>
    <t>VÝŘEZ, VÝSEK, ÚTES NA POTRUBÍ DN DO 150MM</t>
  </si>
  <si>
    <t>Vývrt do potrubí vč. vložky DN150</t>
  </si>
  <si>
    <t>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</si>
  <si>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</si>
  <si>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67,6=67,600 [A]    dle pol. 87433</t>
  </si>
  <si>
    <t>SO 303.2</t>
  </si>
  <si>
    <t>Nová kanalizace v km 0,725-1,175 - domovní přípojky</t>
  </si>
  <si>
    <t>169,4-123,8=45,600 [A] 
A*1,9=86,640 [B]</t>
  </si>
  <si>
    <t>nakopání z mezideponie zeminy pro zásypy</t>
  </si>
  <si>
    <t>123,8=123,800 [J]</t>
  </si>
  <si>
    <t>169,4=169,400 [A]</t>
  </si>
  <si>
    <t>123,8=123,800 [A]</t>
  </si>
  <si>
    <t>36,9=36,900 [A]</t>
  </si>
  <si>
    <t>217,2=217,200 [A]</t>
  </si>
  <si>
    <t>8,7=8,700 [A]</t>
  </si>
  <si>
    <t>Tvarovka T-kus PP 400/150/90° vč. montáže</t>
  </si>
  <si>
    <t>20=20,000 [A]</t>
  </si>
  <si>
    <t>108,6=108,600 [A]</t>
  </si>
  <si>
    <t>89311.a</t>
  </si>
  <si>
    <t>Revizní šachta PVC prům.400 mm vč. litinového poklopu D400, teleskopického adaptéru a korugované roury (výška 2,0 m)</t>
  </si>
  <si>
    <t>27=27,000 [A]</t>
  </si>
  <si>
    <t>6=6,000 [A]</t>
  </si>
  <si>
    <t>108,6=108,600 [A]    dle pol. 87433</t>
  </si>
  <si>
    <t>SO 401</t>
  </si>
  <si>
    <t>Veřejné osvětlení</t>
  </si>
  <si>
    <t>SO 401.1</t>
  </si>
  <si>
    <t>Veřejné osvětlení - uznatelné náklady</t>
  </si>
  <si>
    <t>015112</t>
  </si>
  <si>
    <t>POPLATKY ZA LIKVIDACI ODPADŮ NEKONTAMINOVANÝCH - 17 05 04  VYTĚŽENÉ ZEMINY A HORNINY -  II. TŘÍDA TĚŽITELNOSTI</t>
  </si>
  <si>
    <t>8,463*2,0=16,926 [A]</t>
  </si>
  <si>
    <t>54,5*(0,35*0,60)=11,445 [A] 
5,5*(0,50*1,20)=3,300 [C] 
Celkem: A+C=14,745 [D]</t>
  </si>
  <si>
    <t>132839</t>
  </si>
  <si>
    <t>PŘÍPLATEK ZA DALŠÍ 1KM DOPRAVY ZEMINY</t>
  </si>
  <si>
    <t>Odvoz zeminy na skládku do 50km</t>
  </si>
  <si>
    <t>14,745*30=442,350 [A]</t>
  </si>
  <si>
    <t>položka zahrnuje příplatek k vodorovnému přemístění zeminy za každý další 1km nad 20km</t>
  </si>
  <si>
    <t>dle pol. 132738</t>
  </si>
  <si>
    <t>14,745=14,745 [A]</t>
  </si>
  <si>
    <t>54,5*(0,35*0,25)=4,769 [D] 
5,5*(0,50*0,30)=0,825 [C] 
Celkem: D+C=5,594 [E]</t>
  </si>
  <si>
    <t>45152</t>
  </si>
  <si>
    <t>PODKLADNÍ A VÝPLŇOVÉ VRSTVY Z KAMENIVA DRCENÉHO</t>
  </si>
  <si>
    <t>zához štěrkem</t>
  </si>
  <si>
    <t>5,5*0,5*0,5=1,375 [A]</t>
  </si>
  <si>
    <t>54,5*(0,35*0,1*2)=3,815 [A] 
5,5*(0,50*0,1*2)=0,550 [C] 
Celkem: A+C=4,365 [D]</t>
  </si>
  <si>
    <t>457313</t>
  </si>
  <si>
    <t>VYROVNÁVACÍ A SPÁDOVÝ PROSTÝ BETON C16/20</t>
  </si>
  <si>
    <t>5,5*0,50*0,20=0,550 [A]</t>
  </si>
  <si>
    <t>702322</t>
  </si>
  <si>
    <t>ZAKRYTÍ KABELŮ BETONOVOU DESKOU ŠÍŘKY PŘES 20 DO 40 CM</t>
  </si>
  <si>
    <t>54,5=54,500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</si>
  <si>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</si>
  <si>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</si>
  <si>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</si>
  <si>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Kabel CYKY- J 4x10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</si>
  <si>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</si>
  <si>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742Y93</t>
  </si>
  <si>
    <t>BETONOVÝ ZÁKLAD DO ROSTLÉ ZEMINY DO BEDNĚNÍ PRO STOŽÁR / VĚŽ, VČETNĚ OCEL. VÝSTUŽE A STOŽÁROVÉHO POUZDRA / ZÁKLADOVÉ KONSTRUKCE</t>
  </si>
  <si>
    <t>Základ pro stožár do v.6m,  rozměry (AxBxC) 400x400x900mm - 2 ks</t>
  </si>
  <si>
    <t>(0,4*0,4*0,9)*3=0,432 [A]</t>
  </si>
  <si>
    <t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</si>
  <si>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743121</t>
  </si>
  <si>
    <t>OSVĚTLOVACÍ STOŽÁR  PEVNÝ ŽÁROVĚ ZINKOVANÝ DÉLKY DO 6 M</t>
  </si>
  <si>
    <t>Ocelový bezpaticový stožár v.6m vč.stožárové svorkovnice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</si>
  <si>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</si>
  <si>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A</t>
  </si>
  <si>
    <t>OSVĚTLOVACÍ STOŽÁR  PEVNÝ ŽÁROVĚ ZINKOVANÝ DÉLKY 6,5 M</t>
  </si>
  <si>
    <t>Atypický ocelový bezpaticový stožár v.6,5m vč.stožárové svorkovnice</t>
  </si>
  <si>
    <t>743312</t>
  </si>
  <si>
    <t>VÝLOŽNÍK PRO MONTÁŽ SVÍTIDLA NA STOŽÁR JEDNORAMENNÝ DÉLKA VYLOŽENÍ PŘES 1 DO 2 M</t>
  </si>
  <si>
    <t>Atypický výložník pro přechodové stožáry, délka 1,4m, náklon 0°  
Atypický výložník pro přechodové stožáry, délka 1,5m, náklon 0°</t>
  </si>
  <si>
    <t>1=1,000 [A] 
1=1,000 [B] 
Celkem: A+B=2,000 [C]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</si>
  <si>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</si>
  <si>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743313</t>
  </si>
  <si>
    <t>VÝLOŽNÍK PRO MONTÁŽ SVÍTIDLA NA STOŽÁR JEDNORAMENNÝ DÉLKA VYLOŽENÍ PŘES 2 M</t>
  </si>
  <si>
    <t>Atypický výložník pro přechodové stožáry, délka 2,5m, náklon 0°  
Atypický výložník pro přechodové stožáry, délka 1,5m, náklon 0°</t>
  </si>
  <si>
    <t>743531.a</t>
  </si>
  <si>
    <t>SVÍTIDLO VENKOVNÍ VŠEOBECNÉ PRO OSVĚTLENÍ PŘECHODU PRO CHODCE DO 150 W</t>
  </si>
  <si>
    <t>např. Svítidlo AMPERA EVO1/5369 ZEBRA RIGHT/20LED/NW740/600mA/6154lm/38,9W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</si>
  <si>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</si>
  <si>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743531.b</t>
  </si>
  <si>
    <t>např. Svítidlo AMPERA EVO1/5369 ZEBRA RIGHT/20LED/NW740/500mA/5300lm/32,3W</t>
  </si>
  <si>
    <t>75IH7X</t>
  </si>
  <si>
    <t>UKONČENÍ KABELU SMRŠŤOVACÍ KONCOVKA  - MONTÁŽ</t>
  </si>
  <si>
    <t>Ukončení kabelů smršť. záklopkou do 5x16mm2</t>
  </si>
  <si>
    <t>4=4,000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</si>
  <si>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</si>
  <si>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Trubka PVC do prům. 110mm</t>
  </si>
  <si>
    <t>5,5=5,500 [B]   ochr. trubka</t>
  </si>
  <si>
    <t>SO 401.2</t>
  </si>
  <si>
    <t>Veřejné osvětlení - neuznatelné náklady</t>
  </si>
  <si>
    <t>448,255*2,0=896,510 [A]</t>
  </si>
  <si>
    <t>(300-54,5)*(0,35*0,60)=51,555 [A]  odečet uznatelné části 
820*(0,50*0,80)=328,000 [B] 
(120-5,5)*(0,50*1,20)=68,700 [C] 
Celkem: A+B+C=448,255 [D]</t>
  </si>
  <si>
    <t>448,255*30=13 447,650 [A]</t>
  </si>
  <si>
    <t>448,255=448,255 [A]</t>
  </si>
  <si>
    <t>(300-54,5)*(0,35*0,25)=21,481 [D] 
820*(0,50*0,60)=246,000 [B] 
(120-5,5)*(0,50*0,30)=17,175 [C] 
Celkem: D+B+C=284,656 [E]</t>
  </si>
  <si>
    <t>(120-5,5)*0,5*0,5=28,625 [A]</t>
  </si>
  <si>
    <t>(300-54,5)*(0,35*0,1*2)=17,185 [A] 
820*(0,50*0,1*2)=82,000 [B] 
(120-5,5)*(0,50*0,1*2)=11,450 [C] 
Celkem: A+B+C=110,635 [D]</t>
  </si>
  <si>
    <t>c16/20 XF1, TL. 0,2 M</t>
  </si>
  <si>
    <t>(120-5,5)*0,50*0,20=11,450 [A]</t>
  </si>
  <si>
    <t>702312</t>
  </si>
  <si>
    <t>ZAKRYTÍ KABELŮ VÝSTRAŽNOU FÓLIÍ ŠÍŘKY PŘES 20 DO 40 CM</t>
  </si>
  <si>
    <t>820=820,000 [A]</t>
  </si>
  <si>
    <t>300-54,5=245,500 [A]</t>
  </si>
  <si>
    <t>741911</t>
  </si>
  <si>
    <t>UZEMŇOVACÍ VODIČ V ZEMI FEZN DO 120 MM2</t>
  </si>
  <si>
    <t>Drát FeZn 10mm</t>
  </si>
  <si>
    <t>1400=1 400,000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</si>
  <si>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</si>
  <si>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Kabel CYKY- J 4x16</t>
  </si>
  <si>
    <t>2205=2 205,000 [A]</t>
  </si>
  <si>
    <t>742P17</t>
  </si>
  <si>
    <t>VYHLEDÁNÍ STÁVAJÍCÍHO KABELU (MĚŘENÍ, SONDA)</t>
  </si>
  <si>
    <t>Výkop sondy</t>
  </si>
  <si>
    <t>38=38,000 [A]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</si>
  <si>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</si>
  <si>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Základ pro stožár do v.6m,  rozměry (AxBxC) 400x400x900mm - 39 ks  
Základ pro stožár do v.10m, rozměry (AxBxC) 800 x 800 x 1500mm - 2 ks</t>
  </si>
  <si>
    <t>(0,4*0,4*0,9)*36=5,184 [A] 
(0,8*0,8*1,5)*2=1,920 [B] 
Celkem: A+B=7,104 [C]</t>
  </si>
  <si>
    <t>742Z22</t>
  </si>
  <si>
    <t>DEMONTÁŽ VENKOVNÍHO VEDENÍ NN (4X)</t>
  </si>
  <si>
    <t>Demontáž vrchního vedení</t>
  </si>
  <si>
    <t>1300=1 300,000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</si>
  <si>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</si>
  <si>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36=36,000 [A]</t>
  </si>
  <si>
    <t>743122</t>
  </si>
  <si>
    <t>OSVĚTLOVACÍ STOŽÁR  PEVNÝ ŽÁROVĚ ZINKOVANÝ DÉLKY PŘES 6,5 DO 12 M</t>
  </si>
  <si>
    <t>Ocelový bezpaticový uliční stožár v.8m vč.stožárové svorkovnice</t>
  </si>
  <si>
    <t>743311</t>
  </si>
  <si>
    <t>VÝLOŽNÍK PRO MONTÁŽ SVÍTIDLA NA STOŽÁR JEDNORAMENNÝ DÉLKA VYLOŽENÍ DO 1 M</t>
  </si>
  <si>
    <t>Atypický třmenový výložník, délka 0,8m, náklon 0°</t>
  </si>
  <si>
    <t>743511</t>
  </si>
  <si>
    <t>SVÍTIDLO VENKOVNÍ VŠEOBECNÉ VÝBOJKOVÉ ULIČNÍ, MIN. IP 44, DO 150 W</t>
  </si>
  <si>
    <t>Svítidlo Lamberga XTS2 C30-0450-S2, 22W, 3671lm, 3000K</t>
  </si>
  <si>
    <t>Svítidlo Lamberga XTS2 C30-0550-S2, 27W, 3999lm, 3000K</t>
  </si>
  <si>
    <t>743Z35</t>
  </si>
  <si>
    <t>DEMONTÁŽ SVÍTIDLA Z OSVĚTLOVACÍHO STOŽÁRU VÝŠKY DO 15 M</t>
  </si>
  <si>
    <t>Demontáž svítidel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</si>
  <si>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</si>
  <si>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74F494</t>
  </si>
  <si>
    <t>NAKLÁDÁNÍ SUTI  NA DOPRAVNÍ PROSTŘEDEK A ODVOZ</t>
  </si>
  <si>
    <t>Odvoz zdemontovaného materiálu</t>
  </si>
  <si>
    <t>1. Položka obsahuje:  
 – nakládání suti z demontovaných základů TV na dopravní prostředek  
2. Položka neobsahuje:  
 – případné překládky na trase do 1 km  
 – poplatky za likvidaci odpadů  
3. Způsob měření:  
Výměra je tuna vytěženého materiálu v rostlém (původním) stavu nebo vybouraného materiálu</t>
  </si>
  <si>
    <t>80=80,000 [A]</t>
  </si>
  <si>
    <t>75O8C6</t>
  </si>
  <si>
    <t>REVIZE ELEKTRO - VÝCHOZÍ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</si>
  <si>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</si>
  <si>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260=260,000 [A] 
120-5,5=114,500 [B]   ochr. trubka - odečet uznatelné části 
Celkem: A+B=374,500 [C]</t>
  </si>
  <si>
    <t>SO 455</t>
  </si>
  <si>
    <t>Chránička optického kabelu</t>
  </si>
  <si>
    <t>19+32,2=51,200 [A]    přebytek výkopu na skládku</t>
  </si>
  <si>
    <t>02910</t>
  </si>
  <si>
    <t>OSTATNÍ POŽADAVKY - ZEMĚMĚŘIČSKÁ MĚŘENÍ</t>
  </si>
  <si>
    <t>Vytýčení trasy v zastavěném území - 1300 m</t>
  </si>
  <si>
    <t>zahrnuje veškeré náklady spojené s objednatelem požadovanými pracemi,   
- pro stanovení orientační investorské ceny určete jednotkovou cenu jako 1% odhadované ceny stavby</t>
  </si>
  <si>
    <t>029111</t>
  </si>
  <si>
    <t>OSTATNÍ POŽADAVKY - GEODETICKÉ ZAMĚŘENÍ - DÉLKOVÉ</t>
  </si>
  <si>
    <t>HM</t>
  </si>
  <si>
    <t>1300*0,01=13,000 [A]</t>
  </si>
  <si>
    <t>299,8=299,800 [A]    pro zásyp z MDP</t>
  </si>
  <si>
    <t>125738</t>
  </si>
  <si>
    <t>VYKOPÁVKY ZE ZEMNÍKŮ A SKLÁDEK TŘ. I, ODVOZ DO 20KM</t>
  </si>
  <si>
    <t>(32,2+19)=51,200 [A]    výkop z MDP a odvoz přebytku na skládku</t>
  </si>
  <si>
    <t>132732</t>
  </si>
  <si>
    <t>HLOUBENÍ RÝH ŠÍŘ DO 2M PAŽ I NEPAŽ TŘ. I, ODVOZ DO 2KM</t>
  </si>
  <si>
    <t>380*0,5*1,0=190,000 [A]     rýha 100/50 cm 
920*0,35*0,5=161,000 [B]   rýha 50/35 cm 
Celkem: A+B=351,000 [C]</t>
  </si>
  <si>
    <t>na MDP</t>
  </si>
  <si>
    <t>351=351,000 [A]      dle pol. 132732</t>
  </si>
  <si>
    <t>351-19-32,2=299,800 [A]    odečet lože (písek a beton)</t>
  </si>
  <si>
    <t>380*0,5*0,1=19,000 [A]</t>
  </si>
  <si>
    <t>pískové lože</t>
  </si>
  <si>
    <t>920*0,35*0,1=32,200 [A]</t>
  </si>
  <si>
    <t>Výstražná folie oranžové barvy</t>
  </si>
  <si>
    <t>1. Položka obsahuje:  
 – dodávku a montáž fólie  
 – přípravu podkladu pro osazení  
2. Položka neobsahuje:  
 X  
3. Způsob měření:  
Měří se metr délkový.</t>
  </si>
  <si>
    <t>702332</t>
  </si>
  <si>
    <t>ZAKRYTÍ KABELŮ PLASTOVOU DESKOU/PÁSEM ŠÍŘKY PŘES 20 DO 40 CM</t>
  </si>
  <si>
    <t>920=920,000 [A]</t>
  </si>
  <si>
    <t>1. Položka obsahuje:  
 – dodávku a montáž desky  
 – přípravu podkladu pro osazení  
2. Položka neobsahuje:  
 X  
3. Způsob měření:  
Měří se metr délkový.</t>
  </si>
  <si>
    <t>75I911</t>
  </si>
  <si>
    <t>OPTOTRUBKA HDPE PRŮMĚRU DO 40 MM</t>
  </si>
  <si>
    <t>HDPE trubka 40 mm, včetně pokládky</t>
  </si>
  <si>
    <t>2450=2 450,000 [A]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</si>
  <si>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</si>
  <si>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87634</t>
  </si>
  <si>
    <t>CHRÁNIČKY Z TRUB PLASTOVÝCH DN DO 200MM</t>
  </si>
  <si>
    <t>Chránička KOPOFLEX 110</t>
  </si>
  <si>
    <t>338=338,000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</si>
  <si>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</si>
  <si>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SO 501</t>
  </si>
  <si>
    <t>Přeložka plynovodu</t>
  </si>
  <si>
    <t>5-2,4=2,600 [A] 
A*1,9=4,940 [B]</t>
  </si>
  <si>
    <t>vytyčení stávajících inženýrských sítí</t>
  </si>
  <si>
    <t>vč. protokolu</t>
  </si>
  <si>
    <t>10*0,15=1,500 [A]</t>
  </si>
  <si>
    <t>2,4=2,400 [J]     dle pol. 17411 
10*0,15=1,500 [I]    dle pol. 12110 
Celkem: J+I=3,900 [K]</t>
  </si>
  <si>
    <t>5=5,000 [A] 
1,5=1,500 [B] 
Celkem: A+B=6,500 [C]</t>
  </si>
  <si>
    <t>2,4=2,400 [A]</t>
  </si>
  <si>
    <t>1,5/0,15=10,000 [A]</t>
  </si>
  <si>
    <t>10*5*0,01=0,500 [A]</t>
  </si>
  <si>
    <t>0,7=0,700 [A]</t>
  </si>
  <si>
    <t>87114</t>
  </si>
  <si>
    <t>POTRUBÍ Z TRUB PLAST TLAK HRDL DN DO 40MM (1,5")</t>
  </si>
  <si>
    <t>Potrubí plynové PE100 32x3,0 mm (SDR11)</t>
  </si>
  <si>
    <t>87126</t>
  </si>
  <si>
    <t>POTRUBÍ Z TRUB PLASTOVÝCH TLAKOVÝCH HRDLOVÝCH DN DO 80MM</t>
  </si>
  <si>
    <t>Potrubí plynové PE100 63x5,8 mm (SDR11)</t>
  </si>
  <si>
    <t>5,0=5,000 [A]</t>
  </si>
  <si>
    <t>Ochranná trubka PVC DN150</t>
  </si>
  <si>
    <t>3,5=3,500 [A]</t>
  </si>
  <si>
    <t>899308</t>
  </si>
  <si>
    <t>DOPLŇKY NA POTRUBÍ - SIGNALIZAČ VODIČ</t>
  </si>
  <si>
    <t>Signalizační vodič CYY 2,5 mm2 vč. upevnění a propoje na stávající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</si>
  <si>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</si>
  <si>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</si>
  <si>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</si>
  <si>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</si>
  <si>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</si>
  <si>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</si>
  <si>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Navrtávací přípojkový T-kus 63/32 vč. montáže</t>
  </si>
  <si>
    <t>96932</t>
  </si>
  <si>
    <t>VYBOURÁNÍ POTRUBÍ DN DO 100MM PLYNOVÝCH</t>
  </si>
  <si>
    <t>Odpojení a zrušení mimochodu (bypasu)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</si>
  <si>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</si>
  <si>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96942</t>
  </si>
  <si>
    <t>PROPLACH PLYN POTRUBÍ DN DO 100MM VZDUCHEM NEBO INERT PLYNEM</t>
  </si>
  <si>
    <t>6+5=11,000 [A]    dle pol. 87114 a 87126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</si>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</sst>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41</v>
      </c>
    </row>
    <row r="21" spans="1:5" ht="25.5">
      <c r="A21" t="s">
        <v>47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627</v>
      </c>
      <c s="32">
        <f>0+I9+I14+I31+I44+I85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625</v>
      </c>
      <c s="1"/>
      <c s="10" t="s">
        <v>626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627</v>
      </c>
      <c s="5"/>
      <c s="14" t="s">
        <v>628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629</v>
      </c>
      <c s="18" t="s">
        <v>41</v>
      </c>
      <c s="24" t="s">
        <v>630</v>
      </c>
      <c s="25" t="s">
        <v>78</v>
      </c>
      <c s="26">
        <v>16.926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631</v>
      </c>
    </row>
    <row r="13" spans="1:5" ht="140.25">
      <c r="A13" t="s">
        <v>47</v>
      </c>
      <c r="E13" s="29" t="s">
        <v>80</v>
      </c>
    </row>
    <row r="14" spans="1:18" ht="12.75" customHeight="1">
      <c r="A14" s="5" t="s">
        <v>37</v>
      </c>
      <c s="5"/>
      <c s="35" t="s">
        <v>23</v>
      </c>
      <c s="5"/>
      <c s="21" t="s">
        <v>87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127</v>
      </c>
      <c s="18" t="s">
        <v>41</v>
      </c>
      <c s="24" t="s">
        <v>128</v>
      </c>
      <c s="25" t="s">
        <v>72</v>
      </c>
      <c s="26">
        <v>14.745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129</v>
      </c>
    </row>
    <row r="17" spans="1:5" ht="38.25">
      <c r="A17" s="30" t="s">
        <v>46</v>
      </c>
      <c r="E17" s="31" t="s">
        <v>632</v>
      </c>
    </row>
    <row r="18" spans="1:5" ht="318.75">
      <c r="A18" t="s">
        <v>47</v>
      </c>
      <c r="E18" s="29" t="s">
        <v>131</v>
      </c>
    </row>
    <row r="19" spans="1:16" ht="12.75">
      <c r="A19" s="18" t="s">
        <v>39</v>
      </c>
      <c s="23" t="s">
        <v>16</v>
      </c>
      <c s="23" t="s">
        <v>633</v>
      </c>
      <c s="18" t="s">
        <v>41</v>
      </c>
      <c s="24" t="s">
        <v>634</v>
      </c>
      <c s="25" t="s">
        <v>72</v>
      </c>
      <c s="26">
        <v>442.35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635</v>
      </c>
    </row>
    <row r="21" spans="1:5" ht="12.75">
      <c r="A21" s="30" t="s">
        <v>46</v>
      </c>
      <c r="E21" s="31" t="s">
        <v>636</v>
      </c>
    </row>
    <row r="22" spans="1:5" ht="25.5">
      <c r="A22" t="s">
        <v>47</v>
      </c>
      <c r="E22" s="29" t="s">
        <v>637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14.745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638</v>
      </c>
    </row>
    <row r="25" spans="1:5" ht="12.75">
      <c r="A25" s="30" t="s">
        <v>46</v>
      </c>
      <c r="E25" s="31" t="s">
        <v>639</v>
      </c>
    </row>
    <row r="26" spans="1:5" ht="191.25">
      <c r="A26" t="s">
        <v>47</v>
      </c>
      <c r="E26" s="29" t="s">
        <v>136</v>
      </c>
    </row>
    <row r="27" spans="1:16" ht="12.75">
      <c r="A27" s="18" t="s">
        <v>39</v>
      </c>
      <c s="23" t="s">
        <v>29</v>
      </c>
      <c s="23" t="s">
        <v>149</v>
      </c>
      <c s="18" t="s">
        <v>41</v>
      </c>
      <c s="24" t="s">
        <v>150</v>
      </c>
      <c s="25" t="s">
        <v>72</v>
      </c>
      <c s="26">
        <v>5.594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640</v>
      </c>
    </row>
    <row r="30" spans="1:5" ht="229.5">
      <c r="A30" t="s">
        <v>47</v>
      </c>
      <c r="E30" s="29" t="s">
        <v>153</v>
      </c>
    </row>
    <row r="31" spans="1:18" ht="12.75" customHeight="1">
      <c r="A31" s="5" t="s">
        <v>37</v>
      </c>
      <c s="5"/>
      <c s="35" t="s">
        <v>27</v>
      </c>
      <c s="5"/>
      <c s="21" t="s">
        <v>401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641</v>
      </c>
      <c s="18" t="s">
        <v>41</v>
      </c>
      <c s="24" t="s">
        <v>642</v>
      </c>
      <c s="25" t="s">
        <v>72</v>
      </c>
      <c s="26">
        <v>1.375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643</v>
      </c>
    </row>
    <row r="34" spans="1:5" ht="12.75">
      <c r="A34" s="30" t="s">
        <v>46</v>
      </c>
      <c r="E34" s="31" t="s">
        <v>644</v>
      </c>
    </row>
    <row r="35" spans="1:5" ht="38.25">
      <c r="A35" t="s">
        <v>47</v>
      </c>
      <c r="E35" s="29" t="s">
        <v>524</v>
      </c>
    </row>
    <row r="36" spans="1:16" ht="12.75">
      <c r="A36" s="18" t="s">
        <v>39</v>
      </c>
      <c s="23" t="s">
        <v>98</v>
      </c>
      <c s="23" t="s">
        <v>520</v>
      </c>
      <c s="18" t="s">
        <v>41</v>
      </c>
      <c s="24" t="s">
        <v>521</v>
      </c>
      <c s="25" t="s">
        <v>72</v>
      </c>
      <c s="26">
        <v>4.365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645</v>
      </c>
    </row>
    <row r="39" spans="1:5" ht="38.25">
      <c r="A39" t="s">
        <v>47</v>
      </c>
      <c r="E39" s="29" t="s">
        <v>524</v>
      </c>
    </row>
    <row r="40" spans="1:16" ht="12.75">
      <c r="A40" s="18" t="s">
        <v>39</v>
      </c>
      <c s="23" t="s">
        <v>103</v>
      </c>
      <c s="23" t="s">
        <v>646</v>
      </c>
      <c s="18" t="s">
        <v>41</v>
      </c>
      <c s="24" t="s">
        <v>647</v>
      </c>
      <c s="25" t="s">
        <v>72</v>
      </c>
      <c s="26">
        <v>0.55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12.75">
      <c r="A42" s="30" t="s">
        <v>46</v>
      </c>
      <c r="E42" s="31" t="s">
        <v>648</v>
      </c>
    </row>
    <row r="43" spans="1:5" ht="369.75">
      <c r="A43" t="s">
        <v>47</v>
      </c>
      <c r="E43" s="29" t="s">
        <v>406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0+I45+I49+I53+I57+I61+I65+I69+I73+I77+I81</f>
      </c>
      <c>
        <f>0+O45+O49+O53+O57+O61+O65+O69+O73+O77+O81</f>
      </c>
    </row>
    <row r="45" spans="1:16" ht="12.75">
      <c r="A45" s="18" t="s">
        <v>39</v>
      </c>
      <c s="23" t="s">
        <v>34</v>
      </c>
      <c s="23" t="s">
        <v>649</v>
      </c>
      <c s="18" t="s">
        <v>41</v>
      </c>
      <c s="24" t="s">
        <v>650</v>
      </c>
      <c s="25" t="s">
        <v>113</v>
      </c>
      <c s="26">
        <v>54.5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651</v>
      </c>
    </row>
    <row r="48" spans="1:5" ht="140.25">
      <c r="A48" t="s">
        <v>47</v>
      </c>
      <c r="E48" s="29" t="s">
        <v>652</v>
      </c>
    </row>
    <row r="49" spans="1:16" ht="12.75">
      <c r="A49" s="18" t="s">
        <v>39</v>
      </c>
      <c s="23" t="s">
        <v>36</v>
      </c>
      <c s="23" t="s">
        <v>653</v>
      </c>
      <c s="18" t="s">
        <v>139</v>
      </c>
      <c s="24" t="s">
        <v>654</v>
      </c>
      <c s="25" t="s">
        <v>113</v>
      </c>
      <c s="26">
        <v>20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655</v>
      </c>
    </row>
    <row r="51" spans="1:5" ht="12.75">
      <c r="A51" s="30" t="s">
        <v>46</v>
      </c>
      <c r="E51" s="31" t="s">
        <v>618</v>
      </c>
    </row>
    <row r="52" spans="1:5" ht="89.25">
      <c r="A52" t="s">
        <v>47</v>
      </c>
      <c r="E52" s="29" t="s">
        <v>656</v>
      </c>
    </row>
    <row r="53" spans="1:16" ht="38.25">
      <c r="A53" s="18" t="s">
        <v>39</v>
      </c>
      <c s="23" t="s">
        <v>116</v>
      </c>
      <c s="23" t="s">
        <v>657</v>
      </c>
      <c s="18" t="s">
        <v>41</v>
      </c>
      <c s="24" t="s">
        <v>658</v>
      </c>
      <c s="25" t="s">
        <v>72</v>
      </c>
      <c s="26">
        <v>0.432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659</v>
      </c>
    </row>
    <row r="55" spans="1:5" ht="12.75">
      <c r="A55" s="30" t="s">
        <v>46</v>
      </c>
      <c r="E55" s="31" t="s">
        <v>660</v>
      </c>
    </row>
    <row r="56" spans="1:5" ht="102">
      <c r="A56" t="s">
        <v>47</v>
      </c>
      <c r="E56" s="29" t="s">
        <v>661</v>
      </c>
    </row>
    <row r="57" spans="1:16" ht="12.75">
      <c r="A57" s="18" t="s">
        <v>39</v>
      </c>
      <c s="23" t="s">
        <v>121</v>
      </c>
      <c s="23" t="s">
        <v>662</v>
      </c>
      <c s="18" t="s">
        <v>41</v>
      </c>
      <c s="24" t="s">
        <v>663</v>
      </c>
      <c s="25" t="s">
        <v>43</v>
      </c>
      <c s="26">
        <v>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664</v>
      </c>
    </row>
    <row r="59" spans="1:5" ht="12.75">
      <c r="A59" s="30" t="s">
        <v>46</v>
      </c>
      <c r="E59" s="31" t="s">
        <v>247</v>
      </c>
    </row>
    <row r="60" spans="1:5" ht="114.75">
      <c r="A60" t="s">
        <v>47</v>
      </c>
      <c r="E60" s="29" t="s">
        <v>665</v>
      </c>
    </row>
    <row r="61" spans="1:16" ht="12.75">
      <c r="A61" s="18" t="s">
        <v>39</v>
      </c>
      <c s="23" t="s">
        <v>126</v>
      </c>
      <c s="23" t="s">
        <v>662</v>
      </c>
      <c s="18" t="s">
        <v>666</v>
      </c>
      <c s="24" t="s">
        <v>667</v>
      </c>
      <c s="25" t="s">
        <v>43</v>
      </c>
      <c s="26">
        <v>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668</v>
      </c>
    </row>
    <row r="63" spans="1:5" ht="12.75">
      <c r="A63" s="30" t="s">
        <v>46</v>
      </c>
      <c r="E63" s="31" t="s">
        <v>269</v>
      </c>
    </row>
    <row r="64" spans="1:5" ht="114.75">
      <c r="A64" t="s">
        <v>47</v>
      </c>
      <c r="E64" s="29" t="s">
        <v>665</v>
      </c>
    </row>
    <row r="65" spans="1:16" ht="25.5">
      <c r="A65" s="18" t="s">
        <v>39</v>
      </c>
      <c s="23" t="s">
        <v>132</v>
      </c>
      <c s="23" t="s">
        <v>669</v>
      </c>
      <c s="18" t="s">
        <v>314</v>
      </c>
      <c s="24" t="s">
        <v>670</v>
      </c>
      <c s="25" t="s">
        <v>43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671</v>
      </c>
    </row>
    <row r="67" spans="1:5" ht="38.25">
      <c r="A67" s="30" t="s">
        <v>46</v>
      </c>
      <c r="E67" s="31" t="s">
        <v>672</v>
      </c>
    </row>
    <row r="68" spans="1:5" ht="102">
      <c r="A68" t="s">
        <v>47</v>
      </c>
      <c r="E68" s="29" t="s">
        <v>673</v>
      </c>
    </row>
    <row r="69" spans="1:16" ht="25.5">
      <c r="A69" s="18" t="s">
        <v>39</v>
      </c>
      <c s="23" t="s">
        <v>137</v>
      </c>
      <c s="23" t="s">
        <v>674</v>
      </c>
      <c s="18" t="s">
        <v>314</v>
      </c>
      <c s="24" t="s">
        <v>675</v>
      </c>
      <c s="25" t="s">
        <v>43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676</v>
      </c>
    </row>
    <row r="71" spans="1:5" ht="38.25">
      <c r="A71" s="30" t="s">
        <v>46</v>
      </c>
      <c r="E71" s="31" t="s">
        <v>672</v>
      </c>
    </row>
    <row r="72" spans="1:5" ht="102">
      <c r="A72" t="s">
        <v>47</v>
      </c>
      <c r="E72" s="29" t="s">
        <v>673</v>
      </c>
    </row>
    <row r="73" spans="1:16" ht="25.5">
      <c r="A73" s="18" t="s">
        <v>39</v>
      </c>
      <c s="23" t="s">
        <v>144</v>
      </c>
      <c s="23" t="s">
        <v>677</v>
      </c>
      <c s="18" t="s">
        <v>314</v>
      </c>
      <c s="24" t="s">
        <v>678</v>
      </c>
      <c s="25" t="s">
        <v>43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679</v>
      </c>
    </row>
    <row r="75" spans="1:5" ht="12.75">
      <c r="A75" s="30" t="s">
        <v>46</v>
      </c>
      <c r="E75" s="31" t="s">
        <v>247</v>
      </c>
    </row>
    <row r="76" spans="1:5" ht="89.25">
      <c r="A76" t="s">
        <v>47</v>
      </c>
      <c r="E76" s="29" t="s">
        <v>680</v>
      </c>
    </row>
    <row r="77" spans="1:16" ht="25.5">
      <c r="A77" s="18" t="s">
        <v>39</v>
      </c>
      <c s="23" t="s">
        <v>148</v>
      </c>
      <c s="23" t="s">
        <v>681</v>
      </c>
      <c s="18" t="s">
        <v>314</v>
      </c>
      <c s="24" t="s">
        <v>678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682</v>
      </c>
    </row>
    <row r="79" spans="1:5" ht="12.75">
      <c r="A79" s="30" t="s">
        <v>46</v>
      </c>
      <c r="E79" s="31" t="s">
        <v>247</v>
      </c>
    </row>
    <row r="80" spans="1:5" ht="89.25">
      <c r="A80" t="s">
        <v>47</v>
      </c>
      <c r="E80" s="29" t="s">
        <v>680</v>
      </c>
    </row>
    <row r="81" spans="1:16" ht="12.75">
      <c r="A81" s="18" t="s">
        <v>39</v>
      </c>
      <c s="23" t="s">
        <v>154</v>
      </c>
      <c s="23" t="s">
        <v>683</v>
      </c>
      <c s="18" t="s">
        <v>41</v>
      </c>
      <c s="24" t="s">
        <v>684</v>
      </c>
      <c s="25" t="s">
        <v>43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685</v>
      </c>
    </row>
    <row r="83" spans="1:5" ht="12.75">
      <c r="A83" s="30" t="s">
        <v>46</v>
      </c>
      <c r="E83" s="31" t="s">
        <v>686</v>
      </c>
    </row>
    <row r="84" spans="1:5" ht="127.5">
      <c r="A84" t="s">
        <v>47</v>
      </c>
      <c r="E84" s="29" t="s">
        <v>687</v>
      </c>
    </row>
    <row r="85" spans="1:18" ht="12.75" customHeight="1">
      <c r="A85" s="5" t="s">
        <v>37</v>
      </c>
      <c s="5"/>
      <c s="35" t="s">
        <v>103</v>
      </c>
      <c s="5"/>
      <c s="21" t="s">
        <v>223</v>
      </c>
      <c s="5"/>
      <c s="5"/>
      <c s="5"/>
      <c s="36">
        <f>0+Q85</f>
      </c>
      <c r="O85">
        <f>0+R85</f>
      </c>
      <c r="Q85">
        <f>0+I86</f>
      </c>
      <c>
        <f>0+O86</f>
      </c>
    </row>
    <row r="86" spans="1:16" ht="12.75">
      <c r="A86" s="18" t="s">
        <v>39</v>
      </c>
      <c s="23" t="s">
        <v>159</v>
      </c>
      <c s="23" t="s">
        <v>542</v>
      </c>
      <c s="18" t="s">
        <v>41</v>
      </c>
      <c s="24" t="s">
        <v>543</v>
      </c>
      <c s="25" t="s">
        <v>113</v>
      </c>
      <c s="26">
        <v>5.5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688</v>
      </c>
    </row>
    <row r="88" spans="1:5" ht="12.75">
      <c r="A88" s="30" t="s">
        <v>46</v>
      </c>
      <c r="E88" s="31" t="s">
        <v>689</v>
      </c>
    </row>
    <row r="89" spans="1:5" ht="255">
      <c r="A89" t="s">
        <v>47</v>
      </c>
      <c r="E89" s="29" t="s">
        <v>546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690</v>
      </c>
      <c s="32">
        <f>0+I9+I14+I31+I44+I109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625</v>
      </c>
      <c s="1"/>
      <c s="10" t="s">
        <v>626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690</v>
      </c>
      <c s="5"/>
      <c s="14" t="s">
        <v>691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629</v>
      </c>
      <c s="18" t="s">
        <v>41</v>
      </c>
      <c s="24" t="s">
        <v>630</v>
      </c>
      <c s="25" t="s">
        <v>78</v>
      </c>
      <c s="26">
        <v>896.51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692</v>
      </c>
    </row>
    <row r="13" spans="1:5" ht="140.25">
      <c r="A13" t="s">
        <v>47</v>
      </c>
      <c r="E13" s="29" t="s">
        <v>80</v>
      </c>
    </row>
    <row r="14" spans="1:18" ht="12.75" customHeight="1">
      <c r="A14" s="5" t="s">
        <v>37</v>
      </c>
      <c s="5"/>
      <c s="35" t="s">
        <v>23</v>
      </c>
      <c s="5"/>
      <c s="21" t="s">
        <v>87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127</v>
      </c>
      <c s="18" t="s">
        <v>41</v>
      </c>
      <c s="24" t="s">
        <v>128</v>
      </c>
      <c s="25" t="s">
        <v>72</v>
      </c>
      <c s="26">
        <v>448.255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129</v>
      </c>
    </row>
    <row r="17" spans="1:5" ht="51">
      <c r="A17" s="30" t="s">
        <v>46</v>
      </c>
      <c r="E17" s="31" t="s">
        <v>693</v>
      </c>
    </row>
    <row r="18" spans="1:5" ht="318.75">
      <c r="A18" t="s">
        <v>47</v>
      </c>
      <c r="E18" s="29" t="s">
        <v>131</v>
      </c>
    </row>
    <row r="19" spans="1:16" ht="12.75">
      <c r="A19" s="18" t="s">
        <v>39</v>
      </c>
      <c s="23" t="s">
        <v>16</v>
      </c>
      <c s="23" t="s">
        <v>633</v>
      </c>
      <c s="18" t="s">
        <v>41</v>
      </c>
      <c s="24" t="s">
        <v>634</v>
      </c>
      <c s="25" t="s">
        <v>72</v>
      </c>
      <c s="26">
        <v>13447.65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635</v>
      </c>
    </row>
    <row r="21" spans="1:5" ht="12.75">
      <c r="A21" s="30" t="s">
        <v>46</v>
      </c>
      <c r="E21" s="31" t="s">
        <v>694</v>
      </c>
    </row>
    <row r="22" spans="1:5" ht="25.5">
      <c r="A22" t="s">
        <v>47</v>
      </c>
      <c r="E22" s="29" t="s">
        <v>637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448.255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638</v>
      </c>
    </row>
    <row r="25" spans="1:5" ht="12.75">
      <c r="A25" s="30" t="s">
        <v>46</v>
      </c>
      <c r="E25" s="31" t="s">
        <v>695</v>
      </c>
    </row>
    <row r="26" spans="1:5" ht="191.25">
      <c r="A26" t="s">
        <v>47</v>
      </c>
      <c r="E26" s="29" t="s">
        <v>136</v>
      </c>
    </row>
    <row r="27" spans="1:16" ht="12.75">
      <c r="A27" s="18" t="s">
        <v>39</v>
      </c>
      <c s="23" t="s">
        <v>29</v>
      </c>
      <c s="23" t="s">
        <v>149</v>
      </c>
      <c s="18" t="s">
        <v>41</v>
      </c>
      <c s="24" t="s">
        <v>150</v>
      </c>
      <c s="25" t="s">
        <v>72</v>
      </c>
      <c s="26">
        <v>284.656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696</v>
      </c>
    </row>
    <row r="30" spans="1:5" ht="229.5">
      <c r="A30" t="s">
        <v>47</v>
      </c>
      <c r="E30" s="29" t="s">
        <v>153</v>
      </c>
    </row>
    <row r="31" spans="1:18" ht="12.75" customHeight="1">
      <c r="A31" s="5" t="s">
        <v>37</v>
      </c>
      <c s="5"/>
      <c s="35" t="s">
        <v>27</v>
      </c>
      <c s="5"/>
      <c s="21" t="s">
        <v>401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641</v>
      </c>
      <c s="18" t="s">
        <v>41</v>
      </c>
      <c s="24" t="s">
        <v>642</v>
      </c>
      <c s="25" t="s">
        <v>72</v>
      </c>
      <c s="26">
        <v>28.625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643</v>
      </c>
    </row>
    <row r="34" spans="1:5" ht="12.75">
      <c r="A34" s="30" t="s">
        <v>46</v>
      </c>
      <c r="E34" s="31" t="s">
        <v>697</v>
      </c>
    </row>
    <row r="35" spans="1:5" ht="38.25">
      <c r="A35" t="s">
        <v>47</v>
      </c>
      <c r="E35" s="29" t="s">
        <v>524</v>
      </c>
    </row>
    <row r="36" spans="1:16" ht="12.75">
      <c r="A36" s="18" t="s">
        <v>39</v>
      </c>
      <c s="23" t="s">
        <v>98</v>
      </c>
      <c s="23" t="s">
        <v>520</v>
      </c>
      <c s="18" t="s">
        <v>41</v>
      </c>
      <c s="24" t="s">
        <v>521</v>
      </c>
      <c s="25" t="s">
        <v>72</v>
      </c>
      <c s="26">
        <v>110.635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51">
      <c r="A38" s="30" t="s">
        <v>46</v>
      </c>
      <c r="E38" s="31" t="s">
        <v>698</v>
      </c>
    </row>
    <row r="39" spans="1:5" ht="38.25">
      <c r="A39" t="s">
        <v>47</v>
      </c>
      <c r="E39" s="29" t="s">
        <v>524</v>
      </c>
    </row>
    <row r="40" spans="1:16" ht="12.75">
      <c r="A40" s="18" t="s">
        <v>39</v>
      </c>
      <c s="23" t="s">
        <v>103</v>
      </c>
      <c s="23" t="s">
        <v>646</v>
      </c>
      <c s="18" t="s">
        <v>41</v>
      </c>
      <c s="24" t="s">
        <v>647</v>
      </c>
      <c s="25" t="s">
        <v>72</v>
      </c>
      <c s="26">
        <v>11.45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699</v>
      </c>
    </row>
    <row r="42" spans="1:5" ht="12.75">
      <c r="A42" s="30" t="s">
        <v>46</v>
      </c>
      <c r="E42" s="31" t="s">
        <v>700</v>
      </c>
    </row>
    <row r="43" spans="1:5" ht="369.75">
      <c r="A43" t="s">
        <v>47</v>
      </c>
      <c r="E43" s="29" t="s">
        <v>406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0+I45+I49+I53+I57+I61+I65+I69+I73+I77+I81+I85+I89+I93+I97+I101+I105</f>
      </c>
      <c>
        <f>0+O45+O49+O53+O57+O61+O65+O69+O73+O77+O81+O85+O89+O93+O97+O101+O105</f>
      </c>
    </row>
    <row r="45" spans="1:16" ht="12.75">
      <c r="A45" s="18" t="s">
        <v>39</v>
      </c>
      <c s="23" t="s">
        <v>34</v>
      </c>
      <c s="23" t="s">
        <v>701</v>
      </c>
      <c s="18" t="s">
        <v>41</v>
      </c>
      <c s="24" t="s">
        <v>702</v>
      </c>
      <c s="25" t="s">
        <v>113</v>
      </c>
      <c s="26">
        <v>820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703</v>
      </c>
    </row>
    <row r="48" spans="1:5" ht="140.25">
      <c r="A48" t="s">
        <v>47</v>
      </c>
      <c r="E48" s="29" t="s">
        <v>652</v>
      </c>
    </row>
    <row r="49" spans="1:16" ht="12.75">
      <c r="A49" s="18" t="s">
        <v>39</v>
      </c>
      <c s="23" t="s">
        <v>36</v>
      </c>
      <c s="23" t="s">
        <v>649</v>
      </c>
      <c s="18" t="s">
        <v>41</v>
      </c>
      <c s="24" t="s">
        <v>650</v>
      </c>
      <c s="25" t="s">
        <v>113</v>
      </c>
      <c s="26">
        <v>245.5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704</v>
      </c>
    </row>
    <row r="52" spans="1:5" ht="140.25">
      <c r="A52" t="s">
        <v>47</v>
      </c>
      <c r="E52" s="29" t="s">
        <v>652</v>
      </c>
    </row>
    <row r="53" spans="1:16" ht="12.75">
      <c r="A53" s="18" t="s">
        <v>39</v>
      </c>
      <c s="23" t="s">
        <v>116</v>
      </c>
      <c s="23" t="s">
        <v>705</v>
      </c>
      <c s="18" t="s">
        <v>41</v>
      </c>
      <c s="24" t="s">
        <v>706</v>
      </c>
      <c s="25" t="s">
        <v>113</v>
      </c>
      <c s="26">
        <v>1400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707</v>
      </c>
    </row>
    <row r="55" spans="1:5" ht="12.75">
      <c r="A55" s="30" t="s">
        <v>46</v>
      </c>
      <c r="E55" s="31" t="s">
        <v>708</v>
      </c>
    </row>
    <row r="56" spans="1:5" ht="127.5">
      <c r="A56" t="s">
        <v>47</v>
      </c>
      <c r="E56" s="29" t="s">
        <v>709</v>
      </c>
    </row>
    <row r="57" spans="1:16" ht="12.75">
      <c r="A57" s="18" t="s">
        <v>39</v>
      </c>
      <c s="23" t="s">
        <v>121</v>
      </c>
      <c s="23" t="s">
        <v>653</v>
      </c>
      <c s="18" t="s">
        <v>145</v>
      </c>
      <c s="24" t="s">
        <v>654</v>
      </c>
      <c s="25" t="s">
        <v>113</v>
      </c>
      <c s="26">
        <v>2205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710</v>
      </c>
    </row>
    <row r="59" spans="1:5" ht="12.75">
      <c r="A59" s="30" t="s">
        <v>46</v>
      </c>
      <c r="E59" s="31" t="s">
        <v>711</v>
      </c>
    </row>
    <row r="60" spans="1:5" ht="89.25">
      <c r="A60" t="s">
        <v>47</v>
      </c>
      <c r="E60" s="29" t="s">
        <v>656</v>
      </c>
    </row>
    <row r="61" spans="1:16" ht="12.75">
      <c r="A61" s="18" t="s">
        <v>39</v>
      </c>
      <c s="23" t="s">
        <v>126</v>
      </c>
      <c s="23" t="s">
        <v>712</v>
      </c>
      <c s="18" t="s">
        <v>41</v>
      </c>
      <c s="24" t="s">
        <v>713</v>
      </c>
      <c s="25" t="s">
        <v>43</v>
      </c>
      <c s="26">
        <v>38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714</v>
      </c>
    </row>
    <row r="63" spans="1:5" ht="12.75">
      <c r="A63" s="30" t="s">
        <v>46</v>
      </c>
      <c r="E63" s="31" t="s">
        <v>715</v>
      </c>
    </row>
    <row r="64" spans="1:5" ht="102">
      <c r="A64" t="s">
        <v>47</v>
      </c>
      <c r="E64" s="29" t="s">
        <v>716</v>
      </c>
    </row>
    <row r="65" spans="1:16" ht="38.25">
      <c r="A65" s="18" t="s">
        <v>39</v>
      </c>
      <c s="23" t="s">
        <v>132</v>
      </c>
      <c s="23" t="s">
        <v>657</v>
      </c>
      <c s="18" t="s">
        <v>41</v>
      </c>
      <c s="24" t="s">
        <v>658</v>
      </c>
      <c s="25" t="s">
        <v>72</v>
      </c>
      <c s="26">
        <v>7.104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717</v>
      </c>
    </row>
    <row r="67" spans="1:5" ht="38.25">
      <c r="A67" s="30" t="s">
        <v>46</v>
      </c>
      <c r="E67" s="31" t="s">
        <v>718</v>
      </c>
    </row>
    <row r="68" spans="1:5" ht="102">
      <c r="A68" t="s">
        <v>47</v>
      </c>
      <c r="E68" s="29" t="s">
        <v>661</v>
      </c>
    </row>
    <row r="69" spans="1:16" ht="12.75">
      <c r="A69" s="18" t="s">
        <v>39</v>
      </c>
      <c s="23" t="s">
        <v>137</v>
      </c>
      <c s="23" t="s">
        <v>719</v>
      </c>
      <c s="18" t="s">
        <v>41</v>
      </c>
      <c s="24" t="s">
        <v>720</v>
      </c>
      <c s="25" t="s">
        <v>113</v>
      </c>
      <c s="26">
        <v>1300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721</v>
      </c>
    </row>
    <row r="71" spans="1:5" ht="12.75">
      <c r="A71" s="30" t="s">
        <v>46</v>
      </c>
      <c r="E71" s="31" t="s">
        <v>722</v>
      </c>
    </row>
    <row r="72" spans="1:5" ht="114.75">
      <c r="A72" t="s">
        <v>47</v>
      </c>
      <c r="E72" s="29" t="s">
        <v>723</v>
      </c>
    </row>
    <row r="73" spans="1:16" ht="12.75">
      <c r="A73" s="18" t="s">
        <v>39</v>
      </c>
      <c s="23" t="s">
        <v>144</v>
      </c>
      <c s="23" t="s">
        <v>662</v>
      </c>
      <c s="18" t="s">
        <v>41</v>
      </c>
      <c s="24" t="s">
        <v>663</v>
      </c>
      <c s="25" t="s">
        <v>43</v>
      </c>
      <c s="26">
        <v>36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664</v>
      </c>
    </row>
    <row r="75" spans="1:5" ht="12.75">
      <c r="A75" s="30" t="s">
        <v>46</v>
      </c>
      <c r="E75" s="31" t="s">
        <v>724</v>
      </c>
    </row>
    <row r="76" spans="1:5" ht="114.75">
      <c r="A76" t="s">
        <v>47</v>
      </c>
      <c r="E76" s="29" t="s">
        <v>665</v>
      </c>
    </row>
    <row r="77" spans="1:16" ht="25.5">
      <c r="A77" s="18" t="s">
        <v>39</v>
      </c>
      <c s="23" t="s">
        <v>148</v>
      </c>
      <c s="23" t="s">
        <v>725</v>
      </c>
      <c s="18" t="s">
        <v>41</v>
      </c>
      <c s="24" t="s">
        <v>726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727</v>
      </c>
    </row>
    <row r="79" spans="1:5" ht="12.75">
      <c r="A79" s="30" t="s">
        <v>46</v>
      </c>
      <c r="E79" s="31" t="s">
        <v>247</v>
      </c>
    </row>
    <row r="80" spans="1:5" ht="114.75">
      <c r="A80" t="s">
        <v>47</v>
      </c>
      <c r="E80" s="29" t="s">
        <v>665</v>
      </c>
    </row>
    <row r="81" spans="1:16" ht="25.5">
      <c r="A81" s="18" t="s">
        <v>39</v>
      </c>
      <c s="23" t="s">
        <v>154</v>
      </c>
      <c s="23" t="s">
        <v>728</v>
      </c>
      <c s="18" t="s">
        <v>314</v>
      </c>
      <c s="24" t="s">
        <v>729</v>
      </c>
      <c s="25" t="s">
        <v>43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730</v>
      </c>
    </row>
    <row r="83" spans="1:5" ht="12.75">
      <c r="A83" s="30" t="s">
        <v>46</v>
      </c>
      <c r="E83" s="31" t="s">
        <v>269</v>
      </c>
    </row>
    <row r="84" spans="1:5" ht="102">
      <c r="A84" t="s">
        <v>47</v>
      </c>
      <c r="E84" s="29" t="s">
        <v>673</v>
      </c>
    </row>
    <row r="85" spans="1:16" ht="12.75">
      <c r="A85" s="18" t="s">
        <v>39</v>
      </c>
      <c s="23" t="s">
        <v>159</v>
      </c>
      <c s="23" t="s">
        <v>731</v>
      </c>
      <c s="18" t="s">
        <v>139</v>
      </c>
      <c s="24" t="s">
        <v>732</v>
      </c>
      <c s="25" t="s">
        <v>43</v>
      </c>
      <c s="26">
        <v>2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733</v>
      </c>
    </row>
    <row r="87" spans="1:5" ht="12.75">
      <c r="A87" s="30" t="s">
        <v>46</v>
      </c>
      <c r="E87" s="31" t="s">
        <v>247</v>
      </c>
    </row>
    <row r="88" spans="1:5" ht="89.25">
      <c r="A88" t="s">
        <v>47</v>
      </c>
      <c r="E88" s="29" t="s">
        <v>680</v>
      </c>
    </row>
    <row r="89" spans="1:16" ht="12.75">
      <c r="A89" s="18" t="s">
        <v>39</v>
      </c>
      <c s="23" t="s">
        <v>164</v>
      </c>
      <c s="23" t="s">
        <v>731</v>
      </c>
      <c s="18" t="s">
        <v>145</v>
      </c>
      <c s="24" t="s">
        <v>732</v>
      </c>
      <c s="25" t="s">
        <v>43</v>
      </c>
      <c s="26">
        <v>36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734</v>
      </c>
    </row>
    <row r="91" spans="1:5" ht="12.75">
      <c r="A91" s="30" t="s">
        <v>46</v>
      </c>
      <c r="E91" s="31" t="s">
        <v>724</v>
      </c>
    </row>
    <row r="92" spans="1:5" ht="89.25">
      <c r="A92" t="s">
        <v>47</v>
      </c>
      <c r="E92" s="29" t="s">
        <v>680</v>
      </c>
    </row>
    <row r="93" spans="1:16" ht="12.75">
      <c r="A93" s="18" t="s">
        <v>39</v>
      </c>
      <c s="23" t="s">
        <v>169</v>
      </c>
      <c s="23" t="s">
        <v>735</v>
      </c>
      <c s="18" t="s">
        <v>41</v>
      </c>
      <c s="24" t="s">
        <v>736</v>
      </c>
      <c s="25" t="s">
        <v>43</v>
      </c>
      <c s="26">
        <v>20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737</v>
      </c>
    </row>
    <row r="95" spans="1:5" ht="12.75">
      <c r="A95" s="30" t="s">
        <v>46</v>
      </c>
      <c r="E95" s="31" t="s">
        <v>618</v>
      </c>
    </row>
    <row r="96" spans="1:5" ht="114.75">
      <c r="A96" t="s">
        <v>47</v>
      </c>
      <c r="E96" s="29" t="s">
        <v>738</v>
      </c>
    </row>
    <row r="97" spans="1:16" ht="12.75">
      <c r="A97" s="18" t="s">
        <v>39</v>
      </c>
      <c s="23" t="s">
        <v>173</v>
      </c>
      <c s="23" t="s">
        <v>739</v>
      </c>
      <c s="18" t="s">
        <v>314</v>
      </c>
      <c s="24" t="s">
        <v>740</v>
      </c>
      <c s="25" t="s">
        <v>51</v>
      </c>
      <c s="26">
        <v>3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741</v>
      </c>
    </row>
    <row r="99" spans="1:5" ht="12.75">
      <c r="A99" s="30" t="s">
        <v>46</v>
      </c>
      <c r="E99" s="31" t="s">
        <v>604</v>
      </c>
    </row>
    <row r="100" spans="1:5" ht="102">
      <c r="A100" t="s">
        <v>47</v>
      </c>
      <c r="E100" s="29" t="s">
        <v>742</v>
      </c>
    </row>
    <row r="101" spans="1:16" ht="12.75">
      <c r="A101" s="18" t="s">
        <v>39</v>
      </c>
      <c s="23" t="s">
        <v>179</v>
      </c>
      <c s="23" t="s">
        <v>683</v>
      </c>
      <c s="18" t="s">
        <v>41</v>
      </c>
      <c s="24" t="s">
        <v>684</v>
      </c>
      <c s="25" t="s">
        <v>43</v>
      </c>
      <c s="26">
        <v>80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685</v>
      </c>
    </row>
    <row r="103" spans="1:5" ht="12.75">
      <c r="A103" s="30" t="s">
        <v>46</v>
      </c>
      <c r="E103" s="31" t="s">
        <v>743</v>
      </c>
    </row>
    <row r="104" spans="1:5" ht="127.5">
      <c r="A104" t="s">
        <v>47</v>
      </c>
      <c r="E104" s="29" t="s">
        <v>687</v>
      </c>
    </row>
    <row r="105" spans="1:16" ht="12.75">
      <c r="A105" s="18" t="s">
        <v>39</v>
      </c>
      <c s="23" t="s">
        <v>185</v>
      </c>
      <c s="23" t="s">
        <v>744</v>
      </c>
      <c s="18" t="s">
        <v>314</v>
      </c>
      <c s="24" t="s">
        <v>745</v>
      </c>
      <c s="25" t="s">
        <v>43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269</v>
      </c>
    </row>
    <row r="108" spans="1:5" ht="114.75">
      <c r="A108" t="s">
        <v>47</v>
      </c>
      <c r="E108" s="29" t="s">
        <v>746</v>
      </c>
    </row>
    <row r="109" spans="1:18" ht="12.75" customHeight="1">
      <c r="A109" s="5" t="s">
        <v>37</v>
      </c>
      <c s="5"/>
      <c s="35" t="s">
        <v>103</v>
      </c>
      <c s="5"/>
      <c s="21" t="s">
        <v>223</v>
      </c>
      <c s="5"/>
      <c s="5"/>
      <c s="5"/>
      <c s="36">
        <f>0+Q109</f>
      </c>
      <c r="O109">
        <f>0+R109</f>
      </c>
      <c r="Q109">
        <f>0+I110</f>
      </c>
      <c>
        <f>0+O110</f>
      </c>
    </row>
    <row r="110" spans="1:16" ht="12.75">
      <c r="A110" s="18" t="s">
        <v>39</v>
      </c>
      <c s="23" t="s">
        <v>191</v>
      </c>
      <c s="23" t="s">
        <v>542</v>
      </c>
      <c s="18" t="s">
        <v>41</v>
      </c>
      <c s="24" t="s">
        <v>543</v>
      </c>
      <c s="25" t="s">
        <v>113</v>
      </c>
      <c s="26">
        <v>374.5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688</v>
      </c>
    </row>
    <row r="112" spans="1:5" ht="38.25">
      <c r="A112" s="30" t="s">
        <v>46</v>
      </c>
      <c r="E112" s="31" t="s">
        <v>747</v>
      </c>
    </row>
    <row r="113" spans="1:5" ht="255">
      <c r="A113" t="s">
        <v>47</v>
      </c>
      <c r="E113" s="29" t="s">
        <v>546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0+O8+O21+O42+O51+O64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748</v>
      </c>
      <c s="32">
        <f>0+I8+I21+I42+I51+I64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748</v>
      </c>
      <c s="5"/>
      <c s="14" t="s">
        <v>749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51.2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750</v>
      </c>
    </row>
    <row r="12" spans="1:5" ht="140.25">
      <c r="A12" t="s">
        <v>47</v>
      </c>
      <c r="E12" s="29" t="s">
        <v>80</v>
      </c>
    </row>
    <row r="13" spans="1:16" ht="12.75">
      <c r="A13" s="18" t="s">
        <v>39</v>
      </c>
      <c s="23" t="s">
        <v>17</v>
      </c>
      <c s="23" t="s">
        <v>751</v>
      </c>
      <c s="18" t="s">
        <v>41</v>
      </c>
      <c s="24" t="s">
        <v>752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753</v>
      </c>
    </row>
    <row r="15" spans="1:5" ht="12.75">
      <c r="A15" s="30" t="s">
        <v>46</v>
      </c>
      <c r="E15" s="31" t="s">
        <v>269</v>
      </c>
    </row>
    <row r="16" spans="1:5" ht="38.25">
      <c r="A16" t="s">
        <v>47</v>
      </c>
      <c r="E16" s="29" t="s">
        <v>754</v>
      </c>
    </row>
    <row r="17" spans="1:16" ht="12.75">
      <c r="A17" s="18" t="s">
        <v>39</v>
      </c>
      <c s="23" t="s">
        <v>16</v>
      </c>
      <c s="23" t="s">
        <v>755</v>
      </c>
      <c s="18" t="s">
        <v>41</v>
      </c>
      <c s="24" t="s">
        <v>756</v>
      </c>
      <c s="25" t="s">
        <v>757</v>
      </c>
      <c s="26">
        <v>13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758</v>
      </c>
    </row>
    <row r="20" spans="1:5" ht="12.75">
      <c r="A20" t="s">
        <v>47</v>
      </c>
      <c r="E20" s="29" t="s">
        <v>48</v>
      </c>
    </row>
    <row r="21" spans="1:18" ht="12.75" customHeight="1">
      <c r="A21" s="5" t="s">
        <v>37</v>
      </c>
      <c s="5"/>
      <c s="35" t="s">
        <v>23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8" t="s">
        <v>39</v>
      </c>
      <c s="23" t="s">
        <v>27</v>
      </c>
      <c s="23" t="s">
        <v>486</v>
      </c>
      <c s="18" t="s">
        <v>41</v>
      </c>
      <c s="24" t="s">
        <v>487</v>
      </c>
      <c s="25" t="s">
        <v>72</v>
      </c>
      <c s="26">
        <v>299.8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759</v>
      </c>
    </row>
    <row r="25" spans="1:5" ht="306">
      <c r="A25" t="s">
        <v>47</v>
      </c>
      <c r="E25" s="29" t="s">
        <v>490</v>
      </c>
    </row>
    <row r="26" spans="1:16" ht="12.75">
      <c r="A26" s="18" t="s">
        <v>39</v>
      </c>
      <c s="23" t="s">
        <v>29</v>
      </c>
      <c s="23" t="s">
        <v>760</v>
      </c>
      <c s="18" t="s">
        <v>41</v>
      </c>
      <c s="24" t="s">
        <v>761</v>
      </c>
      <c s="25" t="s">
        <v>72</v>
      </c>
      <c s="26">
        <v>51.2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762</v>
      </c>
    </row>
    <row r="29" spans="1:5" ht="306">
      <c r="A29" t="s">
        <v>47</v>
      </c>
      <c r="E29" s="29" t="s">
        <v>490</v>
      </c>
    </row>
    <row r="30" spans="1:16" ht="12.75">
      <c r="A30" s="18" t="s">
        <v>39</v>
      </c>
      <c s="23" t="s">
        <v>31</v>
      </c>
      <c s="23" t="s">
        <v>763</v>
      </c>
      <c s="18" t="s">
        <v>41</v>
      </c>
      <c s="24" t="s">
        <v>764</v>
      </c>
      <c s="25" t="s">
        <v>72</v>
      </c>
      <c s="26">
        <v>351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38.25">
      <c r="A32" s="30" t="s">
        <v>46</v>
      </c>
      <c r="E32" s="31" t="s">
        <v>765</v>
      </c>
    </row>
    <row r="33" spans="1:5" ht="318.75">
      <c r="A33" t="s">
        <v>47</v>
      </c>
      <c r="E33" s="29" t="s">
        <v>131</v>
      </c>
    </row>
    <row r="34" spans="1:16" ht="12.75">
      <c r="A34" s="18" t="s">
        <v>39</v>
      </c>
      <c s="23" t="s">
        <v>98</v>
      </c>
      <c s="23" t="s">
        <v>133</v>
      </c>
      <c s="18" t="s">
        <v>41</v>
      </c>
      <c s="24" t="s">
        <v>134</v>
      </c>
      <c s="25" t="s">
        <v>72</v>
      </c>
      <c s="26">
        <v>351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766</v>
      </c>
    </row>
    <row r="36" spans="1:5" ht="12.75">
      <c r="A36" s="30" t="s">
        <v>46</v>
      </c>
      <c r="E36" s="31" t="s">
        <v>767</v>
      </c>
    </row>
    <row r="37" spans="1:5" ht="191.25">
      <c r="A37" t="s">
        <v>47</v>
      </c>
      <c r="E37" s="29" t="s">
        <v>136</v>
      </c>
    </row>
    <row r="38" spans="1:16" ht="12.75">
      <c r="A38" s="18" t="s">
        <v>39</v>
      </c>
      <c s="23" t="s">
        <v>103</v>
      </c>
      <c s="23" t="s">
        <v>494</v>
      </c>
      <c s="18" t="s">
        <v>41</v>
      </c>
      <c s="24" t="s">
        <v>495</v>
      </c>
      <c s="25" t="s">
        <v>72</v>
      </c>
      <c s="26">
        <v>299.8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768</v>
      </c>
    </row>
    <row r="41" spans="1:5" ht="229.5">
      <c r="A41" t="s">
        <v>47</v>
      </c>
      <c r="E41" s="29" t="s">
        <v>497</v>
      </c>
    </row>
    <row r="42" spans="1:18" ht="12.75" customHeight="1">
      <c r="A42" s="5" t="s">
        <v>37</v>
      </c>
      <c s="5"/>
      <c s="35" t="s">
        <v>27</v>
      </c>
      <c s="5"/>
      <c s="21" t="s">
        <v>401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39</v>
      </c>
      <c s="23" t="s">
        <v>34</v>
      </c>
      <c s="23" t="s">
        <v>516</v>
      </c>
      <c s="18" t="s">
        <v>41</v>
      </c>
      <c s="24" t="s">
        <v>517</v>
      </c>
      <c s="25" t="s">
        <v>72</v>
      </c>
      <c s="26">
        <v>19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518</v>
      </c>
    </row>
    <row r="45" spans="1:5" ht="12.75">
      <c r="A45" s="30" t="s">
        <v>46</v>
      </c>
      <c r="E45" s="31" t="s">
        <v>769</v>
      </c>
    </row>
    <row r="46" spans="1:5" ht="369.75">
      <c r="A46" t="s">
        <v>47</v>
      </c>
      <c r="E46" s="29" t="s">
        <v>406</v>
      </c>
    </row>
    <row r="47" spans="1:16" ht="12.75">
      <c r="A47" s="18" t="s">
        <v>39</v>
      </c>
      <c s="23" t="s">
        <v>36</v>
      </c>
      <c s="23" t="s">
        <v>520</v>
      </c>
      <c s="18" t="s">
        <v>41</v>
      </c>
      <c s="24" t="s">
        <v>521</v>
      </c>
      <c s="25" t="s">
        <v>72</v>
      </c>
      <c s="26">
        <v>32.2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770</v>
      </c>
    </row>
    <row r="49" spans="1:5" ht="12.75">
      <c r="A49" s="30" t="s">
        <v>46</v>
      </c>
      <c r="E49" s="31" t="s">
        <v>771</v>
      </c>
    </row>
    <row r="50" spans="1:5" ht="38.25">
      <c r="A50" t="s">
        <v>47</v>
      </c>
      <c r="E50" s="29" t="s">
        <v>524</v>
      </c>
    </row>
    <row r="51" spans="1:18" ht="12.75" customHeight="1">
      <c r="A51" s="5" t="s">
        <v>37</v>
      </c>
      <c s="5"/>
      <c s="35" t="s">
        <v>98</v>
      </c>
      <c s="5"/>
      <c s="21" t="s">
        <v>470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116</v>
      </c>
      <c s="23" t="s">
        <v>701</v>
      </c>
      <c s="18" t="s">
        <v>41</v>
      </c>
      <c s="24" t="s">
        <v>702</v>
      </c>
      <c s="25" t="s">
        <v>113</v>
      </c>
      <c s="26">
        <v>1300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772</v>
      </c>
    </row>
    <row r="54" spans="1:5" ht="12.75">
      <c r="A54" s="30" t="s">
        <v>46</v>
      </c>
      <c r="E54" s="31" t="s">
        <v>722</v>
      </c>
    </row>
    <row r="55" spans="1:5" ht="89.25">
      <c r="A55" t="s">
        <v>47</v>
      </c>
      <c r="E55" s="29" t="s">
        <v>773</v>
      </c>
    </row>
    <row r="56" spans="1:16" ht="12.75">
      <c r="A56" s="18" t="s">
        <v>39</v>
      </c>
      <c s="23" t="s">
        <v>121</v>
      </c>
      <c s="23" t="s">
        <v>774</v>
      </c>
      <c s="18" t="s">
        <v>41</v>
      </c>
      <c s="24" t="s">
        <v>775</v>
      </c>
      <c s="25" t="s">
        <v>113</v>
      </c>
      <c s="26">
        <v>920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12.75">
      <c r="A58" s="30" t="s">
        <v>46</v>
      </c>
      <c r="E58" s="31" t="s">
        <v>776</v>
      </c>
    </row>
    <row r="59" spans="1:5" ht="89.25">
      <c r="A59" t="s">
        <v>47</v>
      </c>
      <c r="E59" s="29" t="s">
        <v>777</v>
      </c>
    </row>
    <row r="60" spans="1:16" ht="12.75">
      <c r="A60" s="18" t="s">
        <v>39</v>
      </c>
      <c s="23" t="s">
        <v>126</v>
      </c>
      <c s="23" t="s">
        <v>778</v>
      </c>
      <c s="18" t="s">
        <v>41</v>
      </c>
      <c s="24" t="s">
        <v>779</v>
      </c>
      <c s="25" t="s">
        <v>113</v>
      </c>
      <c s="26">
        <v>2450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780</v>
      </c>
    </row>
    <row r="62" spans="1:5" ht="12.75">
      <c r="A62" s="30" t="s">
        <v>46</v>
      </c>
      <c r="E62" s="31" t="s">
        <v>781</v>
      </c>
    </row>
    <row r="63" spans="1:5" ht="165.75">
      <c r="A63" t="s">
        <v>47</v>
      </c>
      <c r="E63" s="29" t="s">
        <v>782</v>
      </c>
    </row>
    <row r="64" spans="1:18" ht="12.75" customHeight="1">
      <c r="A64" s="5" t="s">
        <v>37</v>
      </c>
      <c s="5"/>
      <c s="35" t="s">
        <v>103</v>
      </c>
      <c s="5"/>
      <c s="21" t="s">
        <v>223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12.75">
      <c r="A65" s="18" t="s">
        <v>39</v>
      </c>
      <c s="23" t="s">
        <v>132</v>
      </c>
      <c s="23" t="s">
        <v>783</v>
      </c>
      <c s="18" t="s">
        <v>41</v>
      </c>
      <c s="24" t="s">
        <v>784</v>
      </c>
      <c s="25" t="s">
        <v>113</v>
      </c>
      <c s="26">
        <v>338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785</v>
      </c>
    </row>
    <row r="67" spans="1:5" ht="12.75">
      <c r="A67" s="30" t="s">
        <v>46</v>
      </c>
      <c r="E67" s="31" t="s">
        <v>786</v>
      </c>
    </row>
    <row r="68" spans="1:5" ht="242.25">
      <c r="A68" t="s">
        <v>47</v>
      </c>
      <c r="E68" s="29" t="s">
        <v>787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788</v>
      </c>
      <c s="32">
        <f>0+I8+I25+I62+I67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788</v>
      </c>
      <c s="5"/>
      <c s="14" t="s">
        <v>789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4.94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790</v>
      </c>
    </row>
    <row r="12" spans="1:5" ht="140.25">
      <c r="A12" t="s">
        <v>47</v>
      </c>
      <c r="E12" s="29" t="s">
        <v>80</v>
      </c>
    </row>
    <row r="13" spans="1:16" ht="12.75">
      <c r="A13" s="18" t="s">
        <v>39</v>
      </c>
      <c s="23" t="s">
        <v>17</v>
      </c>
      <c s="23" t="s">
        <v>751</v>
      </c>
      <c s="18" t="s">
        <v>41</v>
      </c>
      <c s="24" t="s">
        <v>752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791</v>
      </c>
    </row>
    <row r="15" spans="1:5" ht="12.75">
      <c r="A15" s="30" t="s">
        <v>46</v>
      </c>
      <c r="E15" s="31" t="s">
        <v>41</v>
      </c>
    </row>
    <row r="16" spans="1:5" ht="38.25">
      <c r="A16" t="s">
        <v>47</v>
      </c>
      <c r="E16" s="29" t="s">
        <v>754</v>
      </c>
    </row>
    <row r="17" spans="1:16" ht="12.75">
      <c r="A17" s="18" t="s">
        <v>39</v>
      </c>
      <c s="23" t="s">
        <v>16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41</v>
      </c>
    </row>
    <row r="20" spans="1:5" ht="12.75">
      <c r="A20" t="s">
        <v>47</v>
      </c>
      <c r="E20" s="29" t="s">
        <v>48</v>
      </c>
    </row>
    <row r="21" spans="1:16" ht="12.75">
      <c r="A21" s="18" t="s">
        <v>39</v>
      </c>
      <c s="23" t="s">
        <v>27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792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8" ht="12.75" customHeight="1">
      <c r="A25" s="5" t="s">
        <v>37</v>
      </c>
      <c s="5"/>
      <c s="35" t="s">
        <v>23</v>
      </c>
      <c s="5"/>
      <c s="21" t="s">
        <v>87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483</v>
      </c>
      <c s="18" t="s">
        <v>41</v>
      </c>
      <c s="24" t="s">
        <v>484</v>
      </c>
      <c s="25" t="s">
        <v>72</v>
      </c>
      <c s="26">
        <v>1.5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793</v>
      </c>
    </row>
    <row r="29" spans="1:5" ht="38.25">
      <c r="A29" t="s">
        <v>47</v>
      </c>
      <c r="E29" s="29" t="s">
        <v>120</v>
      </c>
    </row>
    <row r="30" spans="1:16" ht="12.75">
      <c r="A30" s="18" t="s">
        <v>39</v>
      </c>
      <c s="23" t="s">
        <v>31</v>
      </c>
      <c s="23" t="s">
        <v>486</v>
      </c>
      <c s="18" t="s">
        <v>41</v>
      </c>
      <c s="24" t="s">
        <v>487</v>
      </c>
      <c s="25" t="s">
        <v>72</v>
      </c>
      <c s="26">
        <v>3.9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488</v>
      </c>
    </row>
    <row r="32" spans="1:5" ht="38.25">
      <c r="A32" s="30" t="s">
        <v>46</v>
      </c>
      <c r="E32" s="31" t="s">
        <v>794</v>
      </c>
    </row>
    <row r="33" spans="1:5" ht="306">
      <c r="A33" t="s">
        <v>47</v>
      </c>
      <c r="E33" s="29" t="s">
        <v>490</v>
      </c>
    </row>
    <row r="34" spans="1:16" ht="12.75">
      <c r="A34" s="18" t="s">
        <v>39</v>
      </c>
      <c s="23" t="s">
        <v>98</v>
      </c>
      <c s="23" t="s">
        <v>127</v>
      </c>
      <c s="18" t="s">
        <v>41</v>
      </c>
      <c s="24" t="s">
        <v>128</v>
      </c>
      <c s="25" t="s">
        <v>72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586</v>
      </c>
    </row>
    <row r="36" spans="1:5" ht="12.75">
      <c r="A36" s="30" t="s">
        <v>46</v>
      </c>
      <c r="E36" s="31" t="s">
        <v>469</v>
      </c>
    </row>
    <row r="37" spans="1:5" ht="318.75">
      <c r="A37" t="s">
        <v>47</v>
      </c>
      <c r="E37" s="29" t="s">
        <v>131</v>
      </c>
    </row>
    <row r="38" spans="1:16" ht="12.75">
      <c r="A38" s="18" t="s">
        <v>39</v>
      </c>
      <c s="23" t="s">
        <v>103</v>
      </c>
      <c s="23" t="s">
        <v>133</v>
      </c>
      <c s="18" t="s">
        <v>41</v>
      </c>
      <c s="24" t="s">
        <v>134</v>
      </c>
      <c s="25" t="s">
        <v>72</v>
      </c>
      <c s="26">
        <v>6.5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492</v>
      </c>
    </row>
    <row r="40" spans="1:5" ht="38.25">
      <c r="A40" s="30" t="s">
        <v>46</v>
      </c>
      <c r="E40" s="31" t="s">
        <v>795</v>
      </c>
    </row>
    <row r="41" spans="1:5" ht="191.25">
      <c r="A41" t="s">
        <v>47</v>
      </c>
      <c r="E41" s="29" t="s">
        <v>136</v>
      </c>
    </row>
    <row r="42" spans="1:16" ht="12.75">
      <c r="A42" s="18" t="s">
        <v>39</v>
      </c>
      <c s="23" t="s">
        <v>34</v>
      </c>
      <c s="23" t="s">
        <v>494</v>
      </c>
      <c s="18" t="s">
        <v>41</v>
      </c>
      <c s="24" t="s">
        <v>495</v>
      </c>
      <c s="25" t="s">
        <v>72</v>
      </c>
      <c s="26">
        <v>2.4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796</v>
      </c>
    </row>
    <row r="45" spans="1:5" ht="229.5">
      <c r="A45" t="s">
        <v>47</v>
      </c>
      <c r="E45" s="29" t="s">
        <v>497</v>
      </c>
    </row>
    <row r="46" spans="1:16" ht="12.75">
      <c r="A46" s="18" t="s">
        <v>39</v>
      </c>
      <c s="23" t="s">
        <v>36</v>
      </c>
      <c s="23" t="s">
        <v>498</v>
      </c>
      <c s="18" t="s">
        <v>41</v>
      </c>
      <c s="24" t="s">
        <v>499</v>
      </c>
      <c s="25" t="s">
        <v>72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500</v>
      </c>
    </row>
    <row r="48" spans="1:5" ht="12.75">
      <c r="A48" s="30" t="s">
        <v>46</v>
      </c>
      <c r="E48" s="31" t="s">
        <v>247</v>
      </c>
    </row>
    <row r="49" spans="1:5" ht="293.25">
      <c r="A49" t="s">
        <v>47</v>
      </c>
      <c r="E49" s="29" t="s">
        <v>502</v>
      </c>
    </row>
    <row r="50" spans="1:16" ht="12.75">
      <c r="A50" s="18" t="s">
        <v>39</v>
      </c>
      <c s="23" t="s">
        <v>116</v>
      </c>
      <c s="23" t="s">
        <v>503</v>
      </c>
      <c s="18" t="s">
        <v>41</v>
      </c>
      <c s="24" t="s">
        <v>504</v>
      </c>
      <c s="25" t="s">
        <v>90</v>
      </c>
      <c s="26">
        <v>10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505</v>
      </c>
    </row>
    <row r="52" spans="1:5" ht="12.75">
      <c r="A52" s="30" t="s">
        <v>46</v>
      </c>
      <c r="E52" s="31" t="s">
        <v>797</v>
      </c>
    </row>
    <row r="53" spans="1:5" ht="38.25">
      <c r="A53" t="s">
        <v>47</v>
      </c>
      <c r="E53" s="29" t="s">
        <v>507</v>
      </c>
    </row>
    <row r="54" spans="1:16" ht="12.75">
      <c r="A54" s="18" t="s">
        <v>39</v>
      </c>
      <c s="23" t="s">
        <v>121</v>
      </c>
      <c s="23" t="s">
        <v>165</v>
      </c>
      <c s="18" t="s">
        <v>41</v>
      </c>
      <c s="24" t="s">
        <v>166</v>
      </c>
      <c s="25" t="s">
        <v>90</v>
      </c>
      <c s="26">
        <v>10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228</v>
      </c>
    </row>
    <row r="57" spans="1:5" ht="25.5">
      <c r="A57" t="s">
        <v>47</v>
      </c>
      <c r="E57" s="29" t="s">
        <v>168</v>
      </c>
    </row>
    <row r="58" spans="1:16" ht="12.75">
      <c r="A58" s="18" t="s">
        <v>39</v>
      </c>
      <c s="23" t="s">
        <v>126</v>
      </c>
      <c s="23" t="s">
        <v>174</v>
      </c>
      <c s="18" t="s">
        <v>41</v>
      </c>
      <c s="24" t="s">
        <v>175</v>
      </c>
      <c s="25" t="s">
        <v>72</v>
      </c>
      <c s="26">
        <v>0.5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509</v>
      </c>
    </row>
    <row r="60" spans="1:5" ht="12.75">
      <c r="A60" s="30" t="s">
        <v>46</v>
      </c>
      <c r="E60" s="31" t="s">
        <v>798</v>
      </c>
    </row>
    <row r="61" spans="1:5" ht="38.25">
      <c r="A61" t="s">
        <v>47</v>
      </c>
      <c r="E61" s="29" t="s">
        <v>177</v>
      </c>
    </row>
    <row r="62" spans="1:18" ht="12.75" customHeight="1">
      <c r="A62" s="5" t="s">
        <v>37</v>
      </c>
      <c s="5"/>
      <c s="35" t="s">
        <v>27</v>
      </c>
      <c s="5"/>
      <c s="21" t="s">
        <v>401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132</v>
      </c>
      <c s="23" t="s">
        <v>520</v>
      </c>
      <c s="18" t="s">
        <v>41</v>
      </c>
      <c s="24" t="s">
        <v>521</v>
      </c>
      <c s="25" t="s">
        <v>72</v>
      </c>
      <c s="26">
        <v>0.7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522</v>
      </c>
    </row>
    <row r="65" spans="1:5" ht="12.75">
      <c r="A65" s="30" t="s">
        <v>46</v>
      </c>
      <c r="E65" s="31" t="s">
        <v>799</v>
      </c>
    </row>
    <row r="66" spans="1:5" ht="38.25">
      <c r="A66" t="s">
        <v>47</v>
      </c>
      <c r="E66" s="29" t="s">
        <v>524</v>
      </c>
    </row>
    <row r="67" spans="1:18" ht="12.75" customHeight="1">
      <c r="A67" s="5" t="s">
        <v>37</v>
      </c>
      <c s="5"/>
      <c s="35" t="s">
        <v>103</v>
      </c>
      <c s="5"/>
      <c s="21" t="s">
        <v>223</v>
      </c>
      <c s="5"/>
      <c s="5"/>
      <c s="5"/>
      <c s="36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8" t="s">
        <v>39</v>
      </c>
      <c s="23" t="s">
        <v>137</v>
      </c>
      <c s="23" t="s">
        <v>800</v>
      </c>
      <c s="18" t="s">
        <v>41</v>
      </c>
      <c s="24" t="s">
        <v>801</v>
      </c>
      <c s="25" t="s">
        <v>113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802</v>
      </c>
    </row>
    <row r="70" spans="1:5" ht="12.75">
      <c r="A70" s="30" t="s">
        <v>46</v>
      </c>
      <c r="E70" s="31" t="s">
        <v>623</v>
      </c>
    </row>
    <row r="71" spans="1:5" ht="255">
      <c r="A71" t="s">
        <v>47</v>
      </c>
      <c r="E71" s="29" t="s">
        <v>541</v>
      </c>
    </row>
    <row r="72" spans="1:16" ht="12.75">
      <c r="A72" s="18" t="s">
        <v>39</v>
      </c>
      <c s="23" t="s">
        <v>144</v>
      </c>
      <c s="23" t="s">
        <v>803</v>
      </c>
      <c s="18" t="s">
        <v>41</v>
      </c>
      <c s="24" t="s">
        <v>804</v>
      </c>
      <c s="25" t="s">
        <v>113</v>
      </c>
      <c s="26">
        <v>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805</v>
      </c>
    </row>
    <row r="74" spans="1:5" ht="12.75">
      <c r="A74" s="30" t="s">
        <v>46</v>
      </c>
      <c r="E74" s="31" t="s">
        <v>806</v>
      </c>
    </row>
    <row r="75" spans="1:5" ht="255">
      <c r="A75" t="s">
        <v>47</v>
      </c>
      <c r="E75" s="29" t="s">
        <v>541</v>
      </c>
    </row>
    <row r="76" spans="1:16" ht="12.75">
      <c r="A76" s="18" t="s">
        <v>39</v>
      </c>
      <c s="23" t="s">
        <v>148</v>
      </c>
      <c s="23" t="s">
        <v>783</v>
      </c>
      <c s="18" t="s">
        <v>41</v>
      </c>
      <c s="24" t="s">
        <v>784</v>
      </c>
      <c s="25" t="s">
        <v>113</v>
      </c>
      <c s="26">
        <v>3.5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807</v>
      </c>
    </row>
    <row r="78" spans="1:5" ht="12.75">
      <c r="A78" s="30" t="s">
        <v>46</v>
      </c>
      <c r="E78" s="31" t="s">
        <v>808</v>
      </c>
    </row>
    <row r="79" spans="1:5" ht="242.25">
      <c r="A79" t="s">
        <v>47</v>
      </c>
      <c r="E79" s="29" t="s">
        <v>787</v>
      </c>
    </row>
    <row r="80" spans="1:16" ht="12.75">
      <c r="A80" s="18" t="s">
        <v>39</v>
      </c>
      <c s="23" t="s">
        <v>154</v>
      </c>
      <c s="23" t="s">
        <v>809</v>
      </c>
      <c s="18" t="s">
        <v>41</v>
      </c>
      <c s="24" t="s">
        <v>810</v>
      </c>
      <c s="25" t="s">
        <v>113</v>
      </c>
      <c s="26">
        <v>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811</v>
      </c>
    </row>
    <row r="82" spans="1:5" ht="12.75">
      <c r="A82" s="30" t="s">
        <v>46</v>
      </c>
      <c r="E82" s="31" t="s">
        <v>623</v>
      </c>
    </row>
    <row r="83" spans="1:5" ht="51">
      <c r="A83" t="s">
        <v>47</v>
      </c>
      <c r="E83" s="29" t="s">
        <v>812</v>
      </c>
    </row>
    <row r="84" spans="1:16" ht="12.75">
      <c r="A84" s="18" t="s">
        <v>39</v>
      </c>
      <c s="23" t="s">
        <v>159</v>
      </c>
      <c s="23" t="s">
        <v>813</v>
      </c>
      <c s="18" t="s">
        <v>41</v>
      </c>
      <c s="24" t="s">
        <v>814</v>
      </c>
      <c s="25" t="s">
        <v>113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623</v>
      </c>
    </row>
    <row r="87" spans="1:5" ht="38.25">
      <c r="A87" t="s">
        <v>47</v>
      </c>
      <c r="E87" s="29" t="s">
        <v>815</v>
      </c>
    </row>
    <row r="88" spans="1:16" ht="12.75">
      <c r="A88" s="18" t="s">
        <v>39</v>
      </c>
      <c s="23" t="s">
        <v>164</v>
      </c>
      <c s="23" t="s">
        <v>816</v>
      </c>
      <c s="18" t="s">
        <v>41</v>
      </c>
      <c s="24" t="s">
        <v>817</v>
      </c>
      <c s="25" t="s">
        <v>43</v>
      </c>
      <c s="26">
        <v>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818</v>
      </c>
    </row>
    <row r="90" spans="1:5" ht="12.75">
      <c r="A90" s="30" t="s">
        <v>46</v>
      </c>
      <c r="E90" s="31" t="s">
        <v>247</v>
      </c>
    </row>
    <row r="91" spans="1:5" ht="51">
      <c r="A91" t="s">
        <v>47</v>
      </c>
      <c r="E91" s="29" t="s">
        <v>605</v>
      </c>
    </row>
    <row r="92" spans="1:16" ht="12.75">
      <c r="A92" s="18" t="s">
        <v>39</v>
      </c>
      <c s="23" t="s">
        <v>169</v>
      </c>
      <c s="23" t="s">
        <v>819</v>
      </c>
      <c s="18" t="s">
        <v>314</v>
      </c>
      <c s="24" t="s">
        <v>820</v>
      </c>
      <c s="25" t="s">
        <v>51</v>
      </c>
      <c s="26">
        <v>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821</v>
      </c>
    </row>
    <row r="94" spans="1:5" ht="12.75">
      <c r="A94" s="30" t="s">
        <v>46</v>
      </c>
      <c r="E94" s="31" t="s">
        <v>269</v>
      </c>
    </row>
    <row r="95" spans="1:5" ht="76.5">
      <c r="A95" t="s">
        <v>47</v>
      </c>
      <c r="E95" s="29" t="s">
        <v>822</v>
      </c>
    </row>
    <row r="96" spans="1:16" ht="12.75">
      <c r="A96" s="18" t="s">
        <v>39</v>
      </c>
      <c s="23" t="s">
        <v>173</v>
      </c>
      <c s="23" t="s">
        <v>823</v>
      </c>
      <c s="18" t="s">
        <v>41</v>
      </c>
      <c s="24" t="s">
        <v>824</v>
      </c>
      <c s="25" t="s">
        <v>113</v>
      </c>
      <c s="26">
        <v>11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825</v>
      </c>
    </row>
    <row r="99" spans="1:5" ht="76.5">
      <c r="A99" t="s">
        <v>47</v>
      </c>
      <c r="E99" s="29" t="s">
        <v>826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58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59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60</v>
      </c>
      <c s="18" t="s">
        <v>41</v>
      </c>
      <c s="24" t="s">
        <v>61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62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48</v>
      </c>
    </row>
    <row r="22" spans="1:16" ht="12.75">
      <c r="A22" s="18" t="s">
        <v>39</v>
      </c>
      <c s="23" t="s">
        <v>27</v>
      </c>
      <c s="23" t="s">
        <v>53</v>
      </c>
      <c s="18" t="s">
        <v>41</v>
      </c>
      <c s="24" t="s">
        <v>54</v>
      </c>
      <c s="25" t="s">
        <v>51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65</v>
      </c>
    </row>
    <row r="24" spans="1:5" ht="12.75">
      <c r="A24" s="30" t="s">
        <v>46</v>
      </c>
      <c r="E24" s="31" t="s">
        <v>41</v>
      </c>
    </row>
    <row r="25" spans="1:5" ht="25.5">
      <c r="A25" t="s">
        <v>47</v>
      </c>
      <c r="E25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0+O9+O26+O99+O104+O133+O142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</v>
      </c>
      <c s="32">
        <f>0+I9+I26+I99+I104+I133+I142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66</v>
      </c>
      <c s="1"/>
      <c s="10" t="s">
        <v>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</v>
      </c>
      <c s="5"/>
      <c s="14" t="s">
        <v>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27.6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74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78.84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79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222.266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51">
      <c r="A20" s="30" t="s">
        <v>46</v>
      </c>
      <c r="E20" s="31" t="s">
        <v>83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617.278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51">
      <c r="A24" s="30" t="s">
        <v>46</v>
      </c>
      <c r="E24" s="31" t="s">
        <v>86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0+I27+I31+I35+I39+I43+I47+I51+I55+I59+I63+I67+I71+I75+I79+I83+I87+I91+I95</f>
      </c>
      <c>
        <f>0+O27+O31+O35+O39+O43+O47+O51+O55+O59+O63+O67+O71+O75+O79+O83+O87+O91+O95</f>
      </c>
    </row>
    <row r="27" spans="1:16" ht="12.75">
      <c r="A27" s="18" t="s">
        <v>39</v>
      </c>
      <c s="23" t="s">
        <v>29</v>
      </c>
      <c s="23" t="s">
        <v>88</v>
      </c>
      <c s="18" t="s">
        <v>41</v>
      </c>
      <c s="24" t="s">
        <v>89</v>
      </c>
      <c s="25" t="s">
        <v>90</v>
      </c>
      <c s="26">
        <v>184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91</v>
      </c>
    </row>
    <row r="30" spans="1:5" ht="12.75">
      <c r="A30" t="s">
        <v>47</v>
      </c>
      <c r="E30" s="29" t="s">
        <v>92</v>
      </c>
    </row>
    <row r="31" spans="1:16" ht="25.5">
      <c r="A31" s="18" t="s">
        <v>39</v>
      </c>
      <c s="23" t="s">
        <v>31</v>
      </c>
      <c s="23" t="s">
        <v>93</v>
      </c>
      <c s="18" t="s">
        <v>41</v>
      </c>
      <c s="24" t="s">
        <v>94</v>
      </c>
      <c s="25" t="s">
        <v>72</v>
      </c>
      <c s="26">
        <v>77.224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95</v>
      </c>
    </row>
    <row r="33" spans="1:5" ht="38.25">
      <c r="A33" s="30" t="s">
        <v>46</v>
      </c>
      <c r="E33" s="31" t="s">
        <v>96</v>
      </c>
    </row>
    <row r="34" spans="1:5" ht="63.75">
      <c r="A34" t="s">
        <v>47</v>
      </c>
      <c r="E34" s="29" t="s">
        <v>97</v>
      </c>
    </row>
    <row r="35" spans="1:16" ht="12.75">
      <c r="A35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72</v>
      </c>
      <c s="26">
        <v>87.438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101</v>
      </c>
    </row>
    <row r="37" spans="1:5" ht="12.75">
      <c r="A37" s="30" t="s">
        <v>46</v>
      </c>
      <c r="E37" s="31" t="s">
        <v>102</v>
      </c>
    </row>
    <row r="38" spans="1:5" ht="63.75">
      <c r="A38" t="s">
        <v>47</v>
      </c>
      <c r="E38" s="29" t="s">
        <v>97</v>
      </c>
    </row>
    <row r="39" spans="1:16" ht="12.75">
      <c r="A39" s="18" t="s">
        <v>39</v>
      </c>
      <c s="23" t="s">
        <v>103</v>
      </c>
      <c s="23" t="s">
        <v>104</v>
      </c>
      <c s="18" t="s">
        <v>41</v>
      </c>
      <c s="24" t="s">
        <v>105</v>
      </c>
      <c s="25" t="s">
        <v>72</v>
      </c>
      <c s="26">
        <v>1.122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106</v>
      </c>
    </row>
    <row r="41" spans="1:5" ht="12.75">
      <c r="A41" s="30" t="s">
        <v>46</v>
      </c>
      <c r="E41" s="31" t="s">
        <v>107</v>
      </c>
    </row>
    <row r="42" spans="1:5" ht="63.75">
      <c r="A42" t="s">
        <v>47</v>
      </c>
      <c r="E42" s="29" t="s">
        <v>97</v>
      </c>
    </row>
    <row r="43" spans="1:16" ht="25.5">
      <c r="A43" s="18" t="s">
        <v>39</v>
      </c>
      <c s="23" t="s">
        <v>34</v>
      </c>
      <c s="23" t="s">
        <v>108</v>
      </c>
      <c s="18" t="s">
        <v>41</v>
      </c>
      <c s="24" t="s">
        <v>109</v>
      </c>
      <c s="25" t="s">
        <v>72</v>
      </c>
      <c s="26">
        <v>279.309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76.5">
      <c r="A45" s="30" t="s">
        <v>46</v>
      </c>
      <c r="E45" s="31" t="s">
        <v>110</v>
      </c>
    </row>
    <row r="46" spans="1:5" ht="63.75">
      <c r="A46" t="s">
        <v>47</v>
      </c>
      <c r="E46" s="29" t="s">
        <v>97</v>
      </c>
    </row>
    <row r="47" spans="1:16" ht="12.75">
      <c r="A47" s="18" t="s">
        <v>39</v>
      </c>
      <c s="23" t="s">
        <v>36</v>
      </c>
      <c s="23" t="s">
        <v>111</v>
      </c>
      <c s="18" t="s">
        <v>41</v>
      </c>
      <c s="24" t="s">
        <v>112</v>
      </c>
      <c s="25" t="s">
        <v>113</v>
      </c>
      <c s="26">
        <v>467.282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114</v>
      </c>
    </row>
    <row r="49" spans="1:5" ht="12.75">
      <c r="A49" s="30" t="s">
        <v>46</v>
      </c>
      <c r="E49" s="31" t="s">
        <v>115</v>
      </c>
    </row>
    <row r="50" spans="1:5" ht="63.75">
      <c r="A50" t="s">
        <v>47</v>
      </c>
      <c r="E50" s="29" t="s">
        <v>97</v>
      </c>
    </row>
    <row r="51" spans="1:16" ht="12.75">
      <c r="A51" s="18" t="s">
        <v>39</v>
      </c>
      <c s="23" t="s">
        <v>116</v>
      </c>
      <c s="23" t="s">
        <v>117</v>
      </c>
      <c s="18" t="s">
        <v>41</v>
      </c>
      <c s="24" t="s">
        <v>118</v>
      </c>
      <c s="25" t="s">
        <v>72</v>
      </c>
      <c s="26">
        <v>8.625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119</v>
      </c>
    </row>
    <row r="54" spans="1:5" ht="38.25">
      <c r="A54" t="s">
        <v>47</v>
      </c>
      <c r="E54" s="29" t="s">
        <v>120</v>
      </c>
    </row>
    <row r="55" spans="1:16" ht="12.75">
      <c r="A55" s="18" t="s">
        <v>39</v>
      </c>
      <c s="23" t="s">
        <v>121</v>
      </c>
      <c s="23" t="s">
        <v>122</v>
      </c>
      <c s="18" t="s">
        <v>41</v>
      </c>
      <c s="24" t="s">
        <v>123</v>
      </c>
      <c s="25" t="s">
        <v>72</v>
      </c>
      <c s="26">
        <v>76.8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124</v>
      </c>
    </row>
    <row r="58" spans="1:5" ht="369.75">
      <c r="A58" t="s">
        <v>47</v>
      </c>
      <c r="E58" s="29" t="s">
        <v>125</v>
      </c>
    </row>
    <row r="59" spans="1:16" ht="12.75">
      <c r="A59" s="18" t="s">
        <v>39</v>
      </c>
      <c s="23" t="s">
        <v>126</v>
      </c>
      <c s="23" t="s">
        <v>127</v>
      </c>
      <c s="18" t="s">
        <v>41</v>
      </c>
      <c s="24" t="s">
        <v>128</v>
      </c>
      <c s="25" t="s">
        <v>72</v>
      </c>
      <c s="26">
        <v>2.04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129</v>
      </c>
    </row>
    <row r="61" spans="1:5" ht="12.75">
      <c r="A61" s="30" t="s">
        <v>46</v>
      </c>
      <c r="E61" s="31" t="s">
        <v>130</v>
      </c>
    </row>
    <row r="62" spans="1:5" ht="318.75">
      <c r="A62" t="s">
        <v>47</v>
      </c>
      <c r="E62" s="29" t="s">
        <v>131</v>
      </c>
    </row>
    <row r="63" spans="1:16" ht="12.75">
      <c r="A63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72</v>
      </c>
      <c s="26">
        <v>87.465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51">
      <c r="A65" s="30" t="s">
        <v>46</v>
      </c>
      <c r="E65" s="31" t="s">
        <v>135</v>
      </c>
    </row>
    <row r="66" spans="1:5" ht="191.25">
      <c r="A66" t="s">
        <v>47</v>
      </c>
      <c r="E66" s="29" t="s">
        <v>136</v>
      </c>
    </row>
    <row r="67" spans="1:16" ht="12.75">
      <c r="A67" s="18" t="s">
        <v>39</v>
      </c>
      <c s="23" t="s">
        <v>137</v>
      </c>
      <c s="23" t="s">
        <v>138</v>
      </c>
      <c s="18" t="s">
        <v>139</v>
      </c>
      <c s="24" t="s">
        <v>140</v>
      </c>
      <c s="25" t="s">
        <v>72</v>
      </c>
      <c s="26">
        <v>462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141</v>
      </c>
    </row>
    <row r="69" spans="1:5" ht="12.75">
      <c r="A69" s="30" t="s">
        <v>46</v>
      </c>
      <c r="E69" s="31" t="s">
        <v>142</v>
      </c>
    </row>
    <row r="70" spans="1:5" ht="280.5">
      <c r="A70" t="s">
        <v>47</v>
      </c>
      <c r="E70" s="29" t="s">
        <v>143</v>
      </c>
    </row>
    <row r="71" spans="1:16" ht="12.75">
      <c r="A71" s="18" t="s">
        <v>39</v>
      </c>
      <c s="23" t="s">
        <v>144</v>
      </c>
      <c s="23" t="s">
        <v>138</v>
      </c>
      <c s="18" t="s">
        <v>145</v>
      </c>
      <c s="24" t="s">
        <v>140</v>
      </c>
      <c s="25" t="s">
        <v>72</v>
      </c>
      <c s="26">
        <v>30.705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146</v>
      </c>
    </row>
    <row r="73" spans="1:5" ht="12.75">
      <c r="A73" s="30" t="s">
        <v>46</v>
      </c>
      <c r="E73" s="31" t="s">
        <v>147</v>
      </c>
    </row>
    <row r="74" spans="1:5" ht="280.5">
      <c r="A74" t="s">
        <v>47</v>
      </c>
      <c r="E74" s="29" t="s">
        <v>143</v>
      </c>
    </row>
    <row r="75" spans="1:16" ht="12.75">
      <c r="A75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72</v>
      </c>
      <c s="26">
        <v>1.2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151</v>
      </c>
    </row>
    <row r="77" spans="1:5" ht="12.75">
      <c r="A77" s="30" t="s">
        <v>46</v>
      </c>
      <c r="E77" s="31" t="s">
        <v>152</v>
      </c>
    </row>
    <row r="78" spans="1:5" ht="229.5">
      <c r="A78" t="s">
        <v>47</v>
      </c>
      <c r="E78" s="29" t="s">
        <v>153</v>
      </c>
    </row>
    <row r="79" spans="1:16" ht="12.75">
      <c r="A79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90</v>
      </c>
      <c s="26">
        <v>102.35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157</v>
      </c>
    </row>
    <row r="82" spans="1:5" ht="25.5">
      <c r="A82" t="s">
        <v>47</v>
      </c>
      <c r="E82" s="29" t="s">
        <v>158</v>
      </c>
    </row>
    <row r="83" spans="1:16" ht="12.75">
      <c r="A83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90</v>
      </c>
      <c s="26">
        <v>241.5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162</v>
      </c>
    </row>
    <row r="86" spans="1:5" ht="38.25">
      <c r="A86" t="s">
        <v>47</v>
      </c>
      <c r="E86" s="29" t="s">
        <v>163</v>
      </c>
    </row>
    <row r="87" spans="1:16" ht="12.75">
      <c r="A87" s="18" t="s">
        <v>39</v>
      </c>
      <c s="23" t="s">
        <v>164</v>
      </c>
      <c s="23" t="s">
        <v>165</v>
      </c>
      <c s="18" t="s">
        <v>41</v>
      </c>
      <c s="24" t="s">
        <v>166</v>
      </c>
      <c s="25" t="s">
        <v>90</v>
      </c>
      <c s="26">
        <v>241.5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167</v>
      </c>
    </row>
    <row r="90" spans="1:5" ht="25.5">
      <c r="A90" t="s">
        <v>47</v>
      </c>
      <c r="E90" s="29" t="s">
        <v>168</v>
      </c>
    </row>
    <row r="91" spans="1:16" ht="12.75">
      <c r="A9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90</v>
      </c>
      <c s="26">
        <v>241.5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41</v>
      </c>
    </row>
    <row r="93" spans="1:5" ht="12.75">
      <c r="A93" s="30" t="s">
        <v>46</v>
      </c>
      <c r="E93" s="31" t="s">
        <v>167</v>
      </c>
    </row>
    <row r="94" spans="1:5" ht="38.25">
      <c r="A94" t="s">
        <v>47</v>
      </c>
      <c r="E94" s="29" t="s">
        <v>172</v>
      </c>
    </row>
    <row r="95" spans="1:16" ht="12.75">
      <c r="A95" s="18" t="s">
        <v>39</v>
      </c>
      <c s="23" t="s">
        <v>173</v>
      </c>
      <c s="23" t="s">
        <v>174</v>
      </c>
      <c s="18" t="s">
        <v>41</v>
      </c>
      <c s="24" t="s">
        <v>175</v>
      </c>
      <c s="25" t="s">
        <v>72</v>
      </c>
      <c s="26">
        <v>12.075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176</v>
      </c>
    </row>
    <row r="98" spans="1:5" ht="38.25">
      <c r="A98" t="s">
        <v>47</v>
      </c>
      <c r="E98" s="29" t="s">
        <v>177</v>
      </c>
    </row>
    <row r="99" spans="1:18" ht="12.75" customHeight="1">
      <c r="A99" s="5" t="s">
        <v>37</v>
      </c>
      <c s="5"/>
      <c s="35" t="s">
        <v>17</v>
      </c>
      <c s="5"/>
      <c s="21" t="s">
        <v>178</v>
      </c>
      <c s="5"/>
      <c s="5"/>
      <c s="5"/>
      <c s="36">
        <f>0+Q99</f>
      </c>
      <c r="O99">
        <f>0+R99</f>
      </c>
      <c r="Q99">
        <f>0+I100</f>
      </c>
      <c>
        <f>0+O100</f>
      </c>
    </row>
    <row r="100" spans="1:16" ht="12.75">
      <c r="A100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90</v>
      </c>
      <c s="26">
        <v>102.35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182</v>
      </c>
    </row>
    <row r="102" spans="1:5" ht="12.75">
      <c r="A102" s="30" t="s">
        <v>46</v>
      </c>
      <c r="E102" s="31" t="s">
        <v>157</v>
      </c>
    </row>
    <row r="103" spans="1:5" ht="102">
      <c r="A103" t="s">
        <v>47</v>
      </c>
      <c r="E103" s="29" t="s">
        <v>183</v>
      </c>
    </row>
    <row r="104" spans="1:18" ht="12.75" customHeight="1">
      <c r="A104" s="5" t="s">
        <v>37</v>
      </c>
      <c s="5"/>
      <c s="35" t="s">
        <v>29</v>
      </c>
      <c s="5"/>
      <c s="21" t="s">
        <v>184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72</v>
      </c>
      <c s="26">
        <v>214.222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188</v>
      </c>
    </row>
    <row r="107" spans="1:5" ht="51">
      <c r="A107" s="30" t="s">
        <v>46</v>
      </c>
      <c r="E107" s="31" t="s">
        <v>189</v>
      </c>
    </row>
    <row r="108" spans="1:5" ht="51">
      <c r="A108" t="s">
        <v>47</v>
      </c>
      <c r="E108" s="29" t="s">
        <v>190</v>
      </c>
    </row>
    <row r="109" spans="1:16" ht="12.75">
      <c r="A109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90</v>
      </c>
      <c s="26">
        <v>22.44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194</v>
      </c>
    </row>
    <row r="111" spans="1:5" ht="12.75">
      <c r="A111" s="30" t="s">
        <v>46</v>
      </c>
      <c r="E111" s="31" t="s">
        <v>195</v>
      </c>
    </row>
    <row r="112" spans="1:5" ht="51">
      <c r="A112" t="s">
        <v>47</v>
      </c>
      <c r="E112" s="29" t="s">
        <v>190</v>
      </c>
    </row>
    <row r="113" spans="1:16" ht="12.75">
      <c r="A113" s="18" t="s">
        <v>39</v>
      </c>
      <c s="23" t="s">
        <v>196</v>
      </c>
      <c s="23" t="s">
        <v>197</v>
      </c>
      <c s="18" t="s">
        <v>41</v>
      </c>
      <c s="24" t="s">
        <v>198</v>
      </c>
      <c s="25" t="s">
        <v>90</v>
      </c>
      <c s="26">
        <v>28.968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199</v>
      </c>
    </row>
    <row r="115" spans="1:5" ht="12.75">
      <c r="A115" s="30" t="s">
        <v>46</v>
      </c>
      <c r="E115" s="31" t="s">
        <v>200</v>
      </c>
    </row>
    <row r="116" spans="1:5" ht="140.25">
      <c r="A116" t="s">
        <v>47</v>
      </c>
      <c r="E116" s="29" t="s">
        <v>201</v>
      </c>
    </row>
    <row r="117" spans="1:16" ht="12.75">
      <c r="A117" s="18" t="s">
        <v>39</v>
      </c>
      <c s="23" t="s">
        <v>202</v>
      </c>
      <c s="23" t="s">
        <v>203</v>
      </c>
      <c s="18" t="s">
        <v>41</v>
      </c>
      <c s="24" t="s">
        <v>204</v>
      </c>
      <c s="25" t="s">
        <v>90</v>
      </c>
      <c s="26">
        <v>946.76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205</v>
      </c>
    </row>
    <row r="119" spans="1:5" ht="12.75">
      <c r="A119" s="30" t="s">
        <v>46</v>
      </c>
      <c r="E119" s="31" t="s">
        <v>206</v>
      </c>
    </row>
    <row r="120" spans="1:5" ht="153">
      <c r="A120" t="s">
        <v>47</v>
      </c>
      <c r="E120" s="29" t="s">
        <v>207</v>
      </c>
    </row>
    <row r="121" spans="1:16" ht="12.75">
      <c r="A121" s="18" t="s">
        <v>39</v>
      </c>
      <c s="23" t="s">
        <v>208</v>
      </c>
      <c s="23" t="s">
        <v>209</v>
      </c>
      <c s="18" t="s">
        <v>41</v>
      </c>
      <c s="24" t="s">
        <v>210</v>
      </c>
      <c s="25" t="s">
        <v>90</v>
      </c>
      <c s="26">
        <v>193.49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211</v>
      </c>
    </row>
    <row r="123" spans="1:5" ht="12.75">
      <c r="A123" s="30" t="s">
        <v>46</v>
      </c>
      <c r="E123" s="31" t="s">
        <v>212</v>
      </c>
    </row>
    <row r="124" spans="1:5" ht="153">
      <c r="A124" t="s">
        <v>47</v>
      </c>
      <c r="E124" s="29" t="s">
        <v>207</v>
      </c>
    </row>
    <row r="125" spans="1:16" ht="25.5">
      <c r="A125" s="18" t="s">
        <v>39</v>
      </c>
      <c s="23" t="s">
        <v>213</v>
      </c>
      <c s="23" t="s">
        <v>214</v>
      </c>
      <c s="18" t="s">
        <v>41</v>
      </c>
      <c s="24" t="s">
        <v>215</v>
      </c>
      <c s="25" t="s">
        <v>90</v>
      </c>
      <c s="26">
        <v>16.12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216</v>
      </c>
    </row>
    <row r="127" spans="1:5" ht="12.75">
      <c r="A127" s="30" t="s">
        <v>46</v>
      </c>
      <c r="E127" s="31" t="s">
        <v>217</v>
      </c>
    </row>
    <row r="128" spans="1:5" ht="153">
      <c r="A128" t="s">
        <v>47</v>
      </c>
      <c r="E128" s="29" t="s">
        <v>207</v>
      </c>
    </row>
    <row r="129" spans="1:16" ht="25.5">
      <c r="A129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90</v>
      </c>
      <c s="26">
        <v>67.63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221</v>
      </c>
    </row>
    <row r="131" spans="1:5" ht="12.75">
      <c r="A131" s="30" t="s">
        <v>46</v>
      </c>
      <c r="E131" s="31" t="s">
        <v>222</v>
      </c>
    </row>
    <row r="132" spans="1:5" ht="153">
      <c r="A132" t="s">
        <v>47</v>
      </c>
      <c r="E132" s="29" t="s">
        <v>207</v>
      </c>
    </row>
    <row r="133" spans="1:18" ht="12.75" customHeight="1">
      <c r="A133" s="5" t="s">
        <v>37</v>
      </c>
      <c s="5"/>
      <c s="35" t="s">
        <v>103</v>
      </c>
      <c s="5"/>
      <c s="21" t="s">
        <v>223</v>
      </c>
      <c s="5"/>
      <c s="5"/>
      <c s="5"/>
      <c s="36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39</v>
      </c>
      <c s="23" t="s">
        <v>224</v>
      </c>
      <c s="23" t="s">
        <v>225</v>
      </c>
      <c s="18" t="s">
        <v>41</v>
      </c>
      <c s="24" t="s">
        <v>226</v>
      </c>
      <c s="25" t="s">
        <v>113</v>
      </c>
      <c s="26">
        <v>10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227</v>
      </c>
    </row>
    <row r="136" spans="1:5" ht="12.75">
      <c r="A136" s="30" t="s">
        <v>46</v>
      </c>
      <c r="E136" s="31" t="s">
        <v>228</v>
      </c>
    </row>
    <row r="137" spans="1:5" ht="242.25">
      <c r="A137" t="s">
        <v>47</v>
      </c>
      <c r="E137" s="29" t="s">
        <v>229</v>
      </c>
    </row>
    <row r="138" spans="1:16" ht="12.75">
      <c r="A138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43</v>
      </c>
      <c s="26">
        <v>13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233</v>
      </c>
    </row>
    <row r="140" spans="1:5" ht="12.75">
      <c r="A140" s="30" t="s">
        <v>46</v>
      </c>
      <c r="E140" s="31" t="s">
        <v>234</v>
      </c>
    </row>
    <row r="141" spans="1:5" ht="25.5">
      <c r="A141" t="s">
        <v>47</v>
      </c>
      <c r="E141" s="29" t="s">
        <v>235</v>
      </c>
    </row>
    <row r="142" spans="1:18" ht="12.75" customHeight="1">
      <c r="A142" s="5" t="s">
        <v>37</v>
      </c>
      <c s="5"/>
      <c s="35" t="s">
        <v>34</v>
      </c>
      <c s="5"/>
      <c s="21" t="s">
        <v>236</v>
      </c>
      <c s="5"/>
      <c s="5"/>
      <c s="5"/>
      <c s="36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113</v>
      </c>
      <c s="26">
        <v>15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240</v>
      </c>
    </row>
    <row r="145" spans="1:5" ht="12.75">
      <c r="A145" s="30" t="s">
        <v>46</v>
      </c>
      <c r="E145" s="31" t="s">
        <v>241</v>
      </c>
    </row>
    <row r="146" spans="1:5" ht="38.25">
      <c r="A146" t="s">
        <v>47</v>
      </c>
      <c r="E146" s="29" t="s">
        <v>242</v>
      </c>
    </row>
    <row r="147" spans="1:16" ht="12.75">
      <c r="A147" s="18" t="s">
        <v>39</v>
      </c>
      <c s="23" t="s">
        <v>243</v>
      </c>
      <c s="23" t="s">
        <v>244</v>
      </c>
      <c s="18" t="s">
        <v>41</v>
      </c>
      <c s="24" t="s">
        <v>245</v>
      </c>
      <c s="25" t="s">
        <v>43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246</v>
      </c>
    </row>
    <row r="149" spans="1:5" ht="12.75">
      <c r="A149" s="30" t="s">
        <v>46</v>
      </c>
      <c r="E149" s="31" t="s">
        <v>247</v>
      </c>
    </row>
    <row r="150" spans="1:5" ht="12.75">
      <c r="A150" t="s">
        <v>47</v>
      </c>
      <c r="E150" s="29" t="s">
        <v>248</v>
      </c>
    </row>
    <row r="151" spans="1:16" ht="12.75">
      <c r="A151" s="18" t="s">
        <v>39</v>
      </c>
      <c s="23" t="s">
        <v>249</v>
      </c>
      <c s="23" t="s">
        <v>250</v>
      </c>
      <c s="18" t="s">
        <v>41</v>
      </c>
      <c s="24" t="s">
        <v>251</v>
      </c>
      <c s="25" t="s">
        <v>113</v>
      </c>
      <c s="26">
        <v>559.47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252</v>
      </c>
    </row>
    <row r="153" spans="1:5" ht="12.75">
      <c r="A153" s="30" t="s">
        <v>46</v>
      </c>
      <c r="E153" s="31" t="s">
        <v>253</v>
      </c>
    </row>
    <row r="154" spans="1:5" ht="51">
      <c r="A154" t="s">
        <v>47</v>
      </c>
      <c r="E154" s="29" t="s">
        <v>254</v>
      </c>
    </row>
    <row r="155" spans="1:16" ht="12.75">
      <c r="A155" s="18" t="s">
        <v>39</v>
      </c>
      <c s="23" t="s">
        <v>255</v>
      </c>
      <c s="23" t="s">
        <v>256</v>
      </c>
      <c s="18" t="s">
        <v>41</v>
      </c>
      <c s="24" t="s">
        <v>257</v>
      </c>
      <c s="25" t="s">
        <v>113</v>
      </c>
      <c s="26">
        <v>52.428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41</v>
      </c>
    </row>
    <row r="157" spans="1:5" ht="12.75">
      <c r="A157" s="30" t="s">
        <v>46</v>
      </c>
      <c r="E157" s="31" t="s">
        <v>258</v>
      </c>
    </row>
    <row r="158" spans="1:5" ht="229.5">
      <c r="A158" t="s">
        <v>47</v>
      </c>
      <c r="E158" s="29" t="s">
        <v>259</v>
      </c>
    </row>
    <row r="159" spans="1:16" ht="12.75">
      <c r="A159" s="18" t="s">
        <v>39</v>
      </c>
      <c s="23" t="s">
        <v>260</v>
      </c>
      <c s="23" t="s">
        <v>261</v>
      </c>
      <c s="18" t="s">
        <v>41</v>
      </c>
      <c s="24" t="s">
        <v>262</v>
      </c>
      <c s="25" t="s">
        <v>113</v>
      </c>
      <c s="26">
        <v>21.42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41</v>
      </c>
    </row>
    <row r="161" spans="1:5" ht="12.75">
      <c r="A161" s="30" t="s">
        <v>46</v>
      </c>
      <c r="E161" s="31" t="s">
        <v>263</v>
      </c>
    </row>
    <row r="162" spans="1:5" ht="76.5">
      <c r="A162" t="s">
        <v>47</v>
      </c>
      <c r="E162" s="29" t="s">
        <v>264</v>
      </c>
    </row>
    <row r="163" spans="1:16" ht="12.75">
      <c r="A163" s="18" t="s">
        <v>39</v>
      </c>
      <c s="23" t="s">
        <v>265</v>
      </c>
      <c s="23" t="s">
        <v>266</v>
      </c>
      <c s="18" t="s">
        <v>41</v>
      </c>
      <c s="24" t="s">
        <v>267</v>
      </c>
      <c s="25" t="s">
        <v>43</v>
      </c>
      <c s="26">
        <v>1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268</v>
      </c>
    </row>
    <row r="165" spans="1:5" ht="12.75">
      <c r="A165" s="30" t="s">
        <v>46</v>
      </c>
      <c r="E165" s="31" t="s">
        <v>269</v>
      </c>
    </row>
    <row r="166" spans="1:5" ht="89.25">
      <c r="A166" t="s">
        <v>47</v>
      </c>
      <c r="E166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0+O9+O26+O83+O92+O113+O138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271</v>
      </c>
      <c s="32">
        <f>0+I9+I26+I83+I92+I113+I138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66</v>
      </c>
      <c s="1"/>
      <c s="10" t="s">
        <v>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271</v>
      </c>
      <c s="5"/>
      <c s="14" t="s">
        <v>272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2.588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273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2.4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274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10.2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38.25">
      <c r="A20" s="30" t="s">
        <v>46</v>
      </c>
      <c r="E20" s="31" t="s">
        <v>275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46.988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276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</f>
      </c>
      <c>
        <f>0+O27+O31+O35+O39+O43+O47+O51+O55+O59+O63+O67+O71+O75+O79</f>
      </c>
    </row>
    <row r="27" spans="1:16" ht="12.75">
      <c r="A27" s="18" t="s">
        <v>39</v>
      </c>
      <c s="23" t="s">
        <v>29</v>
      </c>
      <c s="23" t="s">
        <v>88</v>
      </c>
      <c s="18" t="s">
        <v>41</v>
      </c>
      <c s="24" t="s">
        <v>89</v>
      </c>
      <c s="25" t="s">
        <v>90</v>
      </c>
      <c s="26">
        <v>17.25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277</v>
      </c>
    </row>
    <row r="30" spans="1:5" ht="12.75">
      <c r="A30" t="s">
        <v>47</v>
      </c>
      <c r="E30" s="29" t="s">
        <v>92</v>
      </c>
    </row>
    <row r="31" spans="1:16" ht="25.5">
      <c r="A31" s="18" t="s">
        <v>39</v>
      </c>
      <c s="23" t="s">
        <v>31</v>
      </c>
      <c s="23" t="s">
        <v>93</v>
      </c>
      <c s="18" t="s">
        <v>41</v>
      </c>
      <c s="24" t="s">
        <v>94</v>
      </c>
      <c s="25" t="s">
        <v>72</v>
      </c>
      <c s="26">
        <v>2.805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44</v>
      </c>
      <c r="E32" s="29" t="s">
        <v>95</v>
      </c>
    </row>
    <row r="33" spans="1:5" ht="38.25">
      <c r="A33" s="30" t="s">
        <v>46</v>
      </c>
      <c r="E33" s="31" t="s">
        <v>278</v>
      </c>
    </row>
    <row r="34" spans="1:5" ht="63.75">
      <c r="A34" t="s">
        <v>47</v>
      </c>
      <c r="E34" s="29" t="s">
        <v>97</v>
      </c>
    </row>
    <row r="35" spans="1:16" ht="12.75">
      <c r="A35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72</v>
      </c>
      <c s="26">
        <v>3.75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101</v>
      </c>
    </row>
    <row r="37" spans="1:5" ht="12.75">
      <c r="A37" s="30" t="s">
        <v>46</v>
      </c>
      <c r="E37" s="31" t="s">
        <v>279</v>
      </c>
    </row>
    <row r="38" spans="1:5" ht="63.75">
      <c r="A38" t="s">
        <v>47</v>
      </c>
      <c r="E38" s="29" t="s">
        <v>97</v>
      </c>
    </row>
    <row r="39" spans="1:16" ht="25.5">
      <c r="A39" s="18" t="s">
        <v>39</v>
      </c>
      <c s="23" t="s">
        <v>103</v>
      </c>
      <c s="23" t="s">
        <v>108</v>
      </c>
      <c s="18" t="s">
        <v>41</v>
      </c>
      <c s="24" t="s">
        <v>109</v>
      </c>
      <c s="25" t="s">
        <v>72</v>
      </c>
      <c s="26">
        <v>21.358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280</v>
      </c>
    </row>
    <row r="42" spans="1:5" ht="63.75">
      <c r="A42" t="s">
        <v>47</v>
      </c>
      <c r="E42" s="29" t="s">
        <v>97</v>
      </c>
    </row>
    <row r="43" spans="1:16" ht="12.75">
      <c r="A43" s="18" t="s">
        <v>39</v>
      </c>
      <c s="23" t="s">
        <v>34</v>
      </c>
      <c s="23" t="s">
        <v>117</v>
      </c>
      <c s="18" t="s">
        <v>41</v>
      </c>
      <c s="24" t="s">
        <v>118</v>
      </c>
      <c s="25" t="s">
        <v>72</v>
      </c>
      <c s="26">
        <v>2.588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12.75">
      <c r="A45" s="30" t="s">
        <v>46</v>
      </c>
      <c r="E45" s="31" t="s">
        <v>281</v>
      </c>
    </row>
    <row r="46" spans="1:5" ht="38.25">
      <c r="A46" t="s">
        <v>47</v>
      </c>
      <c r="E46" s="29" t="s">
        <v>120</v>
      </c>
    </row>
    <row r="47" spans="1:16" ht="12.75">
      <c r="A47" s="18" t="s">
        <v>39</v>
      </c>
      <c s="23" t="s">
        <v>36</v>
      </c>
      <c s="23" t="s">
        <v>122</v>
      </c>
      <c s="18" t="s">
        <v>41</v>
      </c>
      <c s="24" t="s">
        <v>123</v>
      </c>
      <c s="25" t="s">
        <v>72</v>
      </c>
      <c s="26">
        <v>1.2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282</v>
      </c>
    </row>
    <row r="50" spans="1:5" ht="369.75">
      <c r="A50" t="s">
        <v>47</v>
      </c>
      <c r="E50" s="29" t="s">
        <v>125</v>
      </c>
    </row>
    <row r="51" spans="1:16" ht="12.75">
      <c r="A51" s="18" t="s">
        <v>39</v>
      </c>
      <c s="23" t="s">
        <v>116</v>
      </c>
      <c s="23" t="s">
        <v>133</v>
      </c>
      <c s="18" t="s">
        <v>41</v>
      </c>
      <c s="24" t="s">
        <v>134</v>
      </c>
      <c s="25" t="s">
        <v>72</v>
      </c>
      <c s="26">
        <v>3.788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38.25">
      <c r="A53" s="30" t="s">
        <v>46</v>
      </c>
      <c r="E53" s="31" t="s">
        <v>283</v>
      </c>
    </row>
    <row r="54" spans="1:5" ht="191.25">
      <c r="A54" t="s">
        <v>47</v>
      </c>
      <c r="E54" s="29" t="s">
        <v>136</v>
      </c>
    </row>
    <row r="55" spans="1:16" ht="12.75">
      <c r="A55" s="18" t="s">
        <v>39</v>
      </c>
      <c s="23" t="s">
        <v>121</v>
      </c>
      <c s="23" t="s">
        <v>138</v>
      </c>
      <c s="18" t="s">
        <v>139</v>
      </c>
      <c s="24" t="s">
        <v>140</v>
      </c>
      <c s="25" t="s">
        <v>72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141</v>
      </c>
    </row>
    <row r="57" spans="1:5" ht="12.75">
      <c r="A57" s="30" t="s">
        <v>46</v>
      </c>
      <c r="E57" s="31" t="s">
        <v>284</v>
      </c>
    </row>
    <row r="58" spans="1:5" ht="280.5">
      <c r="A58" t="s">
        <v>47</v>
      </c>
      <c r="E58" s="29" t="s">
        <v>143</v>
      </c>
    </row>
    <row r="59" spans="1:16" ht="12.75">
      <c r="A59" s="18" t="s">
        <v>39</v>
      </c>
      <c s="23" t="s">
        <v>126</v>
      </c>
      <c s="23" t="s">
        <v>138</v>
      </c>
      <c s="18" t="s">
        <v>145</v>
      </c>
      <c s="24" t="s">
        <v>140</v>
      </c>
      <c s="25" t="s">
        <v>72</v>
      </c>
      <c s="26">
        <v>3.624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146</v>
      </c>
    </row>
    <row r="61" spans="1:5" ht="12.75">
      <c r="A61" s="30" t="s">
        <v>46</v>
      </c>
      <c r="E61" s="31" t="s">
        <v>285</v>
      </c>
    </row>
    <row r="62" spans="1:5" ht="280.5">
      <c r="A62" t="s">
        <v>47</v>
      </c>
      <c r="E62" s="29" t="s">
        <v>143</v>
      </c>
    </row>
    <row r="63" spans="1:16" ht="12.75">
      <c r="A63" s="18" t="s">
        <v>39</v>
      </c>
      <c s="23" t="s">
        <v>132</v>
      </c>
      <c s="23" t="s">
        <v>155</v>
      </c>
      <c s="18" t="s">
        <v>41</v>
      </c>
      <c s="24" t="s">
        <v>156</v>
      </c>
      <c s="25" t="s">
        <v>90</v>
      </c>
      <c s="26">
        <v>12.08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286</v>
      </c>
    </row>
    <row r="66" spans="1:5" ht="25.5">
      <c r="A66" t="s">
        <v>47</v>
      </c>
      <c r="E66" s="29" t="s">
        <v>158</v>
      </c>
    </row>
    <row r="67" spans="1:16" ht="12.75">
      <c r="A67" s="18" t="s">
        <v>39</v>
      </c>
      <c s="23" t="s">
        <v>137</v>
      </c>
      <c s="23" t="s">
        <v>160</v>
      </c>
      <c s="18" t="s">
        <v>41</v>
      </c>
      <c s="24" t="s">
        <v>161</v>
      </c>
      <c s="25" t="s">
        <v>90</v>
      </c>
      <c s="26">
        <v>18.63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287</v>
      </c>
    </row>
    <row r="70" spans="1:5" ht="38.25">
      <c r="A70" t="s">
        <v>47</v>
      </c>
      <c r="E70" s="29" t="s">
        <v>163</v>
      </c>
    </row>
    <row r="71" spans="1:16" ht="12.75">
      <c r="A71" s="18" t="s">
        <v>39</v>
      </c>
      <c s="23" t="s">
        <v>144</v>
      </c>
      <c s="23" t="s">
        <v>165</v>
      </c>
      <c s="18" t="s">
        <v>41</v>
      </c>
      <c s="24" t="s">
        <v>166</v>
      </c>
      <c s="25" t="s">
        <v>90</v>
      </c>
      <c s="26">
        <v>18.63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288</v>
      </c>
    </row>
    <row r="74" spans="1:5" ht="25.5">
      <c r="A74" t="s">
        <v>47</v>
      </c>
      <c r="E74" s="29" t="s">
        <v>168</v>
      </c>
    </row>
    <row r="75" spans="1:16" ht="12.75">
      <c r="A75" s="18" t="s">
        <v>39</v>
      </c>
      <c s="23" t="s">
        <v>148</v>
      </c>
      <c s="23" t="s">
        <v>170</v>
      </c>
      <c s="18" t="s">
        <v>41</v>
      </c>
      <c s="24" t="s">
        <v>171</v>
      </c>
      <c s="25" t="s">
        <v>90</v>
      </c>
      <c s="26">
        <v>18.63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288</v>
      </c>
    </row>
    <row r="78" spans="1:5" ht="38.25">
      <c r="A78" t="s">
        <v>47</v>
      </c>
      <c r="E78" s="29" t="s">
        <v>172</v>
      </c>
    </row>
    <row r="79" spans="1:16" ht="12.75">
      <c r="A79" s="18" t="s">
        <v>39</v>
      </c>
      <c s="23" t="s">
        <v>154</v>
      </c>
      <c s="23" t="s">
        <v>174</v>
      </c>
      <c s="18" t="s">
        <v>41</v>
      </c>
      <c s="24" t="s">
        <v>175</v>
      </c>
      <c s="25" t="s">
        <v>72</v>
      </c>
      <c s="26">
        <v>0.932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289</v>
      </c>
    </row>
    <row r="82" spans="1:5" ht="38.25">
      <c r="A82" t="s">
        <v>47</v>
      </c>
      <c r="E82" s="29" t="s">
        <v>177</v>
      </c>
    </row>
    <row r="83" spans="1:18" ht="12.75" customHeight="1">
      <c r="A83" s="5" t="s">
        <v>37</v>
      </c>
      <c s="5"/>
      <c s="35" t="s">
        <v>17</v>
      </c>
      <c s="5"/>
      <c s="21" t="s">
        <v>178</v>
      </c>
      <c s="5"/>
      <c s="5"/>
      <c s="5"/>
      <c s="36">
        <f>0+Q83</f>
      </c>
      <c r="O83">
        <f>0+R83</f>
      </c>
      <c r="Q83">
        <f>0+I84+I88</f>
      </c>
      <c>
        <f>0+O84+O88</f>
      </c>
    </row>
    <row r="84" spans="1:16" ht="12.75">
      <c r="A84" s="18" t="s">
        <v>39</v>
      </c>
      <c s="23" t="s">
        <v>159</v>
      </c>
      <c s="23" t="s">
        <v>180</v>
      </c>
      <c s="18" t="s">
        <v>41</v>
      </c>
      <c s="24" t="s">
        <v>181</v>
      </c>
      <c s="25" t="s">
        <v>90</v>
      </c>
      <c s="26">
        <v>12.08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286</v>
      </c>
    </row>
    <row r="87" spans="1:5" ht="102">
      <c r="A87" t="s">
        <v>47</v>
      </c>
      <c r="E87" s="29" t="s">
        <v>183</v>
      </c>
    </row>
    <row r="88" spans="1:16" ht="12.75">
      <c r="A88" s="18" t="s">
        <v>39</v>
      </c>
      <c s="23" t="s">
        <v>164</v>
      </c>
      <c s="23" t="s">
        <v>290</v>
      </c>
      <c s="18" t="s">
        <v>41</v>
      </c>
      <c s="24" t="s">
        <v>291</v>
      </c>
      <c s="25" t="s">
        <v>72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292</v>
      </c>
    </row>
    <row r="90" spans="1:5" ht="12.75">
      <c r="A90" s="30" t="s">
        <v>46</v>
      </c>
      <c r="E90" s="31" t="s">
        <v>293</v>
      </c>
    </row>
    <row r="91" spans="1:5" ht="369.75">
      <c r="A91" t="s">
        <v>47</v>
      </c>
      <c r="E91" s="29" t="s">
        <v>294</v>
      </c>
    </row>
    <row r="92" spans="1:18" ht="12.75" customHeight="1">
      <c r="A92" s="5" t="s">
        <v>37</v>
      </c>
      <c s="5"/>
      <c s="35" t="s">
        <v>29</v>
      </c>
      <c s="5"/>
      <c s="21" t="s">
        <v>184</v>
      </c>
      <c s="5"/>
      <c s="5"/>
      <c s="5"/>
      <c s="36">
        <f>0+Q92</f>
      </c>
      <c r="O92">
        <f>0+R92</f>
      </c>
      <c r="Q92">
        <f>0+I93+I97+I101+I105+I109</f>
      </c>
      <c>
        <f>0+O93+O97+O101+O105+O109</f>
      </c>
    </row>
    <row r="93" spans="1:16" ht="12.75">
      <c r="A93" s="18" t="s">
        <v>39</v>
      </c>
      <c s="23" t="s">
        <v>169</v>
      </c>
      <c s="23" t="s">
        <v>186</v>
      </c>
      <c s="18" t="s">
        <v>41</v>
      </c>
      <c s="24" t="s">
        <v>187</v>
      </c>
      <c s="25" t="s">
        <v>72</v>
      </c>
      <c s="26">
        <v>9.096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295</v>
      </c>
    </row>
    <row r="95" spans="1:5" ht="51">
      <c r="A95" s="30" t="s">
        <v>46</v>
      </c>
      <c r="E95" s="31" t="s">
        <v>296</v>
      </c>
    </row>
    <row r="96" spans="1:5" ht="51">
      <c r="A96" t="s">
        <v>47</v>
      </c>
      <c r="E96" s="29" t="s">
        <v>190</v>
      </c>
    </row>
    <row r="97" spans="1:16" ht="12.75">
      <c r="A97" s="18" t="s">
        <v>39</v>
      </c>
      <c s="23" t="s">
        <v>173</v>
      </c>
      <c s="23" t="s">
        <v>197</v>
      </c>
      <c s="18" t="s">
        <v>41</v>
      </c>
      <c s="24" t="s">
        <v>198</v>
      </c>
      <c s="25" t="s">
        <v>90</v>
      </c>
      <c s="26">
        <v>18.36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199</v>
      </c>
    </row>
    <row r="99" spans="1:5" ht="12.75">
      <c r="A99" s="30" t="s">
        <v>46</v>
      </c>
      <c r="E99" s="31" t="s">
        <v>297</v>
      </c>
    </row>
    <row r="100" spans="1:5" ht="140.25">
      <c r="A100" t="s">
        <v>47</v>
      </c>
      <c r="E100" s="29" t="s">
        <v>201</v>
      </c>
    </row>
    <row r="101" spans="1:16" ht="12.75">
      <c r="A101" s="18" t="s">
        <v>39</v>
      </c>
      <c s="23" t="s">
        <v>179</v>
      </c>
      <c s="23" t="s">
        <v>203</v>
      </c>
      <c s="18" t="s">
        <v>41</v>
      </c>
      <c s="24" t="s">
        <v>204</v>
      </c>
      <c s="25" t="s">
        <v>90</v>
      </c>
      <c s="26">
        <v>43.762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205</v>
      </c>
    </row>
    <row r="103" spans="1:5" ht="12.75">
      <c r="A103" s="30" t="s">
        <v>46</v>
      </c>
      <c r="E103" s="31" t="s">
        <v>298</v>
      </c>
    </row>
    <row r="104" spans="1:5" ht="153">
      <c r="A104" t="s">
        <v>47</v>
      </c>
      <c r="E104" s="29" t="s">
        <v>207</v>
      </c>
    </row>
    <row r="105" spans="1:16" ht="12.75">
      <c r="A105" s="18" t="s">
        <v>39</v>
      </c>
      <c s="23" t="s">
        <v>185</v>
      </c>
      <c s="23" t="s">
        <v>209</v>
      </c>
      <c s="18" t="s">
        <v>41</v>
      </c>
      <c s="24" t="s">
        <v>210</v>
      </c>
      <c s="25" t="s">
        <v>90</v>
      </c>
      <c s="26">
        <v>4.08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299</v>
      </c>
    </row>
    <row r="107" spans="1:5" ht="12.75">
      <c r="A107" s="30" t="s">
        <v>46</v>
      </c>
      <c r="E107" s="31" t="s">
        <v>300</v>
      </c>
    </row>
    <row r="108" spans="1:5" ht="153">
      <c r="A108" t="s">
        <v>47</v>
      </c>
      <c r="E108" s="29" t="s">
        <v>207</v>
      </c>
    </row>
    <row r="109" spans="1:16" ht="25.5">
      <c r="A109" s="18" t="s">
        <v>39</v>
      </c>
      <c s="23" t="s">
        <v>191</v>
      </c>
      <c s="23" t="s">
        <v>214</v>
      </c>
      <c s="18" t="s">
        <v>41</v>
      </c>
      <c s="24" t="s">
        <v>215</v>
      </c>
      <c s="25" t="s">
        <v>90</v>
      </c>
      <c s="26">
        <v>0.71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216</v>
      </c>
    </row>
    <row r="111" spans="1:5" ht="12.75">
      <c r="A111" s="30" t="s">
        <v>46</v>
      </c>
      <c r="E111" s="31" t="s">
        <v>301</v>
      </c>
    </row>
    <row r="112" spans="1:5" ht="153">
      <c r="A112" t="s">
        <v>47</v>
      </c>
      <c r="E112" s="29" t="s">
        <v>207</v>
      </c>
    </row>
    <row r="113" spans="1:18" ht="12.75" customHeight="1">
      <c r="A113" s="5" t="s">
        <v>37</v>
      </c>
      <c s="5"/>
      <c s="35" t="s">
        <v>103</v>
      </c>
      <c s="5"/>
      <c s="21" t="s">
        <v>223</v>
      </c>
      <c s="5"/>
      <c s="5"/>
      <c s="5"/>
      <c s="36">
        <f>0+Q113</f>
      </c>
      <c r="O113">
        <f>0+R113</f>
      </c>
      <c r="Q113">
        <f>0+I114+I118+I122+I126+I130+I134</f>
      </c>
      <c>
        <f>0+O114+O118+O122+O126+O130+O134</f>
      </c>
    </row>
    <row r="114" spans="1:16" ht="12.75">
      <c r="A114" s="18" t="s">
        <v>39</v>
      </c>
      <c s="23" t="s">
        <v>196</v>
      </c>
      <c s="23" t="s">
        <v>225</v>
      </c>
      <c s="18" t="s">
        <v>41</v>
      </c>
      <c s="24" t="s">
        <v>226</v>
      </c>
      <c s="25" t="s">
        <v>113</v>
      </c>
      <c s="26">
        <v>10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227</v>
      </c>
    </row>
    <row r="116" spans="1:5" ht="12.75">
      <c r="A116" s="30" t="s">
        <v>46</v>
      </c>
      <c r="E116" s="31" t="s">
        <v>228</v>
      </c>
    </row>
    <row r="117" spans="1:5" ht="242.25">
      <c r="A117" t="s">
        <v>47</v>
      </c>
      <c r="E117" s="29" t="s">
        <v>229</v>
      </c>
    </row>
    <row r="118" spans="1:16" ht="12.75">
      <c r="A118" s="18" t="s">
        <v>39</v>
      </c>
      <c s="23" t="s">
        <v>202</v>
      </c>
      <c s="23" t="s">
        <v>302</v>
      </c>
      <c s="18" t="s">
        <v>41</v>
      </c>
      <c s="24" t="s">
        <v>303</v>
      </c>
      <c s="25" t="s">
        <v>43</v>
      </c>
      <c s="26">
        <v>1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304</v>
      </c>
    </row>
    <row r="120" spans="1:5" ht="12.75">
      <c r="A120" s="30" t="s">
        <v>46</v>
      </c>
      <c r="E120" s="31" t="s">
        <v>269</v>
      </c>
    </row>
    <row r="121" spans="1:5" ht="76.5">
      <c r="A121" t="s">
        <v>47</v>
      </c>
      <c r="E121" s="29" t="s">
        <v>305</v>
      </c>
    </row>
    <row r="122" spans="1:16" ht="12.75">
      <c r="A122" s="18" t="s">
        <v>39</v>
      </c>
      <c s="23" t="s">
        <v>208</v>
      </c>
      <c s="23" t="s">
        <v>306</v>
      </c>
      <c s="18" t="s">
        <v>41</v>
      </c>
      <c s="24" t="s">
        <v>307</v>
      </c>
      <c s="25" t="s">
        <v>43</v>
      </c>
      <c s="26">
        <v>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308</v>
      </c>
    </row>
    <row r="124" spans="1:5" ht="12.75">
      <c r="A124" s="30" t="s">
        <v>46</v>
      </c>
      <c r="E124" s="31" t="s">
        <v>309</v>
      </c>
    </row>
    <row r="125" spans="1:5" ht="76.5">
      <c r="A125" t="s">
        <v>47</v>
      </c>
      <c r="E125" s="29" t="s">
        <v>305</v>
      </c>
    </row>
    <row r="126" spans="1:16" ht="12.75">
      <c r="A126" s="18" t="s">
        <v>39</v>
      </c>
      <c s="23" t="s">
        <v>213</v>
      </c>
      <c s="23" t="s">
        <v>310</v>
      </c>
      <c s="18" t="s">
        <v>41</v>
      </c>
      <c s="24" t="s">
        <v>311</v>
      </c>
      <c s="25" t="s">
        <v>43</v>
      </c>
      <c s="26">
        <v>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12.75">
      <c r="A128" s="30" t="s">
        <v>46</v>
      </c>
      <c r="E128" s="31" t="s">
        <v>269</v>
      </c>
    </row>
    <row r="129" spans="1:5" ht="38.25">
      <c r="A129" t="s">
        <v>47</v>
      </c>
      <c r="E129" s="29" t="s">
        <v>312</v>
      </c>
    </row>
    <row r="130" spans="1:16" ht="12.75">
      <c r="A130" s="18" t="s">
        <v>39</v>
      </c>
      <c s="23" t="s">
        <v>218</v>
      </c>
      <c s="23" t="s">
        <v>313</v>
      </c>
      <c s="18" t="s">
        <v>314</v>
      </c>
      <c s="24" t="s">
        <v>315</v>
      </c>
      <c s="25" t="s">
        <v>43</v>
      </c>
      <c s="26">
        <v>13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25.5">
      <c r="A131" s="28" t="s">
        <v>44</v>
      </c>
      <c r="E131" s="29" t="s">
        <v>316</v>
      </c>
    </row>
    <row r="132" spans="1:5" ht="12.75">
      <c r="A132" s="30" t="s">
        <v>46</v>
      </c>
      <c r="E132" s="31" t="s">
        <v>234</v>
      </c>
    </row>
    <row r="133" spans="1:5" ht="12.75">
      <c r="A133" t="s">
        <v>47</v>
      </c>
      <c r="E133" s="29" t="s">
        <v>317</v>
      </c>
    </row>
    <row r="134" spans="1:16" ht="12.75">
      <c r="A134" s="18" t="s">
        <v>39</v>
      </c>
      <c s="23" t="s">
        <v>224</v>
      </c>
      <c s="23" t="s">
        <v>231</v>
      </c>
      <c s="18" t="s">
        <v>41</v>
      </c>
      <c s="24" t="s">
        <v>232</v>
      </c>
      <c s="25" t="s">
        <v>43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233</v>
      </c>
    </row>
    <row r="136" spans="1:5" ht="12.75">
      <c r="A136" s="30" t="s">
        <v>46</v>
      </c>
      <c r="E136" s="31" t="s">
        <v>234</v>
      </c>
    </row>
    <row r="137" spans="1:5" ht="25.5">
      <c r="A137" t="s">
        <v>47</v>
      </c>
      <c r="E137" s="29" t="s">
        <v>235</v>
      </c>
    </row>
    <row r="138" spans="1:18" ht="12.75" customHeight="1">
      <c r="A138" s="5" t="s">
        <v>37</v>
      </c>
      <c s="5"/>
      <c s="35" t="s">
        <v>34</v>
      </c>
      <c s="5"/>
      <c s="21" t="s">
        <v>236</v>
      </c>
      <c s="5"/>
      <c s="5"/>
      <c s="5"/>
      <c s="36">
        <f>0+Q138</f>
      </c>
      <c r="O138">
        <f>0+R138</f>
      </c>
      <c r="Q138">
        <f>0+I139+I143+I147+I151+I155+I159+I163+I167</f>
      </c>
      <c>
        <f>0+O139+O143+O147+O151+O155+O159+O163+O167</f>
      </c>
    </row>
    <row r="139" spans="1:16" ht="12.75">
      <c r="A139" s="18" t="s">
        <v>39</v>
      </c>
      <c s="23" t="s">
        <v>230</v>
      </c>
      <c s="23" t="s">
        <v>318</v>
      </c>
      <c s="18" t="s">
        <v>41</v>
      </c>
      <c s="24" t="s">
        <v>319</v>
      </c>
      <c s="25" t="s">
        <v>113</v>
      </c>
      <c s="26">
        <v>5.406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320</v>
      </c>
    </row>
    <row r="141" spans="1:5" ht="12.75">
      <c r="A141" s="30" t="s">
        <v>46</v>
      </c>
      <c r="E141" s="31" t="s">
        <v>321</v>
      </c>
    </row>
    <row r="142" spans="1:5" ht="63.75">
      <c r="A142" t="s">
        <v>47</v>
      </c>
      <c r="E142" s="29" t="s">
        <v>322</v>
      </c>
    </row>
    <row r="143" spans="1:16" ht="25.5">
      <c r="A143" s="18" t="s">
        <v>39</v>
      </c>
      <c s="23" t="s">
        <v>237</v>
      </c>
      <c s="23" t="s">
        <v>323</v>
      </c>
      <c s="18" t="s">
        <v>41</v>
      </c>
      <c s="24" t="s">
        <v>324</v>
      </c>
      <c s="25" t="s">
        <v>43</v>
      </c>
      <c s="26">
        <v>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325</v>
      </c>
    </row>
    <row r="145" spans="1:5" ht="12.75">
      <c r="A145" s="30" t="s">
        <v>46</v>
      </c>
      <c r="E145" s="31" t="s">
        <v>269</v>
      </c>
    </row>
    <row r="146" spans="1:5" ht="25.5">
      <c r="A146" t="s">
        <v>47</v>
      </c>
      <c r="E146" s="29" t="s">
        <v>326</v>
      </c>
    </row>
    <row r="147" spans="1:16" ht="25.5">
      <c r="A147" s="18" t="s">
        <v>39</v>
      </c>
      <c s="23" t="s">
        <v>243</v>
      </c>
      <c s="23" t="s">
        <v>327</v>
      </c>
      <c s="18" t="s">
        <v>41</v>
      </c>
      <c s="24" t="s">
        <v>328</v>
      </c>
      <c s="25" t="s">
        <v>43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325</v>
      </c>
    </row>
    <row r="149" spans="1:5" ht="12.75">
      <c r="A149" s="30" t="s">
        <v>46</v>
      </c>
      <c r="E149" s="31" t="s">
        <v>269</v>
      </c>
    </row>
    <row r="150" spans="1:5" ht="25.5">
      <c r="A150" t="s">
        <v>47</v>
      </c>
      <c r="E150" s="29" t="s">
        <v>329</v>
      </c>
    </row>
    <row r="151" spans="1:16" ht="12.75">
      <c r="A151" s="18" t="s">
        <v>39</v>
      </c>
      <c s="23" t="s">
        <v>249</v>
      </c>
      <c s="23" t="s">
        <v>330</v>
      </c>
      <c s="18" t="s">
        <v>41</v>
      </c>
      <c s="24" t="s">
        <v>331</v>
      </c>
      <c s="25" t="s">
        <v>72</v>
      </c>
      <c s="26">
        <v>0.519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332</v>
      </c>
    </row>
    <row r="153" spans="1:5" ht="12.75">
      <c r="A153" s="30" t="s">
        <v>46</v>
      </c>
      <c r="E153" s="31" t="s">
        <v>333</v>
      </c>
    </row>
    <row r="154" spans="1:5" ht="51">
      <c r="A154" t="s">
        <v>47</v>
      </c>
      <c r="E154" s="29" t="s">
        <v>334</v>
      </c>
    </row>
    <row r="155" spans="1:16" ht="12.75">
      <c r="A155" s="18" t="s">
        <v>39</v>
      </c>
      <c s="23" t="s">
        <v>255</v>
      </c>
      <c s="23" t="s">
        <v>250</v>
      </c>
      <c s="18" t="s">
        <v>41</v>
      </c>
      <c s="24" t="s">
        <v>251</v>
      </c>
      <c s="25" t="s">
        <v>113</v>
      </c>
      <c s="26">
        <v>42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335</v>
      </c>
    </row>
    <row r="157" spans="1:5" ht="12.75">
      <c r="A157" s="30" t="s">
        <v>46</v>
      </c>
      <c r="E157" s="31" t="s">
        <v>336</v>
      </c>
    </row>
    <row r="158" spans="1:5" ht="51">
      <c r="A158" t="s">
        <v>47</v>
      </c>
      <c r="E158" s="29" t="s">
        <v>254</v>
      </c>
    </row>
    <row r="159" spans="1:16" ht="12.75">
      <c r="A159" s="18" t="s">
        <v>39</v>
      </c>
      <c s="23" t="s">
        <v>260</v>
      </c>
      <c s="23" t="s">
        <v>337</v>
      </c>
      <c s="18" t="s">
        <v>41</v>
      </c>
      <c s="24" t="s">
        <v>338</v>
      </c>
      <c s="25" t="s">
        <v>113</v>
      </c>
      <c s="26">
        <v>20.4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339</v>
      </c>
    </row>
    <row r="161" spans="1:5" ht="12.75">
      <c r="A161" s="30" t="s">
        <v>46</v>
      </c>
      <c r="E161" s="31" t="s">
        <v>340</v>
      </c>
    </row>
    <row r="162" spans="1:5" ht="51">
      <c r="A162" t="s">
        <v>47</v>
      </c>
      <c r="E162" s="29" t="s">
        <v>254</v>
      </c>
    </row>
    <row r="163" spans="1:16" ht="12.75">
      <c r="A163" s="18" t="s">
        <v>39</v>
      </c>
      <c s="23" t="s">
        <v>265</v>
      </c>
      <c s="23" t="s">
        <v>341</v>
      </c>
      <c s="18" t="s">
        <v>41</v>
      </c>
      <c s="24" t="s">
        <v>342</v>
      </c>
      <c s="25" t="s">
        <v>113</v>
      </c>
      <c s="26">
        <v>12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343</v>
      </c>
    </row>
    <row r="166" spans="1:5" ht="89.25">
      <c r="A166" t="s">
        <v>47</v>
      </c>
      <c r="E166" s="29" t="s">
        <v>344</v>
      </c>
    </row>
    <row r="167" spans="1:16" ht="12.75">
      <c r="A167" s="18" t="s">
        <v>39</v>
      </c>
      <c s="23" t="s">
        <v>345</v>
      </c>
      <c s="23" t="s">
        <v>266</v>
      </c>
      <c s="18" t="s">
        <v>41</v>
      </c>
      <c s="24" t="s">
        <v>267</v>
      </c>
      <c s="25" t="s">
        <v>43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41</v>
      </c>
    </row>
    <row r="169" spans="1:5" ht="12.75">
      <c r="A169" s="30" t="s">
        <v>46</v>
      </c>
      <c r="E169" s="31" t="s">
        <v>269</v>
      </c>
    </row>
    <row r="170" spans="1:5" ht="89.25">
      <c r="A170" t="s">
        <v>47</v>
      </c>
      <c r="E170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0+O9+O26+O99+O116+O121+O146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348</v>
      </c>
      <c s="32">
        <f>0+I9+I26+I99+I116+I121+I146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346</v>
      </c>
      <c s="1"/>
      <c s="10" t="s">
        <v>347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348</v>
      </c>
      <c s="5"/>
      <c s="14" t="s">
        <v>349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70</v>
      </c>
      <c s="18" t="s">
        <v>41</v>
      </c>
      <c s="24" t="s">
        <v>71</v>
      </c>
      <c s="25" t="s">
        <v>72</v>
      </c>
      <c s="26">
        <v>172.5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73</v>
      </c>
    </row>
    <row r="12" spans="1:5" ht="12.75">
      <c r="A12" s="30" t="s">
        <v>46</v>
      </c>
      <c r="E12" s="31" t="s">
        <v>350</v>
      </c>
    </row>
    <row r="13" spans="1:5" ht="25.5">
      <c r="A13" t="s">
        <v>47</v>
      </c>
      <c r="E13" s="29" t="s">
        <v>75</v>
      </c>
    </row>
    <row r="14" spans="1:16" ht="25.5">
      <c r="A14" s="18" t="s">
        <v>39</v>
      </c>
      <c s="23" t="s">
        <v>17</v>
      </c>
      <c s="23" t="s">
        <v>76</v>
      </c>
      <c s="18" t="s">
        <v>41</v>
      </c>
      <c s="24" t="s">
        <v>77</v>
      </c>
      <c s="25" t="s">
        <v>78</v>
      </c>
      <c s="26">
        <v>128.2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351</v>
      </c>
    </row>
    <row r="17" spans="1:5" ht="140.25">
      <c r="A17" t="s">
        <v>47</v>
      </c>
      <c r="E17" s="29" t="s">
        <v>80</v>
      </c>
    </row>
    <row r="18" spans="1:16" ht="25.5">
      <c r="A18" s="18" t="s">
        <v>39</v>
      </c>
      <c s="23" t="s">
        <v>16</v>
      </c>
      <c s="23" t="s">
        <v>81</v>
      </c>
      <c s="18" t="s">
        <v>41</v>
      </c>
      <c s="24" t="s">
        <v>82</v>
      </c>
      <c s="25" t="s">
        <v>78</v>
      </c>
      <c s="26">
        <v>62.753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02">
      <c r="A20" s="30" t="s">
        <v>46</v>
      </c>
      <c r="E20" s="31" t="s">
        <v>352</v>
      </c>
    </row>
    <row r="21" spans="1:5" ht="140.25">
      <c r="A21" t="s">
        <v>47</v>
      </c>
      <c r="E21" s="29" t="s">
        <v>80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78</v>
      </c>
      <c s="26">
        <v>452.19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38.25">
      <c r="A24" s="30" t="s">
        <v>46</v>
      </c>
      <c r="E24" s="31" t="s">
        <v>353</v>
      </c>
    </row>
    <row r="25" spans="1:5" ht="140.25">
      <c r="A25" t="s">
        <v>47</v>
      </c>
      <c r="E25" s="29" t="s">
        <v>80</v>
      </c>
    </row>
    <row r="26" spans="1:18" ht="12.75" customHeight="1">
      <c r="A26" s="5" t="s">
        <v>37</v>
      </c>
      <c s="5"/>
      <c s="35" t="s">
        <v>23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0+I27+I31+I35+I39+I43+I47+I51+I55+I59+I63+I67+I71+I75+I79+I83+I87+I91+I95</f>
      </c>
      <c>
        <f>0+O27+O31+O35+O39+O43+O47+O51+O55+O59+O63+O67+O71+O75+O79+O83+O87+O91+O95</f>
      </c>
    </row>
    <row r="27" spans="1:16" ht="12.75">
      <c r="A27" s="18" t="s">
        <v>39</v>
      </c>
      <c s="23" t="s">
        <v>29</v>
      </c>
      <c s="23" t="s">
        <v>354</v>
      </c>
      <c s="18" t="s">
        <v>41</v>
      </c>
      <c s="24" t="s">
        <v>355</v>
      </c>
      <c s="25" t="s">
        <v>90</v>
      </c>
      <c s="26">
        <v>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356</v>
      </c>
    </row>
    <row r="29" spans="1:5" ht="12.75">
      <c r="A29" s="30" t="s">
        <v>46</v>
      </c>
      <c r="E29" s="31" t="s">
        <v>241</v>
      </c>
    </row>
    <row r="30" spans="1:5" ht="38.25">
      <c r="A30" t="s">
        <v>47</v>
      </c>
      <c r="E30" s="29" t="s">
        <v>357</v>
      </c>
    </row>
    <row r="31" spans="1:16" ht="12.75">
      <c r="A31" s="18" t="s">
        <v>39</v>
      </c>
      <c s="23" t="s">
        <v>31</v>
      </c>
      <c s="23" t="s">
        <v>88</v>
      </c>
      <c s="18" t="s">
        <v>41</v>
      </c>
      <c s="24" t="s">
        <v>89</v>
      </c>
      <c s="25" t="s">
        <v>90</v>
      </c>
      <c s="26">
        <v>1150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358</v>
      </c>
    </row>
    <row r="34" spans="1:5" ht="12.75">
      <c r="A34" t="s">
        <v>47</v>
      </c>
      <c r="E34" s="29" t="s">
        <v>92</v>
      </c>
    </row>
    <row r="35" spans="1:16" ht="25.5">
      <c r="A35" s="18" t="s">
        <v>39</v>
      </c>
      <c s="23" t="s">
        <v>98</v>
      </c>
      <c s="23" t="s">
        <v>93</v>
      </c>
      <c s="18" t="s">
        <v>41</v>
      </c>
      <c s="24" t="s">
        <v>94</v>
      </c>
      <c s="25" t="s">
        <v>72</v>
      </c>
      <c s="26">
        <v>4.406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38.25">
      <c r="A36" s="28" t="s">
        <v>44</v>
      </c>
      <c r="E36" s="29" t="s">
        <v>95</v>
      </c>
    </row>
    <row r="37" spans="1:5" ht="12.75">
      <c r="A37" s="30" t="s">
        <v>46</v>
      </c>
      <c r="E37" s="31" t="s">
        <v>359</v>
      </c>
    </row>
    <row r="38" spans="1:5" ht="63.75">
      <c r="A38" t="s">
        <v>47</v>
      </c>
      <c r="E38" s="29" t="s">
        <v>97</v>
      </c>
    </row>
    <row r="39" spans="1:16" ht="12.75">
      <c r="A39" s="18" t="s">
        <v>39</v>
      </c>
      <c s="23" t="s">
        <v>103</v>
      </c>
      <c s="23" t="s">
        <v>360</v>
      </c>
      <c s="18" t="s">
        <v>41</v>
      </c>
      <c s="24" t="s">
        <v>361</v>
      </c>
      <c s="25" t="s">
        <v>72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362</v>
      </c>
    </row>
    <row r="41" spans="1:5" ht="12.75">
      <c r="A41" s="30" t="s">
        <v>46</v>
      </c>
      <c r="E41" s="31" t="s">
        <v>363</v>
      </c>
    </row>
    <row r="42" spans="1:5" ht="63.75">
      <c r="A42" t="s">
        <v>47</v>
      </c>
      <c r="E42" s="29" t="s">
        <v>97</v>
      </c>
    </row>
    <row r="43" spans="1:16" ht="12.75">
      <c r="A43" s="18" t="s">
        <v>39</v>
      </c>
      <c s="23" t="s">
        <v>34</v>
      </c>
      <c s="23" t="s">
        <v>99</v>
      </c>
      <c s="18" t="s">
        <v>41</v>
      </c>
      <c s="24" t="s">
        <v>100</v>
      </c>
      <c s="25" t="s">
        <v>72</v>
      </c>
      <c s="26">
        <v>3.64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38.25">
      <c r="A44" s="28" t="s">
        <v>44</v>
      </c>
      <c r="E44" s="29" t="s">
        <v>364</v>
      </c>
    </row>
    <row r="45" spans="1:5" ht="12.75">
      <c r="A45" s="30" t="s">
        <v>46</v>
      </c>
      <c r="E45" s="31" t="s">
        <v>365</v>
      </c>
    </row>
    <row r="46" spans="1:5" ht="63.75">
      <c r="A46" t="s">
        <v>47</v>
      </c>
      <c r="E46" s="29" t="s">
        <v>97</v>
      </c>
    </row>
    <row r="47" spans="1:16" ht="12.75">
      <c r="A47" s="18" t="s">
        <v>39</v>
      </c>
      <c s="23" t="s">
        <v>36</v>
      </c>
      <c s="23" t="s">
        <v>366</v>
      </c>
      <c s="18" t="s">
        <v>41</v>
      </c>
      <c s="24" t="s">
        <v>367</v>
      </c>
      <c s="25" t="s">
        <v>90</v>
      </c>
      <c s="26">
        <v>49.572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368</v>
      </c>
    </row>
    <row r="49" spans="1:5" ht="12.75">
      <c r="A49" s="30" t="s">
        <v>46</v>
      </c>
      <c r="E49" s="31" t="s">
        <v>369</v>
      </c>
    </row>
    <row r="50" spans="1:5" ht="63.75">
      <c r="A50" t="s">
        <v>47</v>
      </c>
      <c r="E50" s="29" t="s">
        <v>370</v>
      </c>
    </row>
    <row r="51" spans="1:16" ht="25.5">
      <c r="A51" s="18" t="s">
        <v>39</v>
      </c>
      <c s="23" t="s">
        <v>116</v>
      </c>
      <c s="23" t="s">
        <v>108</v>
      </c>
      <c s="18" t="s">
        <v>41</v>
      </c>
      <c s="24" t="s">
        <v>109</v>
      </c>
      <c s="25" t="s">
        <v>72</v>
      </c>
      <c s="26">
        <v>205.461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371</v>
      </c>
    </row>
    <row r="54" spans="1:5" ht="63.75">
      <c r="A54" t="s">
        <v>47</v>
      </c>
      <c r="E54" s="29" t="s">
        <v>97</v>
      </c>
    </row>
    <row r="55" spans="1:16" ht="12.75">
      <c r="A55" s="18" t="s">
        <v>39</v>
      </c>
      <c s="23" t="s">
        <v>121</v>
      </c>
      <c s="23" t="s">
        <v>117</v>
      </c>
      <c s="18" t="s">
        <v>41</v>
      </c>
      <c s="24" t="s">
        <v>118</v>
      </c>
      <c s="25" t="s">
        <v>72</v>
      </c>
      <c s="26">
        <v>21.563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372</v>
      </c>
    </row>
    <row r="58" spans="1:5" ht="38.25">
      <c r="A58" t="s">
        <v>47</v>
      </c>
      <c r="E58" s="29" t="s">
        <v>120</v>
      </c>
    </row>
    <row r="59" spans="1:16" ht="12.75">
      <c r="A59" s="18" t="s">
        <v>39</v>
      </c>
      <c s="23" t="s">
        <v>126</v>
      </c>
      <c s="23" t="s">
        <v>122</v>
      </c>
      <c s="18" t="s">
        <v>41</v>
      </c>
      <c s="24" t="s">
        <v>123</v>
      </c>
      <c s="25" t="s">
        <v>72</v>
      </c>
      <c s="26">
        <v>96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373</v>
      </c>
    </row>
    <row r="62" spans="1:5" ht="369.75">
      <c r="A62" t="s">
        <v>47</v>
      </c>
      <c r="E62" s="29" t="s">
        <v>125</v>
      </c>
    </row>
    <row r="63" spans="1:16" ht="12.75">
      <c r="A63" s="18" t="s">
        <v>39</v>
      </c>
      <c s="23" t="s">
        <v>132</v>
      </c>
      <c s="23" t="s">
        <v>127</v>
      </c>
      <c s="18" t="s">
        <v>41</v>
      </c>
      <c s="24" t="s">
        <v>128</v>
      </c>
      <c s="25" t="s">
        <v>72</v>
      </c>
      <c s="26">
        <v>32.2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129</v>
      </c>
    </row>
    <row r="65" spans="1:5" ht="12.75">
      <c r="A65" s="30" t="s">
        <v>46</v>
      </c>
      <c r="E65" s="31" t="s">
        <v>374</v>
      </c>
    </row>
    <row r="66" spans="1:5" ht="318.75">
      <c r="A66" t="s">
        <v>47</v>
      </c>
      <c r="E66" s="29" t="s">
        <v>131</v>
      </c>
    </row>
    <row r="67" spans="1:16" ht="12.75">
      <c r="A67" s="18" t="s">
        <v>39</v>
      </c>
      <c s="23" t="s">
        <v>137</v>
      </c>
      <c s="23" t="s">
        <v>133</v>
      </c>
      <c s="18" t="s">
        <v>41</v>
      </c>
      <c s="24" t="s">
        <v>134</v>
      </c>
      <c s="25" t="s">
        <v>72</v>
      </c>
      <c s="26">
        <v>149.763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51">
      <c r="A69" s="30" t="s">
        <v>46</v>
      </c>
      <c r="E69" s="31" t="s">
        <v>375</v>
      </c>
    </row>
    <row r="70" spans="1:5" ht="191.25">
      <c r="A70" t="s">
        <v>47</v>
      </c>
      <c r="E70" s="29" t="s">
        <v>136</v>
      </c>
    </row>
    <row r="71" spans="1:16" ht="12.75">
      <c r="A71" s="18" t="s">
        <v>39</v>
      </c>
      <c s="23" t="s">
        <v>144</v>
      </c>
      <c s="23" t="s">
        <v>138</v>
      </c>
      <c s="18" t="s">
        <v>41</v>
      </c>
      <c s="24" t="s">
        <v>140</v>
      </c>
      <c s="25" t="s">
        <v>72</v>
      </c>
      <c s="26">
        <v>519.6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38.25">
      <c r="A73" s="30" t="s">
        <v>46</v>
      </c>
      <c r="E73" s="31" t="s">
        <v>376</v>
      </c>
    </row>
    <row r="74" spans="1:5" ht="280.5">
      <c r="A74" t="s">
        <v>47</v>
      </c>
      <c r="E74" s="29" t="s">
        <v>143</v>
      </c>
    </row>
    <row r="75" spans="1:16" ht="12.75">
      <c r="A75" s="18" t="s">
        <v>39</v>
      </c>
      <c s="23" t="s">
        <v>148</v>
      </c>
      <c s="23" t="s">
        <v>149</v>
      </c>
      <c s="18" t="s">
        <v>41</v>
      </c>
      <c s="24" t="s">
        <v>150</v>
      </c>
      <c s="25" t="s">
        <v>72</v>
      </c>
      <c s="26">
        <v>34.5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377</v>
      </c>
    </row>
    <row r="77" spans="1:5" ht="12.75">
      <c r="A77" s="30" t="s">
        <v>46</v>
      </c>
      <c r="E77" s="31" t="s">
        <v>378</v>
      </c>
    </row>
    <row r="78" spans="1:5" ht="229.5">
      <c r="A78" t="s">
        <v>47</v>
      </c>
      <c r="E78" s="29" t="s">
        <v>153</v>
      </c>
    </row>
    <row r="79" spans="1:16" ht="12.75">
      <c r="A79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90</v>
      </c>
      <c s="26">
        <v>552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379</v>
      </c>
    </row>
    <row r="82" spans="1:5" ht="25.5">
      <c r="A82" t="s">
        <v>47</v>
      </c>
      <c r="E82" s="29" t="s">
        <v>158</v>
      </c>
    </row>
    <row r="83" spans="1:16" ht="12.75">
      <c r="A83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90</v>
      </c>
      <c s="26">
        <v>249.55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380</v>
      </c>
    </row>
    <row r="86" spans="1:5" ht="38.25">
      <c r="A86" t="s">
        <v>47</v>
      </c>
      <c r="E86" s="29" t="s">
        <v>163</v>
      </c>
    </row>
    <row r="87" spans="1:16" ht="12.75">
      <c r="A87" s="18" t="s">
        <v>39</v>
      </c>
      <c s="23" t="s">
        <v>164</v>
      </c>
      <c s="23" t="s">
        <v>381</v>
      </c>
      <c s="18" t="s">
        <v>41</v>
      </c>
      <c s="24" t="s">
        <v>382</v>
      </c>
      <c s="25" t="s">
        <v>90</v>
      </c>
      <c s="26">
        <v>249.55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383</v>
      </c>
    </row>
    <row r="89" spans="1:5" ht="12.75">
      <c r="A89" s="30" t="s">
        <v>46</v>
      </c>
      <c r="E89" s="31" t="s">
        <v>384</v>
      </c>
    </row>
    <row r="90" spans="1:5" ht="25.5">
      <c r="A90" t="s">
        <v>47</v>
      </c>
      <c r="E90" s="29" t="s">
        <v>385</v>
      </c>
    </row>
    <row r="91" spans="1:16" ht="12.75">
      <c r="A9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90</v>
      </c>
      <c s="26">
        <v>249.55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41</v>
      </c>
    </row>
    <row r="93" spans="1:5" ht="12.75">
      <c r="A93" s="30" t="s">
        <v>46</v>
      </c>
      <c r="E93" s="31" t="s">
        <v>384</v>
      </c>
    </row>
    <row r="94" spans="1:5" ht="38.25">
      <c r="A94" t="s">
        <v>47</v>
      </c>
      <c r="E94" s="29" t="s">
        <v>172</v>
      </c>
    </row>
    <row r="95" spans="1:16" ht="12.75">
      <c r="A95" s="18" t="s">
        <v>39</v>
      </c>
      <c s="23" t="s">
        <v>173</v>
      </c>
      <c s="23" t="s">
        <v>174</v>
      </c>
      <c s="18" t="s">
        <v>41</v>
      </c>
      <c s="24" t="s">
        <v>175</v>
      </c>
      <c s="25" t="s">
        <v>72</v>
      </c>
      <c s="26">
        <v>12.478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386</v>
      </c>
    </row>
    <row r="98" spans="1:5" ht="38.25">
      <c r="A98" t="s">
        <v>47</v>
      </c>
      <c r="E98" s="29" t="s">
        <v>177</v>
      </c>
    </row>
    <row r="99" spans="1:18" ht="12.75" customHeight="1">
      <c r="A99" s="5" t="s">
        <v>37</v>
      </c>
      <c s="5"/>
      <c s="35" t="s">
        <v>17</v>
      </c>
      <c s="5"/>
      <c s="21" t="s">
        <v>178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12.75">
      <c r="A100" s="18" t="s">
        <v>39</v>
      </c>
      <c s="23" t="s">
        <v>179</v>
      </c>
      <c s="23" t="s">
        <v>387</v>
      </c>
      <c s="18" t="s">
        <v>41</v>
      </c>
      <c s="24" t="s">
        <v>388</v>
      </c>
      <c s="25" t="s">
        <v>113</v>
      </c>
      <c s="26">
        <v>100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389</v>
      </c>
    </row>
    <row r="102" spans="1:5" ht="12.75">
      <c r="A102" s="30" t="s">
        <v>46</v>
      </c>
      <c r="E102" s="31" t="s">
        <v>390</v>
      </c>
    </row>
    <row r="103" spans="1:5" ht="165.75">
      <c r="A103" t="s">
        <v>47</v>
      </c>
      <c r="E103" s="29" t="s">
        <v>391</v>
      </c>
    </row>
    <row r="104" spans="1:16" ht="12.75">
      <c r="A104" s="18" t="s">
        <v>39</v>
      </c>
      <c s="23" t="s">
        <v>185</v>
      </c>
      <c s="23" t="s">
        <v>180</v>
      </c>
      <c s="18" t="s">
        <v>41</v>
      </c>
      <c s="24" t="s">
        <v>181</v>
      </c>
      <c s="25" t="s">
        <v>90</v>
      </c>
      <c s="26">
        <v>552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41</v>
      </c>
    </row>
    <row r="106" spans="1:5" ht="12.75">
      <c r="A106" s="30" t="s">
        <v>46</v>
      </c>
      <c r="E106" s="31" t="s">
        <v>379</v>
      </c>
    </row>
    <row r="107" spans="1:5" ht="102">
      <c r="A107" t="s">
        <v>47</v>
      </c>
      <c r="E107" s="29" t="s">
        <v>183</v>
      </c>
    </row>
    <row r="108" spans="1:16" ht="12.75">
      <c r="A108" s="18" t="s">
        <v>39</v>
      </c>
      <c s="23" t="s">
        <v>191</v>
      </c>
      <c s="23" t="s">
        <v>392</v>
      </c>
      <c s="18" t="s">
        <v>41</v>
      </c>
      <c s="24" t="s">
        <v>393</v>
      </c>
      <c s="25" t="s">
        <v>72</v>
      </c>
      <c s="26">
        <v>11.04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394</v>
      </c>
    </row>
    <row r="110" spans="1:5" ht="12.75">
      <c r="A110" s="30" t="s">
        <v>46</v>
      </c>
      <c r="E110" s="31" t="s">
        <v>395</v>
      </c>
    </row>
    <row r="111" spans="1:5" ht="369.75">
      <c r="A111" t="s">
        <v>47</v>
      </c>
      <c r="E111" s="29" t="s">
        <v>294</v>
      </c>
    </row>
    <row r="112" spans="1:16" ht="12.75">
      <c r="A112" s="18" t="s">
        <v>39</v>
      </c>
      <c s="23" t="s">
        <v>196</v>
      </c>
      <c s="23" t="s">
        <v>396</v>
      </c>
      <c s="18" t="s">
        <v>41</v>
      </c>
      <c s="24" t="s">
        <v>397</v>
      </c>
      <c s="25" t="s">
        <v>90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398</v>
      </c>
    </row>
    <row r="114" spans="1:5" ht="12.75">
      <c r="A114" s="30" t="s">
        <v>46</v>
      </c>
      <c r="E114" s="31" t="s">
        <v>399</v>
      </c>
    </row>
    <row r="115" spans="1:5" ht="102">
      <c r="A115" t="s">
        <v>47</v>
      </c>
      <c r="E115" s="29" t="s">
        <v>400</v>
      </c>
    </row>
    <row r="116" spans="1:18" ht="12.75" customHeight="1">
      <c r="A116" s="5" t="s">
        <v>37</v>
      </c>
      <c s="5"/>
      <c s="35" t="s">
        <v>27</v>
      </c>
      <c s="5"/>
      <c s="21" t="s">
        <v>401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8" t="s">
        <v>39</v>
      </c>
      <c s="23" t="s">
        <v>202</v>
      </c>
      <c s="23" t="s">
        <v>402</v>
      </c>
      <c s="18" t="s">
        <v>41</v>
      </c>
      <c s="24" t="s">
        <v>403</v>
      </c>
      <c s="25" t="s">
        <v>72</v>
      </c>
      <c s="26">
        <v>20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404</v>
      </c>
    </row>
    <row r="119" spans="1:5" ht="12.75">
      <c r="A119" s="30" t="s">
        <v>46</v>
      </c>
      <c r="E119" s="31" t="s">
        <v>405</v>
      </c>
    </row>
    <row r="120" spans="1:5" ht="369.75">
      <c r="A120" t="s">
        <v>47</v>
      </c>
      <c r="E120" s="29" t="s">
        <v>406</v>
      </c>
    </row>
    <row r="121" spans="1:18" ht="12.75" customHeight="1">
      <c r="A121" s="5" t="s">
        <v>37</v>
      </c>
      <c s="5"/>
      <c s="35" t="s">
        <v>29</v>
      </c>
      <c s="5"/>
      <c s="21" t="s">
        <v>184</v>
      </c>
      <c s="5"/>
      <c s="5"/>
      <c s="5"/>
      <c s="36">
        <f>0+Q121</f>
      </c>
      <c r="O121">
        <f>0+R121</f>
      </c>
      <c r="Q121">
        <f>0+I122+I126+I130+I134+I138+I142</f>
      </c>
      <c>
        <f>0+O122+O126+O130+O134+O138+O142</f>
      </c>
    </row>
    <row r="122" spans="1:16" ht="12.75">
      <c r="A122" s="18" t="s">
        <v>39</v>
      </c>
      <c s="23" t="s">
        <v>208</v>
      </c>
      <c s="23" t="s">
        <v>186</v>
      </c>
      <c s="18" t="s">
        <v>41</v>
      </c>
      <c s="24" t="s">
        <v>187</v>
      </c>
      <c s="25" t="s">
        <v>72</v>
      </c>
      <c s="26">
        <v>141.41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407</v>
      </c>
    </row>
    <row r="124" spans="1:5" ht="38.25">
      <c r="A124" s="30" t="s">
        <v>46</v>
      </c>
      <c r="E124" s="31" t="s">
        <v>408</v>
      </c>
    </row>
    <row r="125" spans="1:5" ht="51">
      <c r="A125" t="s">
        <v>47</v>
      </c>
      <c r="E125" s="29" t="s">
        <v>190</v>
      </c>
    </row>
    <row r="126" spans="1:16" ht="12.75">
      <c r="A126" s="18" t="s">
        <v>39</v>
      </c>
      <c s="23" t="s">
        <v>213</v>
      </c>
      <c s="23" t="s">
        <v>192</v>
      </c>
      <c s="18" t="s">
        <v>41</v>
      </c>
      <c s="24" t="s">
        <v>193</v>
      </c>
      <c s="25" t="s">
        <v>90</v>
      </c>
      <c s="26">
        <v>26.11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409</v>
      </c>
    </row>
    <row r="128" spans="1:5" ht="12.75">
      <c r="A128" s="30" t="s">
        <v>46</v>
      </c>
      <c r="E128" s="31" t="s">
        <v>410</v>
      </c>
    </row>
    <row r="129" spans="1:5" ht="51">
      <c r="A129" t="s">
        <v>47</v>
      </c>
      <c r="E129" s="29" t="s">
        <v>190</v>
      </c>
    </row>
    <row r="130" spans="1:16" ht="12.75">
      <c r="A130" s="18" t="s">
        <v>39</v>
      </c>
      <c s="23" t="s">
        <v>218</v>
      </c>
      <c s="23" t="s">
        <v>203</v>
      </c>
      <c s="18" t="s">
        <v>41</v>
      </c>
      <c s="24" t="s">
        <v>204</v>
      </c>
      <c s="25" t="s">
        <v>90</v>
      </c>
      <c s="26">
        <v>723.4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</v>
      </c>
    </row>
    <row r="132" spans="1:5" ht="12.75">
      <c r="A132" s="30" t="s">
        <v>46</v>
      </c>
      <c r="E132" s="31" t="s">
        <v>411</v>
      </c>
    </row>
    <row r="133" spans="1:5" ht="153">
      <c r="A133" t="s">
        <v>47</v>
      </c>
      <c r="E133" s="29" t="s">
        <v>207</v>
      </c>
    </row>
    <row r="134" spans="1:16" ht="12.75">
      <c r="A134" s="18" t="s">
        <v>39</v>
      </c>
      <c s="23" t="s">
        <v>224</v>
      </c>
      <c s="23" t="s">
        <v>209</v>
      </c>
      <c s="18" t="s">
        <v>41</v>
      </c>
      <c s="24" t="s">
        <v>210</v>
      </c>
      <c s="25" t="s">
        <v>90</v>
      </c>
      <c s="26">
        <v>86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299</v>
      </c>
    </row>
    <row r="136" spans="1:5" ht="12.75">
      <c r="A136" s="30" t="s">
        <v>46</v>
      </c>
      <c r="E136" s="31" t="s">
        <v>412</v>
      </c>
    </row>
    <row r="137" spans="1:5" ht="153">
      <c r="A137" t="s">
        <v>47</v>
      </c>
      <c r="E137" s="29" t="s">
        <v>207</v>
      </c>
    </row>
    <row r="138" spans="1:16" ht="25.5">
      <c r="A138" s="18" t="s">
        <v>39</v>
      </c>
      <c s="23" t="s">
        <v>230</v>
      </c>
      <c s="23" t="s">
        <v>214</v>
      </c>
      <c s="18" t="s">
        <v>41</v>
      </c>
      <c s="24" t="s">
        <v>215</v>
      </c>
      <c s="25" t="s">
        <v>90</v>
      </c>
      <c s="26">
        <v>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413</v>
      </c>
    </row>
    <row r="140" spans="1:5" ht="12.75">
      <c r="A140" s="30" t="s">
        <v>46</v>
      </c>
      <c r="E140" s="31" t="s">
        <v>414</v>
      </c>
    </row>
    <row r="141" spans="1:5" ht="153">
      <c r="A141" t="s">
        <v>47</v>
      </c>
      <c r="E141" s="29" t="s">
        <v>207</v>
      </c>
    </row>
    <row r="142" spans="1:16" ht="25.5">
      <c r="A142" s="18" t="s">
        <v>39</v>
      </c>
      <c s="23" t="s">
        <v>237</v>
      </c>
      <c s="23" t="s">
        <v>219</v>
      </c>
      <c s="18" t="s">
        <v>41</v>
      </c>
      <c s="24" t="s">
        <v>220</v>
      </c>
      <c s="25" t="s">
        <v>90</v>
      </c>
      <c s="26">
        <v>39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415</v>
      </c>
    </row>
    <row r="144" spans="1:5" ht="12.75">
      <c r="A144" s="30" t="s">
        <v>46</v>
      </c>
      <c r="E144" s="31" t="s">
        <v>416</v>
      </c>
    </row>
    <row r="145" spans="1:5" ht="153">
      <c r="A145" t="s">
        <v>47</v>
      </c>
      <c r="E145" s="29" t="s">
        <v>207</v>
      </c>
    </row>
    <row r="146" spans="1:18" ht="12.75" customHeight="1">
      <c r="A146" s="5" t="s">
        <v>37</v>
      </c>
      <c s="5"/>
      <c s="35" t="s">
        <v>34</v>
      </c>
      <c s="5"/>
      <c s="21" t="s">
        <v>236</v>
      </c>
      <c s="5"/>
      <c s="5"/>
      <c s="5"/>
      <c s="36">
        <f>0+Q146</f>
      </c>
      <c r="O146">
        <f>0+R146</f>
      </c>
      <c r="Q146">
        <f>0+I147+I151+I155+I159+I163+I167+I171+I175+I179+I183</f>
      </c>
      <c>
        <f>0+O147+O151+O155+O159+O163+O167+O171+O175+O179+O183</f>
      </c>
    </row>
    <row r="147" spans="1:16" ht="12.75">
      <c r="A147" s="18" t="s">
        <v>39</v>
      </c>
      <c s="23" t="s">
        <v>243</v>
      </c>
      <c s="23" t="s">
        <v>244</v>
      </c>
      <c s="18" t="s">
        <v>41</v>
      </c>
      <c s="24" t="s">
        <v>245</v>
      </c>
      <c s="25" t="s">
        <v>43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246</v>
      </c>
    </row>
    <row r="149" spans="1:5" ht="12.75">
      <c r="A149" s="30" t="s">
        <v>46</v>
      </c>
      <c r="E149" s="31" t="s">
        <v>269</v>
      </c>
    </row>
    <row r="150" spans="1:5" ht="12.75">
      <c r="A150" t="s">
        <v>47</v>
      </c>
      <c r="E150" s="29" t="s">
        <v>248</v>
      </c>
    </row>
    <row r="151" spans="1:16" ht="12.75">
      <c r="A151" s="18" t="s">
        <v>39</v>
      </c>
      <c s="23" t="s">
        <v>249</v>
      </c>
      <c s="23" t="s">
        <v>330</v>
      </c>
      <c s="18" t="s">
        <v>41</v>
      </c>
      <c s="24" t="s">
        <v>331</v>
      </c>
      <c s="25" t="s">
        <v>72</v>
      </c>
      <c s="26">
        <v>23.52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417</v>
      </c>
    </row>
    <row r="153" spans="1:5" ht="12.75">
      <c r="A153" s="30" t="s">
        <v>46</v>
      </c>
      <c r="E153" s="31" t="s">
        <v>418</v>
      </c>
    </row>
    <row r="154" spans="1:5" ht="51">
      <c r="A154" t="s">
        <v>47</v>
      </c>
      <c r="E154" s="29" t="s">
        <v>334</v>
      </c>
    </row>
    <row r="155" spans="1:16" ht="12.75">
      <c r="A155" s="18" t="s">
        <v>39</v>
      </c>
      <c s="23" t="s">
        <v>255</v>
      </c>
      <c s="23" t="s">
        <v>250</v>
      </c>
      <c s="18" t="s">
        <v>41</v>
      </c>
      <c s="24" t="s">
        <v>251</v>
      </c>
      <c s="25" t="s">
        <v>113</v>
      </c>
      <c s="26">
        <v>387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419</v>
      </c>
    </row>
    <row r="157" spans="1:5" ht="12.75">
      <c r="A157" s="30" t="s">
        <v>46</v>
      </c>
      <c r="E157" s="31" t="s">
        <v>420</v>
      </c>
    </row>
    <row r="158" spans="1:5" ht="51">
      <c r="A158" t="s">
        <v>47</v>
      </c>
      <c r="E158" s="29" t="s">
        <v>254</v>
      </c>
    </row>
    <row r="159" spans="1:16" ht="12.75">
      <c r="A159" s="18" t="s">
        <v>39</v>
      </c>
      <c s="23" t="s">
        <v>260</v>
      </c>
      <c s="23" t="s">
        <v>256</v>
      </c>
      <c s="18" t="s">
        <v>41</v>
      </c>
      <c s="24" t="s">
        <v>257</v>
      </c>
      <c s="25" t="s">
        <v>113</v>
      </c>
      <c s="26">
        <v>10.914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41</v>
      </c>
    </row>
    <row r="161" spans="1:5" ht="12.75">
      <c r="A161" s="30" t="s">
        <v>46</v>
      </c>
      <c r="E161" s="31" t="s">
        <v>421</v>
      </c>
    </row>
    <row r="162" spans="1:5" ht="229.5">
      <c r="A162" t="s">
        <v>47</v>
      </c>
      <c r="E162" s="29" t="s">
        <v>259</v>
      </c>
    </row>
    <row r="163" spans="1:16" ht="12.75">
      <c r="A163" s="18" t="s">
        <v>39</v>
      </c>
      <c s="23" t="s">
        <v>265</v>
      </c>
      <c s="23" t="s">
        <v>422</v>
      </c>
      <c s="18" t="s">
        <v>41</v>
      </c>
      <c s="24" t="s">
        <v>423</v>
      </c>
      <c s="25" t="s">
        <v>113</v>
      </c>
      <c s="26">
        <v>6.12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424</v>
      </c>
    </row>
    <row r="166" spans="1:5" ht="76.5">
      <c r="A166" t="s">
        <v>47</v>
      </c>
      <c r="E166" s="29" t="s">
        <v>264</v>
      </c>
    </row>
    <row r="167" spans="1:16" ht="12.75">
      <c r="A167" s="18" t="s">
        <v>39</v>
      </c>
      <c s="23" t="s">
        <v>345</v>
      </c>
      <c s="23" t="s">
        <v>425</v>
      </c>
      <c s="18" t="s">
        <v>41</v>
      </c>
      <c s="24" t="s">
        <v>426</v>
      </c>
      <c s="25" t="s">
        <v>72</v>
      </c>
      <c s="26">
        <v>0.08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427</v>
      </c>
    </row>
    <row r="169" spans="1:5" ht="12.75">
      <c r="A169" s="30" t="s">
        <v>46</v>
      </c>
      <c r="E169" s="31" t="s">
        <v>428</v>
      </c>
    </row>
    <row r="170" spans="1:5" ht="102">
      <c r="A170" t="s">
        <v>47</v>
      </c>
      <c r="E170" s="29" t="s">
        <v>429</v>
      </c>
    </row>
    <row r="171" spans="1:16" ht="12.75">
      <c r="A171" s="18" t="s">
        <v>39</v>
      </c>
      <c s="23" t="s">
        <v>430</v>
      </c>
      <c s="23" t="s">
        <v>431</v>
      </c>
      <c s="18" t="s">
        <v>41</v>
      </c>
      <c s="24" t="s">
        <v>432</v>
      </c>
      <c s="25" t="s">
        <v>72</v>
      </c>
      <c s="26">
        <v>1.3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433</v>
      </c>
    </row>
    <row r="173" spans="1:5" ht="12.75">
      <c r="A173" s="30" t="s">
        <v>46</v>
      </c>
      <c r="E173" s="31" t="s">
        <v>434</v>
      </c>
    </row>
    <row r="174" spans="1:5" ht="102">
      <c r="A174" t="s">
        <v>47</v>
      </c>
      <c r="E174" s="29" t="s">
        <v>429</v>
      </c>
    </row>
    <row r="175" spans="1:16" ht="12.75">
      <c r="A175" s="18" t="s">
        <v>39</v>
      </c>
      <c s="23" t="s">
        <v>435</v>
      </c>
      <c s="23" t="s">
        <v>436</v>
      </c>
      <c s="18" t="s">
        <v>41</v>
      </c>
      <c s="24" t="s">
        <v>437</v>
      </c>
      <c s="25" t="s">
        <v>113</v>
      </c>
      <c s="26">
        <v>140.5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438</v>
      </c>
    </row>
    <row r="177" spans="1:5" ht="38.25">
      <c r="A177" s="30" t="s">
        <v>46</v>
      </c>
      <c r="E177" s="31" t="s">
        <v>439</v>
      </c>
    </row>
    <row r="178" spans="1:5" ht="114.75">
      <c r="A178" t="s">
        <v>47</v>
      </c>
      <c r="E178" s="29" t="s">
        <v>440</v>
      </c>
    </row>
    <row r="179" spans="1:16" ht="12.75">
      <c r="A179" s="18" t="s">
        <v>39</v>
      </c>
      <c s="23" t="s">
        <v>441</v>
      </c>
      <c s="23" t="s">
        <v>442</v>
      </c>
      <c s="18" t="s">
        <v>41</v>
      </c>
      <c s="24" t="s">
        <v>443</v>
      </c>
      <c s="25" t="s">
        <v>113</v>
      </c>
      <c s="26">
        <v>10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444</v>
      </c>
    </row>
    <row r="181" spans="1:5" ht="12.75">
      <c r="A181" s="30" t="s">
        <v>46</v>
      </c>
      <c r="E181" s="31" t="s">
        <v>228</v>
      </c>
    </row>
    <row r="182" spans="1:5" ht="114.75">
      <c r="A182" t="s">
        <v>47</v>
      </c>
      <c r="E182" s="29" t="s">
        <v>440</v>
      </c>
    </row>
    <row r="183" spans="1:16" ht="12.75">
      <c r="A183" s="18" t="s">
        <v>39</v>
      </c>
      <c s="23" t="s">
        <v>445</v>
      </c>
      <c s="23" t="s">
        <v>266</v>
      </c>
      <c s="18" t="s">
        <v>41</v>
      </c>
      <c s="24" t="s">
        <v>267</v>
      </c>
      <c s="25" t="s">
        <v>43</v>
      </c>
      <c s="26">
        <v>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41</v>
      </c>
    </row>
    <row r="185" spans="1:5" ht="12.75">
      <c r="A185" s="30" t="s">
        <v>46</v>
      </c>
      <c r="E185" s="31" t="s">
        <v>247</v>
      </c>
    </row>
    <row r="186" spans="1:5" ht="89.25">
      <c r="A186" t="s">
        <v>47</v>
      </c>
      <c r="E186" s="29" t="s">
        <v>270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0+O9+O18+O27+O40+O45+O50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446</v>
      </c>
      <c s="32">
        <f>0+I9+I18+I27+I40+I45+I50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346</v>
      </c>
      <c s="1"/>
      <c s="10" t="s">
        <v>347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446</v>
      </c>
      <c s="5"/>
      <c s="14" t="s">
        <v>447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3.35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448</v>
      </c>
    </row>
    <row r="12" spans="1:5" ht="12.75">
      <c r="A12" s="30" t="s">
        <v>46</v>
      </c>
      <c r="E12" s="31" t="s">
        <v>449</v>
      </c>
    </row>
    <row r="13" spans="1:5" ht="140.25">
      <c r="A13" t="s">
        <v>47</v>
      </c>
      <c r="E13" s="29" t="s">
        <v>80</v>
      </c>
    </row>
    <row r="14" spans="1:16" ht="25.5">
      <c r="A14" s="18" t="s">
        <v>39</v>
      </c>
      <c s="23" t="s">
        <v>17</v>
      </c>
      <c s="23" t="s">
        <v>84</v>
      </c>
      <c s="18" t="s">
        <v>41</v>
      </c>
      <c s="24" t="s">
        <v>85</v>
      </c>
      <c s="25" t="s">
        <v>78</v>
      </c>
      <c s="26">
        <v>2.244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450</v>
      </c>
    </row>
    <row r="17" spans="1:5" ht="140.25">
      <c r="A17" t="s">
        <v>47</v>
      </c>
      <c r="E17" s="29" t="s">
        <v>80</v>
      </c>
    </row>
    <row r="18" spans="1:18" ht="12.75" customHeight="1">
      <c r="A18" s="5" t="s">
        <v>37</v>
      </c>
      <c s="5"/>
      <c s="35" t="s">
        <v>23</v>
      </c>
      <c s="5"/>
      <c s="21" t="s">
        <v>87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25.5">
      <c r="A19" s="18" t="s">
        <v>39</v>
      </c>
      <c s="23" t="s">
        <v>16</v>
      </c>
      <c s="23" t="s">
        <v>108</v>
      </c>
      <c s="18" t="s">
        <v>41</v>
      </c>
      <c s="24" t="s">
        <v>109</v>
      </c>
      <c s="25" t="s">
        <v>72</v>
      </c>
      <c s="26">
        <v>1.02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12.75">
      <c r="A21" s="30" t="s">
        <v>46</v>
      </c>
      <c r="E21" s="31" t="s">
        <v>451</v>
      </c>
    </row>
    <row r="22" spans="1:5" ht="63.75">
      <c r="A22" t="s">
        <v>47</v>
      </c>
      <c r="E22" s="29" t="s">
        <v>97</v>
      </c>
    </row>
    <row r="23" spans="1:16" ht="12.75">
      <c r="A23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1.763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452</v>
      </c>
    </row>
    <row r="25" spans="1:5" ht="12.75">
      <c r="A25" s="30" t="s">
        <v>46</v>
      </c>
      <c r="E25" s="31" t="s">
        <v>453</v>
      </c>
    </row>
    <row r="26" spans="1:5" ht="191.25">
      <c r="A26" t="s">
        <v>47</v>
      </c>
      <c r="E26" s="29" t="s">
        <v>136</v>
      </c>
    </row>
    <row r="27" spans="1:18" ht="12.75" customHeight="1">
      <c r="A27" s="5" t="s">
        <v>37</v>
      </c>
      <c s="5"/>
      <c s="35" t="s">
        <v>16</v>
      </c>
      <c s="5"/>
      <c s="21" t="s">
        <v>454</v>
      </c>
      <c s="5"/>
      <c s="5"/>
      <c s="5"/>
      <c s="36">
        <f>0+Q27</f>
      </c>
      <c r="O27">
        <f>0+R27</f>
      </c>
      <c r="Q27">
        <f>0+I28+I32+I36</f>
      </c>
      <c>
        <f>0+O28+O32+O36</f>
      </c>
    </row>
    <row r="28" spans="1:16" ht="12.75">
      <c r="A28" s="18" t="s">
        <v>39</v>
      </c>
      <c s="23" t="s">
        <v>29</v>
      </c>
      <c s="23" t="s">
        <v>455</v>
      </c>
      <c s="18" t="s">
        <v>41</v>
      </c>
      <c s="24" t="s">
        <v>456</v>
      </c>
      <c s="25" t="s">
        <v>72</v>
      </c>
      <c s="26">
        <v>3.244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457</v>
      </c>
    </row>
    <row r="30" spans="1:5" ht="12.75">
      <c r="A30" s="30" t="s">
        <v>46</v>
      </c>
      <c r="E30" s="31" t="s">
        <v>458</v>
      </c>
    </row>
    <row r="31" spans="1:5" ht="229.5">
      <c r="A31" t="s">
        <v>47</v>
      </c>
      <c r="E31" s="29" t="s">
        <v>459</v>
      </c>
    </row>
    <row r="32" spans="1:16" ht="12.75">
      <c r="A32" s="18" t="s">
        <v>39</v>
      </c>
      <c s="23" t="s">
        <v>31</v>
      </c>
      <c s="23" t="s">
        <v>460</v>
      </c>
      <c s="18" t="s">
        <v>41</v>
      </c>
      <c s="24" t="s">
        <v>461</v>
      </c>
      <c s="25" t="s">
        <v>462</v>
      </c>
      <c s="26">
        <v>18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25.5">
      <c r="A34" s="30" t="s">
        <v>46</v>
      </c>
      <c r="E34" s="31" t="s">
        <v>463</v>
      </c>
    </row>
    <row r="35" spans="1:5" ht="38.25">
      <c r="A35" t="s">
        <v>47</v>
      </c>
      <c r="E35" s="29" t="s">
        <v>464</v>
      </c>
    </row>
    <row r="36" spans="1:16" ht="12.75">
      <c r="A36" s="18" t="s">
        <v>39</v>
      </c>
      <c s="23" t="s">
        <v>98</v>
      </c>
      <c s="23" t="s">
        <v>465</v>
      </c>
      <c s="18" t="s">
        <v>41</v>
      </c>
      <c s="24" t="s">
        <v>466</v>
      </c>
      <c s="25" t="s">
        <v>462</v>
      </c>
      <c s="26">
        <v>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467</v>
      </c>
    </row>
    <row r="39" spans="1:5" ht="38.25">
      <c r="A39" t="s">
        <v>47</v>
      </c>
      <c r="E39" s="29" t="s">
        <v>468</v>
      </c>
    </row>
    <row r="40" spans="1:18" ht="12.75" customHeight="1">
      <c r="A40" s="5" t="s">
        <v>37</v>
      </c>
      <c s="5"/>
      <c s="35" t="s">
        <v>29</v>
      </c>
      <c s="5"/>
      <c s="21" t="s">
        <v>184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103</v>
      </c>
      <c s="23" t="s">
        <v>192</v>
      </c>
      <c s="18" t="s">
        <v>41</v>
      </c>
      <c s="24" t="s">
        <v>193</v>
      </c>
      <c s="25" t="s">
        <v>90</v>
      </c>
      <c s="26">
        <v>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409</v>
      </c>
    </row>
    <row r="43" spans="1:5" ht="12.75">
      <c r="A43" s="30" t="s">
        <v>46</v>
      </c>
      <c r="E43" s="31" t="s">
        <v>469</v>
      </c>
    </row>
    <row r="44" spans="1:5" ht="51">
      <c r="A44" t="s">
        <v>47</v>
      </c>
      <c r="E44" s="29" t="s">
        <v>190</v>
      </c>
    </row>
    <row r="45" spans="1:18" ht="12.75" customHeight="1">
      <c r="A45" s="5" t="s">
        <v>37</v>
      </c>
      <c s="5"/>
      <c s="35" t="s">
        <v>98</v>
      </c>
      <c s="5"/>
      <c s="21" t="s">
        <v>470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39</v>
      </c>
      <c s="23" t="s">
        <v>34</v>
      </c>
      <c s="23" t="s">
        <v>471</v>
      </c>
      <c s="18" t="s">
        <v>41</v>
      </c>
      <c s="24" t="s">
        <v>472</v>
      </c>
      <c s="25" t="s">
        <v>90</v>
      </c>
      <c s="26">
        <v>97.308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473</v>
      </c>
    </row>
    <row r="48" spans="1:5" ht="12.75">
      <c r="A48" s="30" t="s">
        <v>46</v>
      </c>
      <c r="E48" s="31" t="s">
        <v>474</v>
      </c>
    </row>
    <row r="49" spans="1:5" ht="89.25">
      <c r="A49" t="s">
        <v>47</v>
      </c>
      <c r="E49" s="29" t="s">
        <v>475</v>
      </c>
    </row>
    <row r="50" spans="1:18" ht="12.75" customHeight="1">
      <c r="A50" s="5" t="s">
        <v>37</v>
      </c>
      <c s="5"/>
      <c s="35" t="s">
        <v>34</v>
      </c>
      <c s="5"/>
      <c s="21" t="s">
        <v>236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39</v>
      </c>
      <c s="23" t="s">
        <v>36</v>
      </c>
      <c s="23" t="s">
        <v>250</v>
      </c>
      <c s="18" t="s">
        <v>41</v>
      </c>
      <c s="24" t="s">
        <v>251</v>
      </c>
      <c s="25" t="s">
        <v>113</v>
      </c>
      <c s="26">
        <v>10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419</v>
      </c>
    </row>
    <row r="53" spans="1:5" ht="12.75">
      <c r="A53" s="30" t="s">
        <v>46</v>
      </c>
      <c r="E53" s="31" t="s">
        <v>228</v>
      </c>
    </row>
    <row r="54" spans="1:5" ht="51">
      <c r="A54" t="s">
        <v>47</v>
      </c>
      <c r="E54" s="29" t="s">
        <v>254</v>
      </c>
    </row>
    <row r="55" spans="1:16" ht="12.75">
      <c r="A55" s="18" t="s">
        <v>39</v>
      </c>
      <c s="23" t="s">
        <v>116</v>
      </c>
      <c s="23" t="s">
        <v>476</v>
      </c>
      <c s="18" t="s">
        <v>41</v>
      </c>
      <c s="24" t="s">
        <v>477</v>
      </c>
      <c s="25" t="s">
        <v>113</v>
      </c>
      <c s="26">
        <v>54.06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240</v>
      </c>
    </row>
    <row r="57" spans="1:5" ht="12.75">
      <c r="A57" s="30" t="s">
        <v>46</v>
      </c>
      <c r="E57" s="31" t="s">
        <v>478</v>
      </c>
    </row>
    <row r="58" spans="1:5" ht="114.75">
      <c r="A58" t="s">
        <v>47</v>
      </c>
      <c r="E58" s="29" t="s">
        <v>479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0+O8+O13+O50+O55+O64+O77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480</v>
      </c>
      <c s="32">
        <f>0+I8+I13+I50+I55+I64+I77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480</v>
      </c>
      <c s="5"/>
      <c s="14" t="s">
        <v>481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84.17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482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39</v>
      </c>
      <c s="23" t="s">
        <v>17</v>
      </c>
      <c s="23" t="s">
        <v>483</v>
      </c>
      <c s="18" t="s">
        <v>41</v>
      </c>
      <c s="24" t="s">
        <v>484</v>
      </c>
      <c s="25" t="s">
        <v>72</v>
      </c>
      <c s="26">
        <v>2.91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38.25">
      <c r="A16" s="30" t="s">
        <v>46</v>
      </c>
      <c r="E16" s="31" t="s">
        <v>485</v>
      </c>
    </row>
    <row r="17" spans="1:5" ht="38.25">
      <c r="A17" t="s">
        <v>47</v>
      </c>
      <c r="E17" s="29" t="s">
        <v>120</v>
      </c>
    </row>
    <row r="18" spans="1:16" ht="12.75">
      <c r="A18" s="18" t="s">
        <v>39</v>
      </c>
      <c s="23" t="s">
        <v>16</v>
      </c>
      <c s="23" t="s">
        <v>486</v>
      </c>
      <c s="18" t="s">
        <v>41</v>
      </c>
      <c s="24" t="s">
        <v>487</v>
      </c>
      <c s="25" t="s">
        <v>72</v>
      </c>
      <c s="26">
        <v>72.61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488</v>
      </c>
    </row>
    <row r="20" spans="1:5" ht="38.25">
      <c r="A20" s="30" t="s">
        <v>46</v>
      </c>
      <c r="E20" s="31" t="s">
        <v>489</v>
      </c>
    </row>
    <row r="21" spans="1:5" ht="306">
      <c r="A21" t="s">
        <v>47</v>
      </c>
      <c r="E21" s="29" t="s">
        <v>490</v>
      </c>
    </row>
    <row r="22" spans="1:16" ht="12.75">
      <c r="A22" s="18" t="s">
        <v>39</v>
      </c>
      <c s="23" t="s">
        <v>27</v>
      </c>
      <c s="23" t="s">
        <v>127</v>
      </c>
      <c s="18" t="s">
        <v>41</v>
      </c>
      <c s="24" t="s">
        <v>128</v>
      </c>
      <c s="25" t="s">
        <v>72</v>
      </c>
      <c s="26">
        <v>114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14.75">
      <c r="A24" s="30" t="s">
        <v>46</v>
      </c>
      <c r="E24" s="31" t="s">
        <v>491</v>
      </c>
    </row>
    <row r="25" spans="1:5" ht="318.75">
      <c r="A25" t="s">
        <v>47</v>
      </c>
      <c r="E25" s="29" t="s">
        <v>131</v>
      </c>
    </row>
    <row r="26" spans="1:16" ht="12.75">
      <c r="A26" s="18" t="s">
        <v>39</v>
      </c>
      <c s="23" t="s">
        <v>29</v>
      </c>
      <c s="23" t="s">
        <v>133</v>
      </c>
      <c s="18" t="s">
        <v>41</v>
      </c>
      <c s="24" t="s">
        <v>134</v>
      </c>
      <c s="25" t="s">
        <v>72</v>
      </c>
      <c s="26">
        <v>116.91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492</v>
      </c>
    </row>
    <row r="28" spans="1:5" ht="38.25">
      <c r="A28" s="30" t="s">
        <v>46</v>
      </c>
      <c r="E28" s="31" t="s">
        <v>493</v>
      </c>
    </row>
    <row r="29" spans="1:5" ht="191.25">
      <c r="A29" t="s">
        <v>47</v>
      </c>
      <c r="E29" s="29" t="s">
        <v>136</v>
      </c>
    </row>
    <row r="30" spans="1:16" ht="12.75">
      <c r="A30" s="18" t="s">
        <v>39</v>
      </c>
      <c s="23" t="s">
        <v>31</v>
      </c>
      <c s="23" t="s">
        <v>494</v>
      </c>
      <c s="18" t="s">
        <v>41</v>
      </c>
      <c s="24" t="s">
        <v>495</v>
      </c>
      <c s="25" t="s">
        <v>72</v>
      </c>
      <c s="26">
        <v>69.7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14.75">
      <c r="A32" s="30" t="s">
        <v>46</v>
      </c>
      <c r="E32" s="31" t="s">
        <v>496</v>
      </c>
    </row>
    <row r="33" spans="1:5" ht="229.5">
      <c r="A33" t="s">
        <v>47</v>
      </c>
      <c r="E33" s="29" t="s">
        <v>497</v>
      </c>
    </row>
    <row r="34" spans="1:16" ht="12.75">
      <c r="A34" s="18" t="s">
        <v>39</v>
      </c>
      <c s="23" t="s">
        <v>98</v>
      </c>
      <c s="23" t="s">
        <v>498</v>
      </c>
      <c s="18" t="s">
        <v>41</v>
      </c>
      <c s="24" t="s">
        <v>499</v>
      </c>
      <c s="25" t="s">
        <v>72</v>
      </c>
      <c s="26">
        <v>24.31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500</v>
      </c>
    </row>
    <row r="36" spans="1:5" ht="12.75">
      <c r="A36" s="30" t="s">
        <v>46</v>
      </c>
      <c r="E36" s="31" t="s">
        <v>501</v>
      </c>
    </row>
    <row r="37" spans="1:5" ht="293.25">
      <c r="A37" t="s">
        <v>47</v>
      </c>
      <c r="E37" s="29" t="s">
        <v>502</v>
      </c>
    </row>
    <row r="38" spans="1:16" ht="12.75">
      <c r="A38" s="18" t="s">
        <v>39</v>
      </c>
      <c s="23" t="s">
        <v>103</v>
      </c>
      <c s="23" t="s">
        <v>503</v>
      </c>
      <c s="18" t="s">
        <v>41</v>
      </c>
      <c s="24" t="s">
        <v>504</v>
      </c>
      <c s="25" t="s">
        <v>90</v>
      </c>
      <c s="26">
        <v>19.4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505</v>
      </c>
    </row>
    <row r="40" spans="1:5" ht="12.75">
      <c r="A40" s="30" t="s">
        <v>46</v>
      </c>
      <c r="E40" s="31" t="s">
        <v>506</v>
      </c>
    </row>
    <row r="41" spans="1:5" ht="38.25">
      <c r="A41" t="s">
        <v>47</v>
      </c>
      <c r="E41" s="29" t="s">
        <v>507</v>
      </c>
    </row>
    <row r="42" spans="1:16" ht="12.75">
      <c r="A42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90</v>
      </c>
      <c s="26">
        <v>19.4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508</v>
      </c>
    </row>
    <row r="45" spans="1:5" ht="25.5">
      <c r="A45" t="s">
        <v>47</v>
      </c>
      <c r="E45" s="29" t="s">
        <v>168</v>
      </c>
    </row>
    <row r="46" spans="1:16" ht="12.75">
      <c r="A46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72</v>
      </c>
      <c s="26">
        <v>0.97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509</v>
      </c>
    </row>
    <row r="48" spans="1:5" ht="12.75">
      <c r="A48" s="30" t="s">
        <v>46</v>
      </c>
      <c r="E48" s="31" t="s">
        <v>510</v>
      </c>
    </row>
    <row r="49" spans="1:5" ht="38.25">
      <c r="A49" t="s">
        <v>47</v>
      </c>
      <c r="E49" s="29" t="s">
        <v>177</v>
      </c>
    </row>
    <row r="50" spans="1:18" ht="12.75" customHeight="1">
      <c r="A50" s="5" t="s">
        <v>37</v>
      </c>
      <c s="5"/>
      <c s="35" t="s">
        <v>17</v>
      </c>
      <c s="5"/>
      <c s="21" t="s">
        <v>178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39</v>
      </c>
      <c s="23" t="s">
        <v>116</v>
      </c>
      <c s="23" t="s">
        <v>511</v>
      </c>
      <c s="18" t="s">
        <v>314</v>
      </c>
      <c s="24" t="s">
        <v>512</v>
      </c>
      <c s="25" t="s">
        <v>90</v>
      </c>
      <c s="26">
        <v>44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513</v>
      </c>
    </row>
    <row r="53" spans="1:5" ht="38.25">
      <c r="A53" s="30" t="s">
        <v>46</v>
      </c>
      <c r="E53" s="31" t="s">
        <v>514</v>
      </c>
    </row>
    <row r="54" spans="1:5" ht="25.5">
      <c r="A54" t="s">
        <v>47</v>
      </c>
      <c r="E54" s="29" t="s">
        <v>515</v>
      </c>
    </row>
    <row r="55" spans="1:18" ht="12.75" customHeight="1">
      <c r="A55" s="5" t="s">
        <v>37</v>
      </c>
      <c s="5"/>
      <c s="35" t="s">
        <v>27</v>
      </c>
      <c s="5"/>
      <c s="21" t="s">
        <v>401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39</v>
      </c>
      <c s="23" t="s">
        <v>121</v>
      </c>
      <c s="23" t="s">
        <v>516</v>
      </c>
      <c s="18" t="s">
        <v>41</v>
      </c>
      <c s="24" t="s">
        <v>517</v>
      </c>
      <c s="25" t="s">
        <v>72</v>
      </c>
      <c s="26">
        <v>4.6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518</v>
      </c>
    </row>
    <row r="58" spans="1:5" ht="38.25">
      <c r="A58" s="30" t="s">
        <v>46</v>
      </c>
      <c r="E58" s="31" t="s">
        <v>519</v>
      </c>
    </row>
    <row r="59" spans="1:5" ht="369.75">
      <c r="A59" t="s">
        <v>47</v>
      </c>
      <c r="E59" s="29" t="s">
        <v>406</v>
      </c>
    </row>
    <row r="60" spans="1:16" ht="12.75">
      <c r="A60" s="18" t="s">
        <v>39</v>
      </c>
      <c s="23" t="s">
        <v>126</v>
      </c>
      <c s="23" t="s">
        <v>520</v>
      </c>
      <c s="18" t="s">
        <v>41</v>
      </c>
      <c s="24" t="s">
        <v>521</v>
      </c>
      <c s="25" t="s">
        <v>72</v>
      </c>
      <c s="26">
        <v>5.76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522</v>
      </c>
    </row>
    <row r="62" spans="1:5" ht="102">
      <c r="A62" s="30" t="s">
        <v>46</v>
      </c>
      <c r="E62" s="31" t="s">
        <v>523</v>
      </c>
    </row>
    <row r="63" spans="1:5" ht="38.25">
      <c r="A63" t="s">
        <v>47</v>
      </c>
      <c r="E63" s="29" t="s">
        <v>524</v>
      </c>
    </row>
    <row r="64" spans="1:18" ht="12.75" customHeight="1">
      <c r="A64" s="5" t="s">
        <v>37</v>
      </c>
      <c s="5"/>
      <c s="35" t="s">
        <v>98</v>
      </c>
      <c s="5"/>
      <c s="21" t="s">
        <v>470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12.75">
      <c r="A65" s="18" t="s">
        <v>39</v>
      </c>
      <c s="23" t="s">
        <v>154</v>
      </c>
      <c s="23" t="s">
        <v>525</v>
      </c>
      <c s="18" t="s">
        <v>314</v>
      </c>
      <c s="24" t="s">
        <v>526</v>
      </c>
      <c s="25" t="s">
        <v>51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12.75">
      <c r="A67" s="30" t="s">
        <v>46</v>
      </c>
      <c r="E67" s="31" t="s">
        <v>527</v>
      </c>
    </row>
    <row r="68" spans="1:5" ht="102">
      <c r="A68" t="s">
        <v>47</v>
      </c>
      <c r="E68" s="29" t="s">
        <v>528</v>
      </c>
    </row>
    <row r="69" spans="1:16" ht="12.75">
      <c r="A69" s="18" t="s">
        <v>39</v>
      </c>
      <c s="23" t="s">
        <v>159</v>
      </c>
      <c s="23" t="s">
        <v>529</v>
      </c>
      <c s="18" t="s">
        <v>530</v>
      </c>
      <c s="24" t="s">
        <v>531</v>
      </c>
      <c s="25" t="s">
        <v>43</v>
      </c>
      <c s="26">
        <v>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532</v>
      </c>
    </row>
    <row r="71" spans="1:5" ht="12.75">
      <c r="A71" s="30" t="s">
        <v>46</v>
      </c>
      <c r="E71" s="31" t="s">
        <v>533</v>
      </c>
    </row>
    <row r="72" spans="1:5" ht="204">
      <c r="A72" t="s">
        <v>47</v>
      </c>
      <c r="E72" s="29" t="s">
        <v>534</v>
      </c>
    </row>
    <row r="73" spans="1:16" ht="12.75">
      <c r="A73" s="18" t="s">
        <v>39</v>
      </c>
      <c s="23" t="s">
        <v>164</v>
      </c>
      <c s="23" t="s">
        <v>529</v>
      </c>
      <c s="18" t="s">
        <v>535</v>
      </c>
      <c s="24" t="s">
        <v>531</v>
      </c>
      <c s="25" t="s">
        <v>43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536</v>
      </c>
    </row>
    <row r="75" spans="1:5" ht="12.75">
      <c r="A75" s="30" t="s">
        <v>46</v>
      </c>
      <c r="E75" s="31" t="s">
        <v>269</v>
      </c>
    </row>
    <row r="76" spans="1:5" ht="12.75">
      <c r="A76" t="s">
        <v>47</v>
      </c>
      <c r="E76" s="29" t="s">
        <v>41</v>
      </c>
    </row>
    <row r="77" spans="1:18" ht="12.75" customHeight="1">
      <c r="A77" s="5" t="s">
        <v>37</v>
      </c>
      <c s="5"/>
      <c s="35" t="s">
        <v>103</v>
      </c>
      <c s="5"/>
      <c s="21" t="s">
        <v>223</v>
      </c>
      <c s="5"/>
      <c s="5"/>
      <c s="5"/>
      <c s="36">
        <f>0+Q77</f>
      </c>
      <c r="O77">
        <f>0+R77</f>
      </c>
      <c r="Q77">
        <f>0+I78+I82+I86+I90+I94+I98+I102+I106+I110+I114</f>
      </c>
      <c>
        <f>0+O78+O82+O86+O90+O94+O98+O102+O106+O110+O114</f>
      </c>
    </row>
    <row r="78" spans="1:16" ht="12.75">
      <c r="A78" s="18" t="s">
        <v>39</v>
      </c>
      <c s="23" t="s">
        <v>169</v>
      </c>
      <c s="23" t="s">
        <v>537</v>
      </c>
      <c s="18" t="s">
        <v>41</v>
      </c>
      <c s="24" t="s">
        <v>538</v>
      </c>
      <c s="25" t="s">
        <v>113</v>
      </c>
      <c s="26">
        <v>25.8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539</v>
      </c>
    </row>
    <row r="80" spans="1:5" ht="38.25">
      <c r="A80" s="30" t="s">
        <v>46</v>
      </c>
      <c r="E80" s="31" t="s">
        <v>540</v>
      </c>
    </row>
    <row r="81" spans="1:5" ht="255">
      <c r="A81" t="s">
        <v>47</v>
      </c>
      <c r="E81" s="29" t="s">
        <v>541</v>
      </c>
    </row>
    <row r="82" spans="1:16" ht="12.75">
      <c r="A82" s="18" t="s">
        <v>39</v>
      </c>
      <c s="23" t="s">
        <v>173</v>
      </c>
      <c s="23" t="s">
        <v>542</v>
      </c>
      <c s="18" t="s">
        <v>41</v>
      </c>
      <c s="24" t="s">
        <v>543</v>
      </c>
      <c s="25" t="s">
        <v>113</v>
      </c>
      <c s="26">
        <v>71.5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544</v>
      </c>
    </row>
    <row r="84" spans="1:5" ht="102">
      <c r="A84" s="30" t="s">
        <v>46</v>
      </c>
      <c r="E84" s="31" t="s">
        <v>545</v>
      </c>
    </row>
    <row r="85" spans="1:5" ht="255">
      <c r="A85" t="s">
        <v>47</v>
      </c>
      <c r="E85" s="29" t="s">
        <v>546</v>
      </c>
    </row>
    <row r="86" spans="1:16" ht="12.75">
      <c r="A86" s="18" t="s">
        <v>39</v>
      </c>
      <c s="23" t="s">
        <v>179</v>
      </c>
      <c s="23" t="s">
        <v>547</v>
      </c>
      <c s="18" t="s">
        <v>314</v>
      </c>
      <c s="24" t="s">
        <v>548</v>
      </c>
      <c s="25" t="s">
        <v>43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38.25">
      <c r="A87" s="28" t="s">
        <v>44</v>
      </c>
      <c r="E87" s="29" t="s">
        <v>549</v>
      </c>
    </row>
    <row r="88" spans="1:5" ht="12.75">
      <c r="A88" s="30" t="s">
        <v>46</v>
      </c>
      <c r="E88" s="31" t="s">
        <v>269</v>
      </c>
    </row>
    <row r="89" spans="1:5" ht="267.75">
      <c r="A89" t="s">
        <v>47</v>
      </c>
      <c r="E89" s="29" t="s">
        <v>550</v>
      </c>
    </row>
    <row r="90" spans="1:16" ht="12.75">
      <c r="A90" s="18" t="s">
        <v>39</v>
      </c>
      <c s="23" t="s">
        <v>185</v>
      </c>
      <c s="23" t="s">
        <v>551</v>
      </c>
      <c s="18" t="s">
        <v>41</v>
      </c>
      <c s="24" t="s">
        <v>552</v>
      </c>
      <c s="25" t="s">
        <v>43</v>
      </c>
      <c s="26">
        <v>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44</v>
      </c>
      <c r="E91" s="29" t="s">
        <v>553</v>
      </c>
    </row>
    <row r="92" spans="1:5" ht="12.75">
      <c r="A92" s="30" t="s">
        <v>46</v>
      </c>
      <c r="E92" s="31" t="s">
        <v>554</v>
      </c>
    </row>
    <row r="93" spans="1:5" ht="242.25">
      <c r="A93" t="s">
        <v>47</v>
      </c>
      <c r="E93" s="29" t="s">
        <v>555</v>
      </c>
    </row>
    <row r="94" spans="1:16" ht="12.75">
      <c r="A94" s="18" t="s">
        <v>39</v>
      </c>
      <c s="23" t="s">
        <v>191</v>
      </c>
      <c s="23" t="s">
        <v>556</v>
      </c>
      <c s="18" t="s">
        <v>41</v>
      </c>
      <c s="24" t="s">
        <v>557</v>
      </c>
      <c s="25" t="s">
        <v>43</v>
      </c>
      <c s="26">
        <v>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558</v>
      </c>
    </row>
    <row r="96" spans="1:5" ht="12.75">
      <c r="A96" s="30" t="s">
        <v>46</v>
      </c>
      <c r="E96" s="31" t="s">
        <v>559</v>
      </c>
    </row>
    <row r="97" spans="1:5" ht="12.75">
      <c r="A97" t="s">
        <v>47</v>
      </c>
      <c r="E97" s="29" t="s">
        <v>317</v>
      </c>
    </row>
    <row r="98" spans="1:16" ht="12.75">
      <c r="A98" s="18" t="s">
        <v>39</v>
      </c>
      <c s="23" t="s">
        <v>196</v>
      </c>
      <c s="23" t="s">
        <v>560</v>
      </c>
      <c s="18" t="s">
        <v>41</v>
      </c>
      <c s="24" t="s">
        <v>561</v>
      </c>
      <c s="25" t="s">
        <v>72</v>
      </c>
      <c s="26">
        <v>7.4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562</v>
      </c>
    </row>
    <row r="101" spans="1:5" ht="369.75">
      <c r="A101" t="s">
        <v>47</v>
      </c>
      <c r="E101" s="29" t="s">
        <v>406</v>
      </c>
    </row>
    <row r="102" spans="1:16" ht="12.75">
      <c r="A102" s="18" t="s">
        <v>39</v>
      </c>
      <c s="23" t="s">
        <v>202</v>
      </c>
      <c s="23" t="s">
        <v>563</v>
      </c>
      <c s="18" t="s">
        <v>41</v>
      </c>
      <c s="24" t="s">
        <v>564</v>
      </c>
      <c s="25" t="s">
        <v>113</v>
      </c>
      <c s="26">
        <v>71.5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565</v>
      </c>
    </row>
    <row r="104" spans="1:5" ht="12.75">
      <c r="A104" s="30" t="s">
        <v>46</v>
      </c>
      <c r="E104" s="31" t="s">
        <v>566</v>
      </c>
    </row>
    <row r="105" spans="1:5" ht="51">
      <c r="A105" t="s">
        <v>47</v>
      </c>
      <c r="E105" s="29" t="s">
        <v>567</v>
      </c>
    </row>
    <row r="106" spans="1:16" ht="12.75">
      <c r="A106" s="18" t="s">
        <v>39</v>
      </c>
      <c s="23" t="s">
        <v>208</v>
      </c>
      <c s="23" t="s">
        <v>568</v>
      </c>
      <c s="18" t="s">
        <v>41</v>
      </c>
      <c s="24" t="s">
        <v>569</v>
      </c>
      <c s="25" t="s">
        <v>113</v>
      </c>
      <c s="26">
        <v>25.8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570</v>
      </c>
    </row>
    <row r="108" spans="1:5" ht="12.75">
      <c r="A108" s="30" t="s">
        <v>46</v>
      </c>
      <c r="E108" s="31" t="s">
        <v>571</v>
      </c>
    </row>
    <row r="109" spans="1:5" ht="51">
      <c r="A109" t="s">
        <v>47</v>
      </c>
      <c r="E109" s="29" t="s">
        <v>567</v>
      </c>
    </row>
    <row r="110" spans="1:16" ht="12.75">
      <c r="A110" s="18" t="s">
        <v>39</v>
      </c>
      <c s="23" t="s">
        <v>213</v>
      </c>
      <c s="23" t="s">
        <v>572</v>
      </c>
      <c s="18" t="s">
        <v>41</v>
      </c>
      <c s="24" t="s">
        <v>573</v>
      </c>
      <c s="25" t="s">
        <v>113</v>
      </c>
      <c s="26">
        <v>97.3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574</v>
      </c>
    </row>
    <row r="112" spans="1:5" ht="12.75">
      <c r="A112" s="30" t="s">
        <v>46</v>
      </c>
      <c r="E112" s="31" t="s">
        <v>575</v>
      </c>
    </row>
    <row r="113" spans="1:5" ht="25.5">
      <c r="A113" t="s">
        <v>47</v>
      </c>
      <c r="E113" s="29" t="s">
        <v>576</v>
      </c>
    </row>
    <row r="114" spans="1:16" ht="12.75">
      <c r="A114" s="18" t="s">
        <v>39</v>
      </c>
      <c s="23" t="s">
        <v>218</v>
      </c>
      <c s="23" t="s">
        <v>577</v>
      </c>
      <c s="18" t="s">
        <v>41</v>
      </c>
      <c s="24" t="s">
        <v>578</v>
      </c>
      <c s="25" t="s">
        <v>43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579</v>
      </c>
    </row>
    <row r="116" spans="1:5" ht="12.75">
      <c r="A116" s="30" t="s">
        <v>46</v>
      </c>
      <c r="E116" s="31" t="s">
        <v>580</v>
      </c>
    </row>
    <row r="117" spans="1:5" ht="12.75">
      <c r="A117" t="s">
        <v>47</v>
      </c>
      <c r="E117" s="29" t="s">
        <v>581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582</v>
      </c>
      <c s="32">
        <f>0+I8+I13+I34+I39+I44+I53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582</v>
      </c>
      <c s="5"/>
      <c s="14" t="s">
        <v>583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53.96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584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72</v>
      </c>
      <c s="26">
        <v>82.5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488</v>
      </c>
    </row>
    <row r="16" spans="1:5" ht="12.75">
      <c r="A16" s="30" t="s">
        <v>46</v>
      </c>
      <c r="E16" s="31" t="s">
        <v>585</v>
      </c>
    </row>
    <row r="17" spans="1:5" ht="306">
      <c r="A17" t="s">
        <v>47</v>
      </c>
      <c r="E17" s="29" t="s">
        <v>490</v>
      </c>
    </row>
    <row r="18" spans="1:16" ht="12.75">
      <c r="A18" s="18" t="s">
        <v>39</v>
      </c>
      <c s="23" t="s">
        <v>16</v>
      </c>
      <c s="23" t="s">
        <v>127</v>
      </c>
      <c s="18" t="s">
        <v>41</v>
      </c>
      <c s="24" t="s">
        <v>128</v>
      </c>
      <c s="25" t="s">
        <v>72</v>
      </c>
      <c s="26">
        <v>110.9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586</v>
      </c>
    </row>
    <row r="20" spans="1:5" ht="12.75">
      <c r="A20" s="30" t="s">
        <v>46</v>
      </c>
      <c r="E20" s="31" t="s">
        <v>587</v>
      </c>
    </row>
    <row r="21" spans="1:5" ht="318.75">
      <c r="A21" t="s">
        <v>47</v>
      </c>
      <c r="E21" s="29" t="s">
        <v>131</v>
      </c>
    </row>
    <row r="22" spans="1:16" ht="12.75">
      <c r="A22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110.9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588</v>
      </c>
    </row>
    <row r="24" spans="1:5" ht="12.75">
      <c r="A24" s="30" t="s">
        <v>46</v>
      </c>
      <c r="E24" s="31" t="s">
        <v>587</v>
      </c>
    </row>
    <row r="25" spans="1:5" ht="191.25">
      <c r="A25" t="s">
        <v>47</v>
      </c>
      <c r="E25" s="29" t="s">
        <v>136</v>
      </c>
    </row>
    <row r="26" spans="1:16" ht="12.75">
      <c r="A26" s="18" t="s">
        <v>39</v>
      </c>
      <c s="23" t="s">
        <v>29</v>
      </c>
      <c s="23" t="s">
        <v>494</v>
      </c>
      <c s="18" t="s">
        <v>41</v>
      </c>
      <c s="24" t="s">
        <v>495</v>
      </c>
      <c s="25" t="s">
        <v>72</v>
      </c>
      <c s="26">
        <v>82.5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589</v>
      </c>
    </row>
    <row r="29" spans="1:5" ht="229.5">
      <c r="A29" t="s">
        <v>47</v>
      </c>
      <c r="E29" s="29" t="s">
        <v>497</v>
      </c>
    </row>
    <row r="30" spans="1:16" ht="12.75">
      <c r="A30" s="18" t="s">
        <v>39</v>
      </c>
      <c s="23" t="s">
        <v>31</v>
      </c>
      <c s="23" t="s">
        <v>498</v>
      </c>
      <c s="18" t="s">
        <v>41</v>
      </c>
      <c s="24" t="s">
        <v>499</v>
      </c>
      <c s="25" t="s">
        <v>72</v>
      </c>
      <c s="26">
        <v>23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500</v>
      </c>
    </row>
    <row r="32" spans="1:5" ht="12.75">
      <c r="A32" s="30" t="s">
        <v>46</v>
      </c>
      <c r="E32" s="31" t="s">
        <v>590</v>
      </c>
    </row>
    <row r="33" spans="1:5" ht="293.25">
      <c r="A33" t="s">
        <v>47</v>
      </c>
      <c r="E33" s="29" t="s">
        <v>502</v>
      </c>
    </row>
    <row r="34" spans="1:18" ht="12.75" customHeight="1">
      <c r="A34" s="5" t="s">
        <v>37</v>
      </c>
      <c s="5"/>
      <c s="35" t="s">
        <v>17</v>
      </c>
      <c s="5"/>
      <c s="21" t="s">
        <v>178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98</v>
      </c>
      <c s="23" t="s">
        <v>511</v>
      </c>
      <c s="18" t="s">
        <v>314</v>
      </c>
      <c s="24" t="s">
        <v>512</v>
      </c>
      <c s="25" t="s">
        <v>90</v>
      </c>
      <c s="26">
        <v>135.2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513</v>
      </c>
    </row>
    <row r="37" spans="1:5" ht="12.75">
      <c r="A37" s="30" t="s">
        <v>46</v>
      </c>
      <c r="E37" s="31" t="s">
        <v>591</v>
      </c>
    </row>
    <row r="38" spans="1:5" ht="25.5">
      <c r="A38" t="s">
        <v>47</v>
      </c>
      <c r="E38" s="29" t="s">
        <v>515</v>
      </c>
    </row>
    <row r="39" spans="1:18" ht="12.75" customHeight="1">
      <c r="A39" s="5" t="s">
        <v>37</v>
      </c>
      <c s="5"/>
      <c s="35" t="s">
        <v>27</v>
      </c>
      <c s="5"/>
      <c s="21" t="s">
        <v>401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103</v>
      </c>
      <c s="23" t="s">
        <v>520</v>
      </c>
      <c s="18" t="s">
        <v>41</v>
      </c>
      <c s="24" t="s">
        <v>521</v>
      </c>
      <c s="25" t="s">
        <v>72</v>
      </c>
      <c s="26">
        <v>5.4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522</v>
      </c>
    </row>
    <row r="42" spans="1:5" ht="12.75">
      <c r="A42" s="30" t="s">
        <v>46</v>
      </c>
      <c r="E42" s="31" t="s">
        <v>592</v>
      </c>
    </row>
    <row r="43" spans="1:5" ht="38.25">
      <c r="A43" t="s">
        <v>47</v>
      </c>
      <c r="E43" s="29" t="s">
        <v>524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529</v>
      </c>
      <c s="18" t="s">
        <v>593</v>
      </c>
      <c s="24" t="s">
        <v>531</v>
      </c>
      <c s="25" t="s">
        <v>43</v>
      </c>
      <c s="26">
        <v>12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594</v>
      </c>
    </row>
    <row r="47" spans="1:5" ht="12.75">
      <c r="A47" s="30" t="s">
        <v>46</v>
      </c>
      <c r="E47" s="31" t="s">
        <v>595</v>
      </c>
    </row>
    <row r="48" spans="1:5" ht="12.75">
      <c r="A48" t="s">
        <v>47</v>
      </c>
      <c r="E48" s="29" t="s">
        <v>41</v>
      </c>
    </row>
    <row r="49" spans="1:16" ht="12.75">
      <c r="A49" s="18" t="s">
        <v>39</v>
      </c>
      <c s="23" t="s">
        <v>36</v>
      </c>
      <c s="23" t="s">
        <v>529</v>
      </c>
      <c s="18" t="s">
        <v>596</v>
      </c>
      <c s="24" t="s">
        <v>531</v>
      </c>
      <c s="25" t="s">
        <v>43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597</v>
      </c>
    </row>
    <row r="51" spans="1:5" ht="12.75">
      <c r="A51" s="30" t="s">
        <v>46</v>
      </c>
      <c r="E51" s="31" t="s">
        <v>269</v>
      </c>
    </row>
    <row r="52" spans="1:5" ht="204">
      <c r="A52" t="s">
        <v>47</v>
      </c>
      <c r="E52" s="29" t="s">
        <v>534</v>
      </c>
    </row>
    <row r="53" spans="1:18" ht="12.75" customHeight="1">
      <c r="A53" s="5" t="s">
        <v>37</v>
      </c>
      <c s="5"/>
      <c s="35" t="s">
        <v>103</v>
      </c>
      <c s="5"/>
      <c s="21" t="s">
        <v>223</v>
      </c>
      <c s="5"/>
      <c s="5"/>
      <c s="5"/>
      <c s="36">
        <f>0+Q53</f>
      </c>
      <c r="O53">
        <f>0+R53</f>
      </c>
      <c r="Q53">
        <f>0+I54+I58+I62+I66+I70</f>
      </c>
      <c>
        <f>0+O54+O58+O62+O66+O70</f>
      </c>
    </row>
    <row r="54" spans="1:16" ht="12.75">
      <c r="A54" s="18" t="s">
        <v>39</v>
      </c>
      <c s="23" t="s">
        <v>116</v>
      </c>
      <c s="23" t="s">
        <v>542</v>
      </c>
      <c s="18" t="s">
        <v>41</v>
      </c>
      <c s="24" t="s">
        <v>543</v>
      </c>
      <c s="25" t="s">
        <v>113</v>
      </c>
      <c s="26">
        <v>67.6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544</v>
      </c>
    </row>
    <row r="56" spans="1:5" ht="12.75">
      <c r="A56" s="30" t="s">
        <v>46</v>
      </c>
      <c r="E56" s="31" t="s">
        <v>598</v>
      </c>
    </row>
    <row r="57" spans="1:5" ht="255">
      <c r="A57" t="s">
        <v>47</v>
      </c>
      <c r="E57" s="29" t="s">
        <v>546</v>
      </c>
    </row>
    <row r="58" spans="1:16" ht="12.75">
      <c r="A58" s="18" t="s">
        <v>39</v>
      </c>
      <c s="23" t="s">
        <v>121</v>
      </c>
      <c s="23" t="s">
        <v>547</v>
      </c>
      <c s="18" t="s">
        <v>314</v>
      </c>
      <c s="24" t="s">
        <v>548</v>
      </c>
      <c s="25" t="s">
        <v>43</v>
      </c>
      <c s="26">
        <v>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44</v>
      </c>
      <c r="E59" s="29" t="s">
        <v>599</v>
      </c>
    </row>
    <row r="60" spans="1:5" ht="12.75">
      <c r="A60" s="30" t="s">
        <v>46</v>
      </c>
      <c r="E60" s="31" t="s">
        <v>600</v>
      </c>
    </row>
    <row r="61" spans="1:5" ht="267.75">
      <c r="A61" t="s">
        <v>47</v>
      </c>
      <c r="E61" s="29" t="s">
        <v>550</v>
      </c>
    </row>
    <row r="62" spans="1:16" ht="12.75">
      <c r="A62" s="18" t="s">
        <v>39</v>
      </c>
      <c s="23" t="s">
        <v>126</v>
      </c>
      <c s="23" t="s">
        <v>601</v>
      </c>
      <c s="18" t="s">
        <v>41</v>
      </c>
      <c s="24" t="s">
        <v>602</v>
      </c>
      <c s="25" t="s">
        <v>43</v>
      </c>
      <c s="26">
        <v>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603</v>
      </c>
    </row>
    <row r="64" spans="1:5" ht="12.75">
      <c r="A64" s="30" t="s">
        <v>46</v>
      </c>
      <c r="E64" s="31" t="s">
        <v>604</v>
      </c>
    </row>
    <row r="65" spans="1:5" ht="51">
      <c r="A65" t="s">
        <v>47</v>
      </c>
      <c r="E65" s="29" t="s">
        <v>605</v>
      </c>
    </row>
    <row r="66" spans="1:16" ht="12.75">
      <c r="A66" s="18" t="s">
        <v>39</v>
      </c>
      <c s="23" t="s">
        <v>132</v>
      </c>
      <c s="23" t="s">
        <v>563</v>
      </c>
      <c s="18" t="s">
        <v>41</v>
      </c>
      <c s="24" t="s">
        <v>564</v>
      </c>
      <c s="25" t="s">
        <v>113</v>
      </c>
      <c s="26">
        <v>67.6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565</v>
      </c>
    </row>
    <row r="68" spans="1:5" ht="12.75">
      <c r="A68" s="30" t="s">
        <v>46</v>
      </c>
      <c r="E68" s="31" t="s">
        <v>606</v>
      </c>
    </row>
    <row r="69" spans="1:5" ht="51">
      <c r="A69" t="s">
        <v>47</v>
      </c>
      <c r="E69" s="29" t="s">
        <v>567</v>
      </c>
    </row>
    <row r="70" spans="1:16" ht="12.75">
      <c r="A70" s="18" t="s">
        <v>39</v>
      </c>
      <c s="23" t="s">
        <v>137</v>
      </c>
      <c s="23" t="s">
        <v>572</v>
      </c>
      <c s="18" t="s">
        <v>41</v>
      </c>
      <c s="24" t="s">
        <v>573</v>
      </c>
      <c s="25" t="s">
        <v>113</v>
      </c>
      <c s="26">
        <v>67.6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574</v>
      </c>
    </row>
    <row r="72" spans="1:5" ht="12.75">
      <c r="A72" s="30" t="s">
        <v>46</v>
      </c>
      <c r="E72" s="31" t="s">
        <v>598</v>
      </c>
    </row>
    <row r="73" spans="1:5" ht="25.5">
      <c r="A73" t="s">
        <v>47</v>
      </c>
      <c r="E73" s="29" t="s">
        <v>576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0+O8+O13+O34+O39+O44+O49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607</v>
      </c>
      <c s="32">
        <f>0+I8+I13+I34+I39+I44+I49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607</v>
      </c>
      <c s="5"/>
      <c s="14" t="s">
        <v>608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76</v>
      </c>
      <c s="18" t="s">
        <v>41</v>
      </c>
      <c s="24" t="s">
        <v>77</v>
      </c>
      <c s="25" t="s">
        <v>78</v>
      </c>
      <c s="26">
        <v>86.64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609</v>
      </c>
    </row>
    <row r="12" spans="1:5" ht="140.25">
      <c r="A12" t="s">
        <v>47</v>
      </c>
      <c r="E12" s="29" t="s">
        <v>80</v>
      </c>
    </row>
    <row r="13" spans="1:18" ht="12.75" customHeight="1">
      <c r="A13" s="5" t="s">
        <v>37</v>
      </c>
      <c s="5"/>
      <c s="35" t="s">
        <v>23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72</v>
      </c>
      <c s="26">
        <v>123.8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610</v>
      </c>
    </row>
    <row r="16" spans="1:5" ht="12.75">
      <c r="A16" s="30" t="s">
        <v>46</v>
      </c>
      <c r="E16" s="31" t="s">
        <v>611</v>
      </c>
    </row>
    <row r="17" spans="1:5" ht="306">
      <c r="A17" t="s">
        <v>47</v>
      </c>
      <c r="E17" s="29" t="s">
        <v>490</v>
      </c>
    </row>
    <row r="18" spans="1:16" ht="12.75">
      <c r="A18" s="18" t="s">
        <v>39</v>
      </c>
      <c s="23" t="s">
        <v>16</v>
      </c>
      <c s="23" t="s">
        <v>127</v>
      </c>
      <c s="18" t="s">
        <v>41</v>
      </c>
      <c s="24" t="s">
        <v>128</v>
      </c>
      <c s="25" t="s">
        <v>72</v>
      </c>
      <c s="26">
        <v>169.4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586</v>
      </c>
    </row>
    <row r="20" spans="1:5" ht="12.75">
      <c r="A20" s="30" t="s">
        <v>46</v>
      </c>
      <c r="E20" s="31" t="s">
        <v>612</v>
      </c>
    </row>
    <row r="21" spans="1:5" ht="318.75">
      <c r="A21" t="s">
        <v>47</v>
      </c>
      <c r="E21" s="29" t="s">
        <v>131</v>
      </c>
    </row>
    <row r="22" spans="1:16" ht="12.75">
      <c r="A22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72</v>
      </c>
      <c s="26">
        <v>169.4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588</v>
      </c>
    </row>
    <row r="24" spans="1:5" ht="12.75">
      <c r="A24" s="30" t="s">
        <v>46</v>
      </c>
      <c r="E24" s="31" t="s">
        <v>612</v>
      </c>
    </row>
    <row r="25" spans="1:5" ht="191.25">
      <c r="A25" t="s">
        <v>47</v>
      </c>
      <c r="E25" s="29" t="s">
        <v>136</v>
      </c>
    </row>
    <row r="26" spans="1:16" ht="12.75">
      <c r="A26" s="18" t="s">
        <v>39</v>
      </c>
      <c s="23" t="s">
        <v>29</v>
      </c>
      <c s="23" t="s">
        <v>494</v>
      </c>
      <c s="18" t="s">
        <v>41</v>
      </c>
      <c s="24" t="s">
        <v>495</v>
      </c>
      <c s="25" t="s">
        <v>72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613</v>
      </c>
    </row>
    <row r="29" spans="1:5" ht="229.5">
      <c r="A29" t="s">
        <v>47</v>
      </c>
      <c r="E29" s="29" t="s">
        <v>497</v>
      </c>
    </row>
    <row r="30" spans="1:16" ht="12.75">
      <c r="A30" s="18" t="s">
        <v>39</v>
      </c>
      <c s="23" t="s">
        <v>31</v>
      </c>
      <c s="23" t="s">
        <v>498</v>
      </c>
      <c s="18" t="s">
        <v>41</v>
      </c>
      <c s="24" t="s">
        <v>499</v>
      </c>
      <c s="25" t="s">
        <v>72</v>
      </c>
      <c s="26">
        <v>36.9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500</v>
      </c>
    </row>
    <row r="32" spans="1:5" ht="12.75">
      <c r="A32" s="30" t="s">
        <v>46</v>
      </c>
      <c r="E32" s="31" t="s">
        <v>614</v>
      </c>
    </row>
    <row r="33" spans="1:5" ht="293.25">
      <c r="A33" t="s">
        <v>47</v>
      </c>
      <c r="E33" s="29" t="s">
        <v>502</v>
      </c>
    </row>
    <row r="34" spans="1:18" ht="12.75" customHeight="1">
      <c r="A34" s="5" t="s">
        <v>37</v>
      </c>
      <c s="5"/>
      <c s="35" t="s">
        <v>17</v>
      </c>
      <c s="5"/>
      <c s="21" t="s">
        <v>178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98</v>
      </c>
      <c s="23" t="s">
        <v>511</v>
      </c>
      <c s="18" t="s">
        <v>314</v>
      </c>
      <c s="24" t="s">
        <v>512</v>
      </c>
      <c s="25" t="s">
        <v>90</v>
      </c>
      <c s="26">
        <v>217.2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513</v>
      </c>
    </row>
    <row r="37" spans="1:5" ht="12.75">
      <c r="A37" s="30" t="s">
        <v>46</v>
      </c>
      <c r="E37" s="31" t="s">
        <v>615</v>
      </c>
    </row>
    <row r="38" spans="1:5" ht="25.5">
      <c r="A38" t="s">
        <v>47</v>
      </c>
      <c r="E38" s="29" t="s">
        <v>515</v>
      </c>
    </row>
    <row r="39" spans="1:18" ht="12.75" customHeight="1">
      <c r="A39" s="5" t="s">
        <v>37</v>
      </c>
      <c s="5"/>
      <c s="35" t="s">
        <v>27</v>
      </c>
      <c s="5"/>
      <c s="21" t="s">
        <v>401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103</v>
      </c>
      <c s="23" t="s">
        <v>520</v>
      </c>
      <c s="18" t="s">
        <v>41</v>
      </c>
      <c s="24" t="s">
        <v>521</v>
      </c>
      <c s="25" t="s">
        <v>72</v>
      </c>
      <c s="26">
        <v>8.7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522</v>
      </c>
    </row>
    <row r="42" spans="1:5" ht="12.75">
      <c r="A42" s="30" t="s">
        <v>46</v>
      </c>
      <c r="E42" s="31" t="s">
        <v>616</v>
      </c>
    </row>
    <row r="43" spans="1:5" ht="38.25">
      <c r="A43" t="s">
        <v>47</v>
      </c>
      <c r="E43" s="29" t="s">
        <v>524</v>
      </c>
    </row>
    <row r="44" spans="1:18" ht="12.75" customHeight="1">
      <c r="A44" s="5" t="s">
        <v>37</v>
      </c>
      <c s="5"/>
      <c s="35" t="s">
        <v>98</v>
      </c>
      <c s="5"/>
      <c s="21" t="s">
        <v>470</v>
      </c>
      <c s="5"/>
      <c s="5"/>
      <c s="5"/>
      <c s="36">
        <f>0+Q44</f>
      </c>
      <c r="O44">
        <f>0+R44</f>
      </c>
      <c r="Q44">
        <f>0+I45</f>
      </c>
      <c>
        <f>0+O45</f>
      </c>
    </row>
    <row r="45" spans="1:16" ht="12.75">
      <c r="A45" s="18" t="s">
        <v>39</v>
      </c>
      <c s="23" t="s">
        <v>132</v>
      </c>
      <c s="23" t="s">
        <v>529</v>
      </c>
      <c s="18" t="s">
        <v>530</v>
      </c>
      <c s="24" t="s">
        <v>531</v>
      </c>
      <c s="25" t="s">
        <v>43</v>
      </c>
      <c s="26">
        <v>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617</v>
      </c>
    </row>
    <row r="47" spans="1:5" ht="12.75">
      <c r="A47" s="30" t="s">
        <v>46</v>
      </c>
      <c r="E47" s="31" t="s">
        <v>618</v>
      </c>
    </row>
    <row r="48" spans="1:5" ht="12.75">
      <c r="A48" t="s">
        <v>47</v>
      </c>
      <c r="E48" s="29" t="s">
        <v>41</v>
      </c>
    </row>
    <row r="49" spans="1:18" ht="12.75" customHeight="1">
      <c r="A49" s="5" t="s">
        <v>37</v>
      </c>
      <c s="5"/>
      <c s="35" t="s">
        <v>103</v>
      </c>
      <c s="5"/>
      <c s="21" t="s">
        <v>223</v>
      </c>
      <c s="5"/>
      <c s="5"/>
      <c s="5"/>
      <c s="36">
        <f>0+Q49</f>
      </c>
      <c r="O49">
        <f>0+R49</f>
      </c>
      <c r="Q49">
        <f>0+I50+I54+I58+I62+I66</f>
      </c>
      <c>
        <f>0+O50+O54+O58+O62+O66</f>
      </c>
    </row>
    <row r="50" spans="1:16" ht="12.75">
      <c r="A50" s="18" t="s">
        <v>39</v>
      </c>
      <c s="23" t="s">
        <v>137</v>
      </c>
      <c s="23" t="s">
        <v>542</v>
      </c>
      <c s="18" t="s">
        <v>41</v>
      </c>
      <c s="24" t="s">
        <v>543</v>
      </c>
      <c s="25" t="s">
        <v>113</v>
      </c>
      <c s="26">
        <v>108.6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544</v>
      </c>
    </row>
    <row r="52" spans="1:5" ht="12.75">
      <c r="A52" s="30" t="s">
        <v>46</v>
      </c>
      <c r="E52" s="31" t="s">
        <v>619</v>
      </c>
    </row>
    <row r="53" spans="1:5" ht="255">
      <c r="A53" t="s">
        <v>47</v>
      </c>
      <c r="E53" s="29" t="s">
        <v>546</v>
      </c>
    </row>
    <row r="54" spans="1:16" ht="12.75">
      <c r="A54" s="18" t="s">
        <v>39</v>
      </c>
      <c s="23" t="s">
        <v>144</v>
      </c>
      <c s="23" t="s">
        <v>620</v>
      </c>
      <c s="18" t="s">
        <v>314</v>
      </c>
      <c s="24" t="s">
        <v>548</v>
      </c>
      <c s="25" t="s">
        <v>43</v>
      </c>
      <c s="26">
        <v>27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621</v>
      </c>
    </row>
    <row r="56" spans="1:5" ht="12.75">
      <c r="A56" s="30" t="s">
        <v>46</v>
      </c>
      <c r="E56" s="31" t="s">
        <v>622</v>
      </c>
    </row>
    <row r="57" spans="1:5" ht="267.75">
      <c r="A57" t="s">
        <v>47</v>
      </c>
      <c r="E57" s="29" t="s">
        <v>550</v>
      </c>
    </row>
    <row r="58" spans="1:16" ht="12.75">
      <c r="A58" s="18" t="s">
        <v>39</v>
      </c>
      <c s="23" t="s">
        <v>148</v>
      </c>
      <c s="23" t="s">
        <v>601</v>
      </c>
      <c s="18" t="s">
        <v>41</v>
      </c>
      <c s="24" t="s">
        <v>602</v>
      </c>
      <c s="25" t="s">
        <v>43</v>
      </c>
      <c s="26">
        <v>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603</v>
      </c>
    </row>
    <row r="60" spans="1:5" ht="12.75">
      <c r="A60" s="30" t="s">
        <v>46</v>
      </c>
      <c r="E60" s="31" t="s">
        <v>623</v>
      </c>
    </row>
    <row r="61" spans="1:5" ht="51">
      <c r="A61" t="s">
        <v>47</v>
      </c>
      <c r="E61" s="29" t="s">
        <v>605</v>
      </c>
    </row>
    <row r="62" spans="1:16" ht="12.75">
      <c r="A62" s="18" t="s">
        <v>39</v>
      </c>
      <c s="23" t="s">
        <v>154</v>
      </c>
      <c s="23" t="s">
        <v>563</v>
      </c>
      <c s="18" t="s">
        <v>41</v>
      </c>
      <c s="24" t="s">
        <v>564</v>
      </c>
      <c s="25" t="s">
        <v>113</v>
      </c>
      <c s="26">
        <v>108.6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565</v>
      </c>
    </row>
    <row r="64" spans="1:5" ht="12.75">
      <c r="A64" s="30" t="s">
        <v>46</v>
      </c>
      <c r="E64" s="31" t="s">
        <v>624</v>
      </c>
    </row>
    <row r="65" spans="1:5" ht="51">
      <c r="A65" t="s">
        <v>47</v>
      </c>
      <c r="E65" s="29" t="s">
        <v>567</v>
      </c>
    </row>
    <row r="66" spans="1:16" ht="12.75">
      <c r="A66" s="18" t="s">
        <v>39</v>
      </c>
      <c s="23" t="s">
        <v>159</v>
      </c>
      <c s="23" t="s">
        <v>572</v>
      </c>
      <c s="18" t="s">
        <v>41</v>
      </c>
      <c s="24" t="s">
        <v>573</v>
      </c>
      <c s="25" t="s">
        <v>113</v>
      </c>
      <c s="26">
        <v>108.6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574</v>
      </c>
    </row>
    <row r="68" spans="1:5" ht="12.75">
      <c r="A68" s="30" t="s">
        <v>46</v>
      </c>
      <c r="E68" s="31" t="s">
        <v>619</v>
      </c>
    </row>
    <row r="69" spans="1:5" ht="25.5">
      <c r="A69" t="s">
        <v>47</v>
      </c>
      <c r="E69" s="29" t="s">
        <v>576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