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.2" sheetId="1" r:id="rId1"/>
    <sheet name="SO 010.2" sheetId="2" r:id="rId2"/>
    <sheet name="SO 101" sheetId="3" r:id="rId3"/>
    <sheet name="SO 302" sheetId="4" r:id="rId4"/>
  </sheets>
  <definedNames/>
  <calcPr/>
  <webPublishing/>
</workbook>
</file>

<file path=xl/sharedStrings.xml><?xml version="1.0" encoding="utf-8"?>
<sst xmlns="http://schemas.openxmlformats.org/spreadsheetml/2006/main" count="1566" uniqueCount="422">
  <si>
    <t>ASPE10</t>
  </si>
  <si>
    <t>S</t>
  </si>
  <si>
    <t>Firma: ÚDRŽBA SILNIC Královéhradeckého kraje a.s.</t>
  </si>
  <si>
    <t>Soupis prací objektu</t>
  </si>
  <si>
    <t xml:space="preserve">Stavba: </t>
  </si>
  <si>
    <t>34143</t>
  </si>
  <si>
    <t>III/3038 Červený Kostelec, ul.Sokolská_KHK_neoceněný_12012024</t>
  </si>
  <si>
    <t>O</t>
  </si>
  <si>
    <t>Rozpočet:</t>
  </si>
  <si>
    <t>0,00</t>
  </si>
  <si>
    <t>15,00</t>
  </si>
  <si>
    <t>21,00</t>
  </si>
  <si>
    <t>3</t>
  </si>
  <si>
    <t>2</t>
  </si>
  <si>
    <t>SO 000.2</t>
  </si>
  <si>
    <t>Všeobecné a předběžné položky (USKHK)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</si>
  <si>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</si>
  <si>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</si>
  <si>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</si>
  <si>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</si>
  <si>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</si>
  <si>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</si>
  <si>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</si>
  <si>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</si>
  <si>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</si>
  <si>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</si>
  <si>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</si>
  <si>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</si>
  <si>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</si>
  <si>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</si>
  <si>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</si>
  <si>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</si>
  <si>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</si>
  <si>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</si>
  <si>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</si>
  <si>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</si>
  <si>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</si>
  <si>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</si>
  <si>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</si>
  <si>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</si>
  <si>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</si>
  <si>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PEVNÁ CENA</t>
  </si>
  <si>
    <t>VV</t>
  </si>
  <si>
    <t>Zaměření skutečného provedení díla ke kolaudaci stavby.  
3x tištěné paré + 1x CD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</si>
  <si>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</si>
  <si>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</si>
  <si>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</si>
  <si>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</si>
  <si>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</t>
  </si>
  <si>
    <t>zahrnuje veškeré náklady spojené s objednatelem požadovanými pracemi</t>
  </si>
  <si>
    <t>Zaměření vrstev pro určení kubatur sanací a pro určení kubatur konstrukčních vrstev a celkových plošných a délkových výměr.</t>
  </si>
  <si>
    <t>02943</t>
  </si>
  <si>
    <t>OSTATNÍ POŽADAVKY - VYPRACOVÁNÍ RDS</t>
  </si>
  <si>
    <t>Realizační dokumentace stavby SO 101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 
Zadavatel poskytne otevřený formát *.dwg.</t>
  </si>
  <si>
    <t>dokumentace bude požadovaná (počet výtisků, 4xparé a 1xCD v el. podobě) objednatelem 
cena za vypracování - RDS (realizační dokumentace stavby). Realizační dokumentace bude zpracována na stavební objekt SO 302. 
Zadavatel poskytne dokumentaci ve formátu *.pdf a *.dwg.</t>
  </si>
  <si>
    <t>02944R</t>
  </si>
  <si>
    <t>OSTAT POŽADAVKY - DOKUMENTACE SKUTEČ PROVEDENÍ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</si>
  <si>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
Zadavatel poskytne dokumentaci v otevřeném formátu *.dwg. 
4x tištěné paré + 1x CD</t>
  </si>
  <si>
    <t>7</t>
  </si>
  <si>
    <t>02945</t>
  </si>
  <si>
    <t>OSTAT POŽADAVKY - GEOMETRICKÝ PLÁN</t>
  </si>
  <si>
    <t>Geometrický plán pro majetkové vypořádání vlastnických vztahů, potvrzený katastrálním úřadem.  
12x tiskem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</si>
  <si>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</si>
  <si>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</si>
  <si>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</si>
  <si>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</si>
  <si>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</si>
  <si>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</si>
  <si>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</si>
  <si>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</si>
  <si>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Zajištění a zdokumentování stávajícího stavu zástavby, objektů a objízdných tras, které mohou být dotčeny stavbou před započetím, v průběhu a na konci stavebních prací.</t>
  </si>
  <si>
    <t>02990</t>
  </si>
  <si>
    <t>OSTATNÍ POŽADAVKY - INFORMAČNÍ TABULE</t>
  </si>
  <si>
    <t>Náklady na zřízení informačních tabulí (2ks na celou stavbu) s údaji o stavbě s textem dle vzoru objednatele, včetně kotvení. Po ukončení stavby odstranění.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</si>
  <si>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</si>
  <si>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</si>
  <si>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</si>
  <si>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</si>
  <si>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
Trasy pro pěší v souladu s vyhl. č. 398/2009 Sb., o obecných technických požadavcích zabezpečujících bezbariérové užívání staveb.  
Po dobu realizace stavby zajištěn přístup k objektům pro požární techniku, policii, záchranné služby.</t>
  </si>
  <si>
    <t>zahrnuje objednatelem povolené náklady na požadovaná zařízení zhotovitele</t>
  </si>
  <si>
    <t>12</t>
  </si>
  <si>
    <t>03730</t>
  </si>
  <si>
    <t>POMOC PRÁCE ZAJIŠŤ NEBO ZŘÍZ OCHRANU INŽENÝRSKÝCH SÍTÍ</t>
  </si>
  <si>
    <t>Ochrana všech podzemních i nadzemních vedení v místě stavby, vč. vytýčení a vyznačení; Předpokládá se rozsah dotčených inženýrských sítí dle průvodní a technické zprávy, vč. domovních přípojek, aj. vč. případné provizorní podpěrné konstrukce; vč. příp. přesunu na provizorní konstrukci a následného přesunu na původní pozice, vč. chrániček, vytýčení trasy, projednání se správcem. 
V místě povrchových znaků IS nutné odhrabaní.</t>
  </si>
  <si>
    <t>SO 010.2</t>
  </si>
  <si>
    <t>DIO (USKHK)</t>
  </si>
  <si>
    <t>02720</t>
  </si>
  <si>
    <t>POMOC PRÁCE ZŘÍZ NEBO ZAJIŠŤ REGULACI A OCHRANU DOPRAVY</t>
  </si>
  <si>
    <t>projekt DIO během výstavby, vč. projednání a stanovení</t>
  </si>
  <si>
    <t>zahrnuje veškeré náklady spojené s objednatelem požadovanými zařízeními</t>
  </si>
  <si>
    <t>Ostatní konstrukce a práce</t>
  </si>
  <si>
    <t>914132</t>
  </si>
  <si>
    <t>DOPRAVNÍ ZNAČKY ZÁKLADNÍ VELIKOSTI OCELOVÉ FÓLIE TŘ 2 - MONTÁŽ S PŘEMÍSTĚNÍM</t>
  </si>
  <si>
    <t>KUS</t>
  </si>
  <si>
    <t>přenosné značení, včetně přesunu ve fázích výstavby v požadovaném provedení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</si>
  <si>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</si>
  <si>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</si>
  <si>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</si>
  <si>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vč. odvozu na místo určené investorem (předpoklad do 20 km)</t>
  </si>
  <si>
    <t>Položka zahrnuje odstranění, demontáž a odklizení materiálu s odvozem na předepsané místo</t>
  </si>
  <si>
    <t>914139</t>
  </si>
  <si>
    <t>R</t>
  </si>
  <si>
    <t>DOPRAV ZNAČKY ZÁKLAD VEL OCEL FÓLIE TŘ 2 - NÁJEMNÉ</t>
  </si>
  <si>
    <t>nájemné po celou dobu stavby, 120 značek základní velikosti</t>
  </si>
  <si>
    <t>položka zahrnuje sazbu za pronájem dopravních značek a zařízení, počet jednotek je určen jako součin počtu značek a počtu dní použití</t>
  </si>
  <si>
    <t>914632</t>
  </si>
  <si>
    <t>DOPRAV ZNAČKY 150X150CM OCEL FÓLIE TŘ 2 - MONTÁŽ S PŘESUNEM</t>
  </si>
  <si>
    <t>IP 22 
17=17,000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</si>
  <si>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</si>
  <si>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914633</t>
  </si>
  <si>
    <t>DOPRAV ZNAČKY 150X150CM OCEL FÓLIE TŘ 2 - DEMONTÁŽ</t>
  </si>
  <si>
    <t>914639R</t>
  </si>
  <si>
    <t>DOPRAV ZNAČ 150X150CM OCEL FÓLIE TŘ 2 - NÁJEMNÉ</t>
  </si>
  <si>
    <t>nájemné po celou dobu stavby</t>
  </si>
  <si>
    <t>916322</t>
  </si>
  <si>
    <t>DOPRAVNÍ ZÁBRANY Z2 S FÓLIÍ TŘ 2 - MONTÁŽ S PŘESUNEM</t>
  </si>
  <si>
    <t>7=7,000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</si>
  <si>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</si>
  <si>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</si>
  <si>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</si>
  <si>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</si>
  <si>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916329R</t>
  </si>
  <si>
    <t>DOPRAVNÍ ZÁBRANY Z2 S FÓLIÍ TŘ 2 - NÁJEMNÉ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</si>
  <si>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</si>
  <si>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</si>
  <si>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</si>
  <si>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916363</t>
  </si>
  <si>
    <t>SMĚROVACÍ DESKY Z4 OBOUSTR S FÓLIÍ TŘ 2 - DEMONTÁŽ</t>
  </si>
  <si>
    <t>50=50,000 [A]</t>
  </si>
  <si>
    <t>13</t>
  </si>
  <si>
    <t>916369R</t>
  </si>
  <si>
    <t>SMĚROVACÍ DESKY Z4 OBOUSTR S FÓLIÍ TŘ 2 - NÁJEMNÉ</t>
  </si>
  <si>
    <t>14</t>
  </si>
  <si>
    <t>916722</t>
  </si>
  <si>
    <t>UPEVŇOVACÍ KONSTR - PODKLADNÍ DESKA OD 28KG - MONTÁŽ S PŘESUNEM</t>
  </si>
  <si>
    <t>15</t>
  </si>
  <si>
    <t>916723</t>
  </si>
  <si>
    <t>UPEVŇOVACÍ KONSTR - PODKLADNÍ DESKA OD 28KG - DEMONTÁŽ</t>
  </si>
  <si>
    <t>16</t>
  </si>
  <si>
    <t>916729R</t>
  </si>
  <si>
    <t>UPEVŇOVACÍ KONSTR - PODKL DESKA OD 28KG - NÁJEMNÉ</t>
  </si>
  <si>
    <t>17</t>
  </si>
  <si>
    <t>916732</t>
  </si>
  <si>
    <t>UPEVŇOVACÍ KONSTR - OCEL STOJAN - MONTÁŽ S PŘESUNEM</t>
  </si>
  <si>
    <t>18</t>
  </si>
  <si>
    <t>916733</t>
  </si>
  <si>
    <t>UPEVŇOVACÍ KONSTR - OCEL STOJAN - DEMONTÁŽ</t>
  </si>
  <si>
    <t>19</t>
  </si>
  <si>
    <t>916739R</t>
  </si>
  <si>
    <t>UPEVŇOVACÍ KONSTR - OCEL STOJAN - NÁJEMNÉ</t>
  </si>
  <si>
    <t>SO 101</t>
  </si>
  <si>
    <t>Rekonstrukce  silnice III/3038</t>
  </si>
  <si>
    <t>015111</t>
  </si>
  <si>
    <t>A</t>
  </si>
  <si>
    <t>POPLATKY ZA LIKVIDACI ODPADŮ NEKONTAMINOVANÝCH - 17 05 04  VYTĚŽENÉ ZEMINY A HORNINY -  I. TŘÍDA TĚŽITELNOSTI</t>
  </si>
  <si>
    <t>T</t>
  </si>
  <si>
    <t>p.č. 12273 1228,5=1 228,500 [A] 
p.č. 13273 534,6=534,600 [B] 
p.č. 13373 91,125=91,125 [C] 
( A+B+C)*1,9=3 523,028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</si>
  <si>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</si>
  <si>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B</t>
  </si>
  <si>
    <t>p.č.11332 943,25*2=1 886,500 [A]</t>
  </si>
  <si>
    <t>015130</t>
  </si>
  <si>
    <t>POPLATKY ZA LIKVIDACI ODPADŮ NEKONTAMINOVANÝCH - 17 03 02  VYBOURANÝ ASFALTOVÝ BETON BEZ DEHTU</t>
  </si>
  <si>
    <t>p.č.11333 377,3*2,2=830,060 [B]</t>
  </si>
  <si>
    <t>015330</t>
  </si>
  <si>
    <t>POPLATKY ZA LIKVIDACI ODPADŮ NEKONTAMINOVANÝCH - 17 05 04  KAMENNÁ SUŤ</t>
  </si>
  <si>
    <t>p.č.96687 25*0,35=8,750 [B] 
p.č.11354 1042*0,25*0,15=39,075 [A] 
Celkem: (B+A)*2,2=105,215 [C]</t>
  </si>
  <si>
    <t>Zemní práce</t>
  </si>
  <si>
    <t>11332</t>
  </si>
  <si>
    <t>ODSTRANĚNÍ PODKLADŮ ZPEVNĚNÝCH PLOCH Z KAMENIVA NESTMELENÉHO</t>
  </si>
  <si>
    <t>M3</t>
  </si>
  <si>
    <t>vygenerováno v grafickém prostředí programu Civil 
3773*0,25=943,250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</si>
  <si>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</si>
  <si>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</si>
  <si>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</si>
  <si>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vygenerováno v grafickém prostředí programu Civil 
3773*0,1=377,300 [A]</t>
  </si>
  <si>
    <t>11354</t>
  </si>
  <si>
    <t>ODSTRANĚNÍ OBRUB Z KRAJNÍKŮ</t>
  </si>
  <si>
    <t>M</t>
  </si>
  <si>
    <t>vygenerováno v grafickém prostředí programu Civil 
1042=1 042,000 [A]</t>
  </si>
  <si>
    <t>11372</t>
  </si>
  <si>
    <t>FRÉZOVÁNÍ ZPEVNĚNÝCH PLOCH ASFALTOVÝCH</t>
  </si>
  <si>
    <t>vygenerováno v grafickém prostředí programu Civil 
3773*0,1=377,300 [A] 
Zhotovitel v ceně zohlední možnost zpětného využití vyfrézovaného materiálu na stavbě</t>
  </si>
  <si>
    <t>113762</t>
  </si>
  <si>
    <t>FRÉZOVÁNÍ DRÁŽKY PRŮŘEZU DO 200MM2 V ASFALTOVÉ VOZOVCE</t>
  </si>
  <si>
    <t>frézování drážky pro těsnění pracovních spar 
94=94,000 [A]</t>
  </si>
  <si>
    <t>Položka zahrnuje veškerou manipulaci s vybouranou sutí a s vybouranými hmotami vč. uložení na skládku.</t>
  </si>
  <si>
    <t>122738R</t>
  </si>
  <si>
    <t>ODKOPÁVKY A PROKOPÁVKY OBECNÉ TŘ. I, ODVOZ</t>
  </si>
  <si>
    <t>- odkop pro aktivní zónu 
- včetně naložení, dopravy a složení, odvoz v režii zhotovitele 
3510*0,35=1 228,500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</si>
  <si>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</si>
  <si>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132738R</t>
  </si>
  <si>
    <t>HLOUBENÍ RÝH ŠÍŘ DO 2M PAŽ I NEPAŽ TŘ. I, ODVOZ</t>
  </si>
  <si>
    <t>přípojky:91*1*1,6=145,600 [A] 
drenáže:(551+565)*0,5*0,5=279,000 [B] 
žlab:55*2=110,000 [D] 
Celkem: A+B+D=534,600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</si>
  <si>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</si>
  <si>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133738R</t>
  </si>
  <si>
    <t>HLOUBENÍ ŠACHET ZAPAŽ I NEPAŽ TŘ. I, ODVOZ</t>
  </si>
  <si>
    <t>1,5*1,5*1,5*27=91,125 [A]</t>
  </si>
  <si>
    <t>17120</t>
  </si>
  <si>
    <t>ULOŽENÍ SYPANINY DO NÁSYPŮ A NA SKLÁDKY BEZ ZHUTNĚNÍ</t>
  </si>
  <si>
    <t>viz. položka 12273 
1228,5=1 228,500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</si>
  <si>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</si>
  <si>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17131</t>
  </si>
  <si>
    <t>ULOŽENÍ SYPANINY DO NÁSYPŮ V AKTIVNÍ ZÓNĚ SE ZHUT SE ZLEPŠENÍM ZEMINY</t>
  </si>
  <si>
    <t>Úprava AZ na základě výsledků ověřovacích statických zatěžovacích zkoušek a laboratorních zkoušek stanovení vhodnosti stávajícího materiálu.  
Položka bude čerpána na základě skutečnosti a po odsouhlasení TDS</t>
  </si>
  <si>
    <t>3510*0,35=1 228,500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</si>
  <si>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</si>
  <si>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</si>
  <si>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</si>
  <si>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Položka bude čerpána na základě skutečnosti a po odsouhlasení TDS.</t>
  </si>
  <si>
    <t>- tl. úpravy 0,35 m 
- včetně nakupovaného materiálu a dopravy 
3510*0,35=1 228,500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</si>
  <si>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</si>
  <si>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</si>
  <si>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</si>
  <si>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25*1,5*1,5*0,8=45,000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</si>
  <si>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</si>
  <si>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</si>
  <si>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</si>
  <si>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přípojky:91*1*1,56=141,960 [C] 
UV:1,5*1*1*27=40,500 [A] 
žlab:110*0,25*0,25=6,875 [E] 
drenáže:0,5*0,45*(551+565)=251,100 [B] 
Celkem: C+A+B+E=440,435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</si>
  <si>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</si>
  <si>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</si>
  <si>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</si>
  <si>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M2</t>
  </si>
  <si>
    <t>položka zahrnuje úpravu pláně včetně vyrovnání výškových rozdílů. Míru zhutnění určuje projekt.</t>
  </si>
  <si>
    <t>Základy</t>
  </si>
  <si>
    <t>21461C</t>
  </si>
  <si>
    <t>SEPARAČNÍ GEOTEXTILIE DO 300G/M2</t>
  </si>
  <si>
    <t>3510=3 510,000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</si>
  <si>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</si>
  <si>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</si>
  <si>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20</t>
  </si>
  <si>
    <t>451314</t>
  </si>
  <si>
    <t>PODKLADNÍ A VÝPLŇOVÉ VRSTVY Z PROSTÉHO BETONU C25/30</t>
  </si>
  <si>
    <t>55*2*0,15*0,3=4,950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</si>
  <si>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</si>
  <si>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</t>
  </si>
  <si>
    <t>21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</si>
  <si>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</si>
  <si>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</si>
  <si>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</si>
  <si>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</si>
  <si>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56334</t>
  </si>
  <si>
    <t>VOZOVKOVÉ VRSTVY ZE ŠTĚRKODRTI TL. DO 200MM</t>
  </si>
  <si>
    <t>ŠDa 0/32</t>
  </si>
  <si>
    <t>23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</si>
  <si>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</si>
  <si>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</si>
  <si>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</si>
  <si>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</si>
  <si>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572212</t>
  </si>
  <si>
    <t>SPOJOVACÍ POSTŘIK Z MODIFIK ASFALTU DO 0,5KG/M2</t>
  </si>
  <si>
    <t>3510*2=7 020,000 [A]</t>
  </si>
  <si>
    <t>25</t>
  </si>
  <si>
    <t>574B34</t>
  </si>
  <si>
    <t>ASFALTOVÝ BETON PRO OBRUSNÉ VRSTVY MODIFIK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</si>
  <si>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</si>
  <si>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</si>
  <si>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574F56</t>
  </si>
  <si>
    <t>ASFALTOVÝ BETON PRO PODKLADNÍ VRSTVY MODIFIK ACP 16+, 16S TL. 60MM</t>
  </si>
  <si>
    <t>27</t>
  </si>
  <si>
    <t>57621</t>
  </si>
  <si>
    <t>POSYP KAMENIVEM DRCENÝM 5KG/M2</t>
  </si>
  <si>
    <t>na infiltrační postřik</t>
  </si>
  <si>
    <t>- dodání kameniva předepsané kvality a zrnitosti  
- posyp předepsaným množstvím</t>
  </si>
  <si>
    <t>Potrubí</t>
  </si>
  <si>
    <t>28</t>
  </si>
  <si>
    <t>87434</t>
  </si>
  <si>
    <t>POTRUBÍ Z TRUB PLASTOVÝCH ODPADNÍCH DN DO 200MM</t>
  </si>
  <si>
    <t>SN 16</t>
  </si>
  <si>
    <t>dopojení UV a Monoblock 
průměrná délka přípojky  
91=91,000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</si>
  <si>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</si>
  <si>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</si>
  <si>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875332</t>
  </si>
  <si>
    <t>POTRUBÍ DREN Z TRUB PLAST DN DO 150MM DĚROVANÝCH</t>
  </si>
  <si>
    <t>SN 4</t>
  </si>
  <si>
    <t>565+551=1 116,000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</si>
  <si>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</si>
  <si>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</si>
  <si>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</si>
  <si>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</si>
  <si>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</si>
  <si>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31</t>
  </si>
  <si>
    <t>897542</t>
  </si>
  <si>
    <t>VPUSŤ ODVOD ŽLABŮ Z POLYMERBETONU SV. ŠÍŘKY DO 150MM</t>
  </si>
  <si>
    <t>položka zahrnuje dodávku a osazení předepsaného dílce včetně mříže  
nezahrnuje předepsané podkladní konstrukce</t>
  </si>
  <si>
    <t>38</t>
  </si>
  <si>
    <t>93542</t>
  </si>
  <si>
    <t>ŽLABY Z DÍLCŮ Z POLYMERBETONU SVĚTLÉ ŠÍŘKY DO 150MM VČETNĚ MŘÍŽÍ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</si>
  <si>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</si>
  <si>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32</t>
  </si>
  <si>
    <t>914161</t>
  </si>
  <si>
    <t>DOPRAVNÍ ZNAČKY ZÁKLADNÍ VELIKOSTI HLINÍKOVÉ FÓLIE TŘ 1 - DODÁVKA A MONTÁŽ</t>
  </si>
  <si>
    <t>položka zahrnuje:  
- dodávku a montáž značek v požadovaném provedení</t>
  </si>
  <si>
    <t>33</t>
  </si>
  <si>
    <t>914163</t>
  </si>
  <si>
    <t>DOPRAVNÍ ZNAČKY ZÁKLADNÍ VELIKOSTI HLINÍKOVÉ FÓLIE TŘ 1 - DEMONTÁŽ</t>
  </si>
  <si>
    <t>34</t>
  </si>
  <si>
    <t>915111</t>
  </si>
  <si>
    <t>VODOROVNÉ DOPRAVNÍ ZNAČENÍ BARVOU HLADKÉ - DODÁVKA A POKLÁDKA</t>
  </si>
  <si>
    <t>plná š.0,125:1328*0,125=166,000 [A] 
3/1,5:216*0,125*0,33=8,910 [B] 
1,5/1,5:0,125*95*0,5=5,938 [C] 
V7a:6*0,5*4=12,000 [D] 
V7b:6*2*0,25*0,5*4=6,000 [E] 
Celkem: A+B+C+D+E=198,848 [F]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</si>
  <si>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</si>
  <si>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</si>
  <si>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</si>
  <si>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</si>
  <si>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</si>
  <si>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91771</t>
  </si>
  <si>
    <t>OBRUBA Z DLAŽEBNÍCH KOSTEK VELKÝCH</t>
  </si>
  <si>
    <t>žulový dvojřádek:(565+551)*2=2 232,000 [A]</t>
  </si>
  <si>
    <t>Položka zahrnuje:  
dodání a pokládku jedné řady dlažebních kostek o rozměrech předepsaných zadávací dokumentací  
betonové lože i boční betonovou opěrku.</t>
  </si>
  <si>
    <t>37</t>
  </si>
  <si>
    <t>931322</t>
  </si>
  <si>
    <t>TĚSNĚNÍ DILATAČ SPAR ASF ZÁLIVKOU MODIFIK PRŮŘ DO 200MM2</t>
  </si>
  <si>
    <t>- napojení na stávající vozovek (ZÚ, KÚ) a  vozovky soused. ulic</t>
  </si>
  <si>
    <t>položka zahrnuje dodávku a osazení předepsaného materiálu, očištění ploch spáry před úpravou, očištění okolí spáry po úpravě  
nezahrnuje těsnící profil</t>
  </si>
  <si>
    <t>39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</si>
  <si>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</si>
  <si>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</si>
  <si>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</si>
  <si>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</t>
  </si>
  <si>
    <t>Dešťová kanalizace</t>
  </si>
  <si>
    <t>pol.č. 113328R 
103,7*2,0=207,400 [A]</t>
  </si>
  <si>
    <t>015113</t>
  </si>
  <si>
    <t>POPLATKY ZA LIKVIDACI ODPADŮ NEKONTAMINOVANÝCH - 17 05 04  VYTĚŽENÉ ZEMINY A HORNINY -  III. TŘÍDA TĚŽITELNOSTI</t>
  </si>
  <si>
    <t>pol. 132938R 
5241,737*1,9=9 959,300 [A]</t>
  </si>
  <si>
    <t>pol.č. 113138R1+ 113138R2 
(30,954+77,775+108,885+103,7)*2,4=771,154 [A]</t>
  </si>
  <si>
    <t>015140</t>
  </si>
  <si>
    <t>POPLATKY ZA LIKVIDACI ODPADŮ NEKONTAMINOVANÝCH - 17 01 01  BETON Z DEMOLIC OBJEKTŮ, ZÁKLADŮ TV</t>
  </si>
  <si>
    <t>pol.č. 113148R 
108,885*2,4=261,324 [A]</t>
  </si>
  <si>
    <t>2ks šachet: 2*0,6=1,200 [A] 
68m DN 800: 68*1=68,000 [B] 
Celkem: A+B=69,200 [C]</t>
  </si>
  <si>
    <t>113138R1</t>
  </si>
  <si>
    <t>ODSTRANĚNÍ KRYTU ZPEVNĚNÝCH PLOCH S ASFALT POJIVEM, ODVOZ</t>
  </si>
  <si>
    <t>(dle situace), neuznatelné 
úsek 1 234,5*0,04*3,3=30,954 [A]</t>
  </si>
  <si>
    <t>113138R2</t>
  </si>
  <si>
    <t>(dle situace) 
úsek 1 (234,5*0,15*2,2)=77,385 [A] 
šachty (0,6*0,15*2,8*1)+(0,1*2,3*0,15*4)=0,390 [B] 
Celkem: A+B=77,775 [C]</t>
  </si>
  <si>
    <t>113148R</t>
  </si>
  <si>
    <t>ODSTRANĚNÍ KRYTU ZPEVNĚNÝCH PLOCH S CEMENT POJIVEM, ODVOZ</t>
  </si>
  <si>
    <t>(dle situace) 
úsek 1 (234,5*0,21*2,2)=108,339 [A] 
šachty (0,6*0,21*2,8*1)+(0,1*2,3*0,21*4)=0,546 [B] 
Celkem: A+B=108,885 [C]</t>
  </si>
  <si>
    <t>113328R</t>
  </si>
  <si>
    <t>ODSTRAN PODKL ZPEVNĚNÝCH PLOCH Z KAMENIVA NESTMEL, ODVOZ</t>
  </si>
  <si>
    <t>(dle situace) 
úsek 1 (234,5*0,2*2,2)=103,180 [A] 
šachty (0,6*0,2*2,8*1)+(0,1*2,3*0,2*4)=0,520 [B] 
Celkem: A+B=103,700 [C]</t>
  </si>
  <si>
    <t>132938R</t>
  </si>
  <si>
    <t>HLOUBENÍ RÝH ŠÍŘ DO 2M PAŽ I NEPAŽ TŘ. III, ODVOZ</t>
  </si>
  <si>
    <t>pro potrubÍ (odečteno z PP)  
úsek 1: (432,64*3,35*2,2)+(6,8*2,65*1,8)=3 220,993 [A] 
úsek 2: 173,19*2,35*1,4=569,795 [B] 
úsek 3: 111,03*1,95*1,5=324,763 [C] 
úsek 4: 86,62*1,95*1,4=236,473 [D] 
přípojky: (172*2,15*1)+(37*2,18*1)+(8,55*2,45*1)+(170,25*2,3*1)=862,983 [E] 
pro šachty: (0,6*3,35*2,8*1)+(0,1*2,3*3,35*9)+(0,3*1,95*1,8*3)+(0,4*1,6*2,15*8)=26,730 [F] 
Celkem: A+B+C+D+E+F=5 241,737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</si>
  <si>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</si>
  <si>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pro potrubÍ (odečteno z PP)  
přípojky: (8,55*2,07*1)+(170,25*1,92*1)=344,579 [A]</t>
  </si>
  <si>
    <t>17481</t>
  </si>
  <si>
    <t>ZÁSYP JAM A RÝH Z NAKUPOVANÝCH MATERIÁLŮ</t>
  </si>
  <si>
    <t>pro potrubÍ (odečteno z PP)  
úsek 1: (211,2*1,79*2,2)+(193,64*1,44*2,2)+(27,8*2,3*1,8)+(6,8*1,1*1,8)=1 573,713 [A] 
úsek 2: 173,19*1,35*1,4=327,329 [B] 
úsek 3: 111,03*0,65*1,5=108,254 [C] 
úsek 4: 86,62*0,95*1,4=115,205 [D] 
přípojky: (172*1,42*1)+(37*1,8*1)=310,840 [E] 
pro šachty: (0,6*3,4*2,8*1)+(0,1*2,3*3,0*9)+(0,3*2,0*1,8*3)+(0,4*1,6*1,6*8)=23,354 [F] 
Celkem: A+B+C+D+E+F=2 458,695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</si>
  <si>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</si>
  <si>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pro potrubÍ (odečteno z PP)  
úsek 1: (418,74*1,46*2,2)+(27,8*0,95*1,8)+(6,8*1,1*1,8)=1 405,995 [A] 
úsek 2: 173,19*0,55*1,4=133,356 [B] 
úsek 3: 111,03*0,85*1,5=141,563 [C] 
úsek 4: 86,62*0,55*1,4=66,697 [D] 
přípojky: 387,8*0,28*1=108,584 [E] 
Celkem: A+B+C+D+E=1 856,195 [F]</t>
  </si>
  <si>
    <t>45131</t>
  </si>
  <si>
    <t>PODKL A VÝPLŇ VRSTVY Z PROST BET</t>
  </si>
  <si>
    <t>pro potrubÍ (odečteno z PP)  
pro šachty: (2,6*2,6*0,1*1)+(2,1*2,1*0,1*9)+(1,6*1,6*0,1*11)=7,461 [A]</t>
  </si>
  <si>
    <t>45157</t>
  </si>
  <si>
    <t>PODKLADNÍ A VÝPLŇOVÉ VRSTVY Z KAMENIVA TĚŽENÉHO</t>
  </si>
  <si>
    <t>pro potrubÍ (odečteno z PP)  
úsek 1: (418,74*0,1*2,2)+(27,8*0,1*1,8)+(6,8*0,1*1,8)=98,351 [A] 
úsek 2: 173,19*0,1*1,4=24,247 [B] 
úsek 3: 111,03*0,1*1,5=16,655 [C] 
úsek 4: 86,62*0,1*1,4=12,127 [D] 
přípojky: 387,8*0,1*1=38,780 [E] 
Celkem: A+B+C+D+E=190,160 [F] 
pro šachty: (0,4*0,1*2,6*1)+(0,1*0,2*1,6*8)+(0,1*0,1*1,6*3)=0,408 [G] 
Celkem: A+B+C+D+E+F+G=380,728 [H]</t>
  </si>
  <si>
    <t>položka zahrnuje dodávku předepsaného kameniva, mimostaveništní a vnitrostaveništní dopravu a jeho uložení  
není-li v zadávací dokumentaci uvedeno jinak, jedná se o nakupovaný materiál</t>
  </si>
  <si>
    <t>87433</t>
  </si>
  <si>
    <t>POTRUBÍ Z TRUB PLASTOVÝCH ODPADNÍCH DN DO 150MM</t>
  </si>
  <si>
    <t>(dle situace) 
387,8=387,800 [A]</t>
  </si>
  <si>
    <t>87446</t>
  </si>
  <si>
    <t>POTRUBÍ Z TRUB PLASTOVÝCH ODPADNÍCH DN DO 400MM</t>
  </si>
  <si>
    <t>SN 12</t>
  </si>
  <si>
    <t>(dle situace) 
úsek 2 173,19=173,190 [A] 
úsek 4 86,62=86,620 [B] 
Celkem: A+B=259,810 [C]</t>
  </si>
  <si>
    <t>87458</t>
  </si>
  <si>
    <t>POTRUBÍ Z TRUB PLAST ODPAD DN DO 600MM</t>
  </si>
  <si>
    <t>(dle situace) 
111,03=111,030 [A]</t>
  </si>
  <si>
    <t>87459</t>
  </si>
  <si>
    <t>POTRUBÍ Z TRUB PLAST ODPAD DN DO 700MM</t>
  </si>
  <si>
    <t>(dle situace) 
2*13,9=27,800 [A]</t>
  </si>
  <si>
    <t>87460</t>
  </si>
  <si>
    <t>POTRUBÍ Z TRUB PLAST ODPAD DN DO 800MM</t>
  </si>
  <si>
    <t>(dle situace) 
6,7=6,700 [A]</t>
  </si>
  <si>
    <t>87471R</t>
  </si>
  <si>
    <t>POTRUBÍ Z TRUB PLAST ODPAD DN DO 1200MM</t>
  </si>
  <si>
    <t>(dle situace) 
418,74=418,740 [A]</t>
  </si>
  <si>
    <t>894146</t>
  </si>
  <si>
    <t>ŠACHTY KANALIZAČNÍ Z BETON DÍLCŮ NA POTRUBÍ DN DO 400MM</t>
  </si>
  <si>
    <t>(dle PP) 
úsek 2 4=4,000 [A] 
úsek 4 4=4,000 [B] 
Celkem: A+B=8,000 [C]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</si>
  <si>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</si>
  <si>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894158</t>
  </si>
  <si>
    <t>ŠACHTY KANALIZAČNÍ Z BETON DÍLCŮ NA POTRUBÍ DN DO 600MM</t>
  </si>
  <si>
    <t>(dle PP) 
úsek 3  3=3,000 [A]</t>
  </si>
  <si>
    <t>894172</t>
  </si>
  <si>
    <t>ŠACHTY KANALIZAČ Z BETON DÍLCŮ NA POTRUBÍ DN DO 1200MM</t>
  </si>
  <si>
    <t>(dle PP) 
úsek 1 10=10,000 [A]</t>
  </si>
  <si>
    <t>89949</t>
  </si>
  <si>
    <t>VÝŘEZ, VÝSEK, ÚTES NA POTRUBÍ DN PŘES 800MM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</si>
  <si>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</si>
  <si>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8994902R</t>
  </si>
  <si>
    <t>NAPOJENÍ</t>
  </si>
  <si>
    <t>přepojení potrubí kanalizace na stávající šachtu</t>
  </si>
  <si>
    <t>1=1,000 [A]</t>
  </si>
  <si>
    <t>899632</t>
  </si>
  <si>
    <t>ZKOUŠKA VODOTĚSNOSTI POTRUBÍ DN DO 150MM</t>
  </si>
  <si>
    <t>viz. pol. 87433 
387,8=387,800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</si>
  <si>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</si>
  <si>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</si>
  <si>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</si>
  <si>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DN 300 viz. pol. 87446 
173,19+86,62 =259,810 [A]</t>
  </si>
  <si>
    <t>899672</t>
  </si>
  <si>
    <t>ZKOUŠKA VODOTĚSNOSTI POTRUBÍ DN DO 600MM</t>
  </si>
  <si>
    <t>viz pol. 87458 
111,03=111,030 [A]</t>
  </si>
  <si>
    <t>899682</t>
  </si>
  <si>
    <t>ZKOUŠKA VODOTĚSNOSTI POTRUBÍ DN DO 800MM</t>
  </si>
  <si>
    <t>viz pol. 87459,87460 
(2*13,9)+6,8=34,600 [A]</t>
  </si>
  <si>
    <t>899692</t>
  </si>
  <si>
    <t>ZKOUŠKA VODOTĚSNOSTI POTRUBÍ DN PŘES 800MM</t>
  </si>
  <si>
    <t>viz. pol. 87471r 
418,74=418,740 [A]</t>
  </si>
  <si>
    <t>89980</t>
  </si>
  <si>
    <t>TELEVIZNÍ PROHLÍDKA POTRUBÍ</t>
  </si>
  <si>
    <t>DN 150 viz. pol. 87433 
387,8=387,800 [A] 
DN 400 viz. pol. 87446 
259,81=259,810 [B] 
DN 600 viz. pol. 87458 
111,03=111,030 [C] 
DN 700 viz. pol. 87459 
27,8=27,800 [D] 
DN 800 viz. pol. 87460 
6,8=6,800 [E] 
DN 1200 viz. pol. 87471r 
418,74=418,740 [F] 
Celkem: A+B+C+D+E+F=1 211,980 [G] 
2xTV prohlídka 
2*G=2 423,960 [H]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</si>
  <si>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</si>
  <si>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</si>
  <si>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</si>
  <si>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položka zahrnuje řez na potrubí, dodání a osazení příslušných tvarovek a armatur</t>
  </si>
  <si>
    <t>96688</t>
  </si>
  <si>
    <t>VYBOURÁNÍ KANALIZAČ ŠACHET KOMPLETNÍCH</t>
  </si>
  <si>
    <t>(dle situace) 
2=2,000 [A]</t>
  </si>
  <si>
    <t>96926</t>
  </si>
  <si>
    <t>VYBOURÁNÍ POTRUBÍ DN DO 800MM KANALIZAČ</t>
  </si>
  <si>
    <t>(dle situace) 
68=68,000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</si>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</sst>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19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41</v>
      </c>
    </row>
    <row r="15" spans="1:5" ht="38.25">
      <c r="A15" s="30" t="s">
        <v>42</v>
      </c>
      <c r="E15" s="31" t="s">
        <v>48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46</v>
      </c>
      <c s="19" t="s">
        <v>13</v>
      </c>
      <c s="24" t="s">
        <v>47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41</v>
      </c>
    </row>
    <row r="19" spans="1:5" ht="25.5">
      <c r="A19" s="30" t="s">
        <v>42</v>
      </c>
      <c r="E19" s="31" t="s">
        <v>50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51</v>
      </c>
      <c s="19" t="s">
        <v>19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41</v>
      </c>
    </row>
    <row r="23" spans="1:5" ht="89.25">
      <c r="A23" s="30" t="s">
        <v>42</v>
      </c>
      <c r="E23" s="31" t="s">
        <v>53</v>
      </c>
    </row>
    <row r="24" spans="1:5" ht="12.75">
      <c r="A24" t="s">
        <v>44</v>
      </c>
      <c r="E24" s="29" t="s">
        <v>49</v>
      </c>
    </row>
    <row r="25" spans="1:16" ht="12.75">
      <c r="A25" s="19" t="s">
        <v>35</v>
      </c>
      <c s="23" t="s">
        <v>25</v>
      </c>
      <c s="23" t="s">
        <v>51</v>
      </c>
      <c s="19" t="s">
        <v>13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41</v>
      </c>
    </row>
    <row r="27" spans="1:5" ht="63.75">
      <c r="A27" s="30" t="s">
        <v>42</v>
      </c>
      <c r="E27" s="31" t="s">
        <v>54</v>
      </c>
    </row>
    <row r="28" spans="1:5" ht="12.75">
      <c r="A28" t="s">
        <v>44</v>
      </c>
      <c r="E28" s="29" t="s">
        <v>49</v>
      </c>
    </row>
    <row r="29" spans="1:16" ht="12.75">
      <c r="A29" s="19" t="s">
        <v>35</v>
      </c>
      <c s="23" t="s">
        <v>27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41</v>
      </c>
    </row>
    <row r="31" spans="1:5" ht="76.5">
      <c r="A31" s="30" t="s">
        <v>42</v>
      </c>
      <c r="E31" s="31" t="s">
        <v>57</v>
      </c>
    </row>
    <row r="32" spans="1:5" ht="12.75">
      <c r="A32" t="s">
        <v>44</v>
      </c>
      <c r="E32" s="29" t="s">
        <v>49</v>
      </c>
    </row>
    <row r="33" spans="1:16" ht="12.75">
      <c r="A33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41</v>
      </c>
    </row>
    <row r="35" spans="1:5" ht="38.25">
      <c r="A35" s="30" t="s">
        <v>42</v>
      </c>
      <c r="E35" s="31" t="s">
        <v>61</v>
      </c>
    </row>
    <row r="36" spans="1:5" ht="76.5">
      <c r="A36" t="s">
        <v>44</v>
      </c>
      <c r="E36" s="29" t="s">
        <v>62</v>
      </c>
    </row>
    <row r="37" spans="1:16" ht="12.75">
      <c r="A37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41</v>
      </c>
    </row>
    <row r="39" spans="1:5" ht="25.5">
      <c r="A39" s="30" t="s">
        <v>42</v>
      </c>
      <c r="E39" s="31" t="s">
        <v>66</v>
      </c>
    </row>
    <row r="40" spans="1:5" ht="63.75">
      <c r="A40" t="s">
        <v>44</v>
      </c>
      <c r="E40" s="29" t="s">
        <v>67</v>
      </c>
    </row>
    <row r="41" spans="1:16" ht="12.75">
      <c r="A41" s="19" t="s">
        <v>35</v>
      </c>
      <c s="23" t="s">
        <v>30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41</v>
      </c>
    </row>
    <row r="43" spans="1:5" ht="38.25">
      <c r="A43" s="30" t="s">
        <v>42</v>
      </c>
      <c r="E43" s="31" t="s">
        <v>70</v>
      </c>
    </row>
    <row r="44" spans="1:5" ht="12.75">
      <c r="A44" t="s">
        <v>44</v>
      </c>
      <c r="E44" s="29" t="s">
        <v>49</v>
      </c>
    </row>
    <row r="45" spans="1:16" ht="12.75">
      <c r="A45" s="19" t="s">
        <v>35</v>
      </c>
      <c s="23" t="s">
        <v>32</v>
      </c>
      <c s="23" t="s">
        <v>71</v>
      </c>
      <c s="19" t="s">
        <v>37</v>
      </c>
      <c s="24" t="s">
        <v>72</v>
      </c>
      <c s="25" t="s">
        <v>39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41</v>
      </c>
    </row>
    <row r="47" spans="1:5" ht="25.5">
      <c r="A47" s="30" t="s">
        <v>42</v>
      </c>
      <c r="E47" s="31" t="s">
        <v>73</v>
      </c>
    </row>
    <row r="48" spans="1:5" ht="89.25">
      <c r="A48" t="s">
        <v>44</v>
      </c>
      <c r="E48" s="29" t="s">
        <v>74</v>
      </c>
    </row>
    <row r="49" spans="1:16" ht="12.75">
      <c r="A49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41</v>
      </c>
    </row>
    <row r="51" spans="1:5" ht="89.25">
      <c r="A51" s="30" t="s">
        <v>42</v>
      </c>
      <c r="E51" s="31" t="s">
        <v>78</v>
      </c>
    </row>
    <row r="52" spans="1:5" ht="12.75">
      <c r="A52" t="s">
        <v>44</v>
      </c>
      <c r="E52" s="29" t="s">
        <v>79</v>
      </c>
    </row>
    <row r="53" spans="1:16" ht="12.75">
      <c r="A53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41</v>
      </c>
    </row>
    <row r="55" spans="1:5" ht="76.5">
      <c r="A55" s="30" t="s">
        <v>42</v>
      </c>
      <c r="E55" s="31" t="s">
        <v>83</v>
      </c>
    </row>
    <row r="56" spans="1:5" ht="12.75">
      <c r="A56" t="s">
        <v>44</v>
      </c>
      <c r="E56" s="29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88</v>
      </c>
    </row>
    <row r="12" spans="1:5" ht="12.75">
      <c r="A12" t="s">
        <v>44</v>
      </c>
      <c r="E12" s="29" t="s">
        <v>89</v>
      </c>
    </row>
    <row r="13" spans="1:18" ht="12.75" customHeight="1">
      <c r="A13" s="5" t="s">
        <v>33</v>
      </c>
      <c s="5"/>
      <c s="35" t="s">
        <v>30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0+I14+I18+I22+I26+I30+I34+I38+I42+I46+I50+I54+I58+I62+I66+I70+I74+I78+I82</f>
      </c>
      <c>
        <f>0+O14+O18+O22+O26+O30+O34+O38+O42+O46+O50+O54+O58+O62+O66+O70+O74+O78+O82</f>
      </c>
    </row>
    <row r="14" spans="1:16" ht="25.5">
      <c r="A14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93</v>
      </c>
      <c s="26">
        <v>120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94</v>
      </c>
    </row>
    <row r="17" spans="1:5" ht="63.75">
      <c r="A17" t="s">
        <v>44</v>
      </c>
      <c r="E17" s="29" t="s">
        <v>95</v>
      </c>
    </row>
    <row r="18" spans="1:16" ht="12.75">
      <c r="A18" s="19" t="s">
        <v>35</v>
      </c>
      <c s="23" t="s">
        <v>12</v>
      </c>
      <c s="23" t="s">
        <v>96</v>
      </c>
      <c s="19" t="s">
        <v>37</v>
      </c>
      <c s="24" t="s">
        <v>97</v>
      </c>
      <c s="25" t="s">
        <v>93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98</v>
      </c>
    </row>
    <row r="21" spans="1:5" ht="25.5">
      <c r="A21" t="s">
        <v>44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101</v>
      </c>
      <c s="24" t="s">
        <v>102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103</v>
      </c>
    </row>
    <row r="25" spans="1:5" ht="25.5">
      <c r="A25" t="s">
        <v>44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93</v>
      </c>
      <c s="26">
        <v>17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107</v>
      </c>
    </row>
    <row r="29" spans="1:5" ht="63.75">
      <c r="A29" t="s">
        <v>44</v>
      </c>
      <c r="E29" s="29" t="s">
        <v>108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93</v>
      </c>
      <c s="26">
        <v>17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107</v>
      </c>
    </row>
    <row r="33" spans="1:5" ht="25.5">
      <c r="A33" t="s">
        <v>44</v>
      </c>
      <c r="E33" s="29" t="s">
        <v>99</v>
      </c>
    </row>
    <row r="34" spans="1:16" ht="12.75">
      <c r="A34" s="19" t="s">
        <v>35</v>
      </c>
      <c s="23" t="s">
        <v>58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113</v>
      </c>
    </row>
    <row r="37" spans="1:5" ht="25.5">
      <c r="A37" t="s">
        <v>44</v>
      </c>
      <c r="E37" s="29" t="s">
        <v>104</v>
      </c>
    </row>
    <row r="38" spans="1:16" ht="12.75">
      <c r="A38" s="19" t="s">
        <v>35</v>
      </c>
      <c s="23" t="s">
        <v>63</v>
      </c>
      <c s="23" t="s">
        <v>114</v>
      </c>
      <c s="19" t="s">
        <v>37</v>
      </c>
      <c s="24" t="s">
        <v>115</v>
      </c>
      <c s="25" t="s">
        <v>93</v>
      </c>
      <c s="26">
        <v>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116</v>
      </c>
    </row>
    <row r="41" spans="1:5" ht="63.75">
      <c r="A41" t="s">
        <v>44</v>
      </c>
      <c r="E41" s="29" t="s">
        <v>117</v>
      </c>
    </row>
    <row r="42" spans="1:16" ht="12.75">
      <c r="A42" s="19" t="s">
        <v>35</v>
      </c>
      <c s="23" t="s">
        <v>30</v>
      </c>
      <c s="23" t="s">
        <v>118</v>
      </c>
      <c s="19" t="s">
        <v>37</v>
      </c>
      <c s="24" t="s">
        <v>119</v>
      </c>
      <c s="25" t="s">
        <v>93</v>
      </c>
      <c s="26">
        <v>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116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37</v>
      </c>
    </row>
    <row r="49" spans="1:5" ht="25.5">
      <c r="A49" t="s">
        <v>44</v>
      </c>
      <c r="E49" s="29" t="s">
        <v>123</v>
      </c>
    </row>
    <row r="50" spans="1:16" ht="12.75">
      <c r="A50" s="19" t="s">
        <v>35</v>
      </c>
      <c s="23" t="s">
        <v>75</v>
      </c>
      <c s="23" t="s">
        <v>124</v>
      </c>
      <c s="19" t="s">
        <v>37</v>
      </c>
      <c s="24" t="s">
        <v>125</v>
      </c>
      <c s="25" t="s">
        <v>93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37</v>
      </c>
    </row>
    <row r="53" spans="1:5" ht="63.75">
      <c r="A53" t="s">
        <v>44</v>
      </c>
      <c r="E53" s="29" t="s">
        <v>117</v>
      </c>
    </row>
    <row r="54" spans="1:16" ht="12.75">
      <c r="A54" s="19" t="s">
        <v>35</v>
      </c>
      <c s="23" t="s">
        <v>80</v>
      </c>
      <c s="23" t="s">
        <v>126</v>
      </c>
      <c s="19" t="s">
        <v>37</v>
      </c>
      <c s="24" t="s">
        <v>127</v>
      </c>
      <c s="25" t="s">
        <v>93</v>
      </c>
      <c s="26">
        <v>50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128</v>
      </c>
    </row>
    <row r="57" spans="1:5" ht="25.5">
      <c r="A57" t="s">
        <v>44</v>
      </c>
      <c r="E57" s="29" t="s">
        <v>120</v>
      </c>
    </row>
    <row r="58" spans="1:16" ht="12.75">
      <c r="A58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37</v>
      </c>
    </row>
    <row r="61" spans="1:5" ht="25.5">
      <c r="A61" t="s">
        <v>44</v>
      </c>
      <c r="E61" s="29" t="s">
        <v>123</v>
      </c>
    </row>
    <row r="62" spans="1:16" ht="25.5">
      <c r="A6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386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37</v>
      </c>
    </row>
    <row r="65" spans="1:5" ht="63.75">
      <c r="A65" t="s">
        <v>44</v>
      </c>
      <c r="E65" s="29" t="s">
        <v>117</v>
      </c>
    </row>
    <row r="66" spans="1:16" ht="12.75">
      <c r="A66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93</v>
      </c>
      <c s="26">
        <v>386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37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37</v>
      </c>
    </row>
    <row r="73" spans="1:5" ht="25.5">
      <c r="A73" t="s">
        <v>44</v>
      </c>
      <c r="E73" s="29" t="s">
        <v>123</v>
      </c>
    </row>
    <row r="74" spans="1:16" ht="12.75">
      <c r="A74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93</v>
      </c>
      <c s="26">
        <v>168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37</v>
      </c>
    </row>
    <row r="77" spans="1:5" ht="63.75">
      <c r="A77" t="s">
        <v>44</v>
      </c>
      <c r="E77" s="29" t="s">
        <v>117</v>
      </c>
    </row>
    <row r="78" spans="1:16" ht="12.75">
      <c r="A78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93</v>
      </c>
      <c s="26">
        <v>168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120</v>
      </c>
    </row>
    <row r="82" spans="1:16" ht="12.75">
      <c r="A8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37</v>
      </c>
    </row>
    <row r="85" spans="1:5" ht="25.5">
      <c r="A85" t="s">
        <v>44</v>
      </c>
      <c r="E85" s="29" t="s">
        <v>123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0+O8+O25+O82+O87+O92+O121+O142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150</v>
      </c>
      <c s="32">
        <f>0+I8+I25+I82+I87+I92+I121+I142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150</v>
      </c>
      <c s="5"/>
      <c s="14" t="s">
        <v>151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152</v>
      </c>
      <c s="19" t="s">
        <v>153</v>
      </c>
      <c s="24" t="s">
        <v>154</v>
      </c>
      <c s="25" t="s">
        <v>155</v>
      </c>
      <c s="26">
        <v>3523.028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51">
      <c r="A11" s="30" t="s">
        <v>42</v>
      </c>
      <c r="E11" s="31" t="s">
        <v>156</v>
      </c>
    </row>
    <row r="12" spans="1:5" ht="140.25">
      <c r="A12" t="s">
        <v>44</v>
      </c>
      <c r="E12" s="29" t="s">
        <v>157</v>
      </c>
    </row>
    <row r="13" spans="1:16" ht="25.5">
      <c r="A13" s="19" t="s">
        <v>35</v>
      </c>
      <c s="23" t="s">
        <v>13</v>
      </c>
      <c s="23" t="s">
        <v>152</v>
      </c>
      <c s="19" t="s">
        <v>158</v>
      </c>
      <c s="24" t="s">
        <v>154</v>
      </c>
      <c s="25" t="s">
        <v>155</v>
      </c>
      <c s="26">
        <v>1886.5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159</v>
      </c>
    </row>
    <row r="16" spans="1:5" ht="140.25">
      <c r="A16" t="s">
        <v>44</v>
      </c>
      <c r="E16" s="29" t="s">
        <v>157</v>
      </c>
    </row>
    <row r="17" spans="1:16" ht="25.5">
      <c r="A17" s="19" t="s">
        <v>35</v>
      </c>
      <c s="23" t="s">
        <v>12</v>
      </c>
      <c s="23" t="s">
        <v>160</v>
      </c>
      <c s="19" t="s">
        <v>37</v>
      </c>
      <c s="24" t="s">
        <v>161</v>
      </c>
      <c s="25" t="s">
        <v>155</v>
      </c>
      <c s="26">
        <v>830.06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162</v>
      </c>
    </row>
    <row r="20" spans="1:5" ht="140.25">
      <c r="A20" t="s">
        <v>44</v>
      </c>
      <c r="E20" s="29" t="s">
        <v>157</v>
      </c>
    </row>
    <row r="21" spans="1:16" ht="25.5">
      <c r="A21" s="19" t="s">
        <v>35</v>
      </c>
      <c s="23" t="s">
        <v>23</v>
      </c>
      <c s="23" t="s">
        <v>163</v>
      </c>
      <c s="19" t="s">
        <v>37</v>
      </c>
      <c s="24" t="s">
        <v>164</v>
      </c>
      <c s="25" t="s">
        <v>155</v>
      </c>
      <c s="26">
        <v>105.215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165</v>
      </c>
    </row>
    <row r="24" spans="1:5" ht="140.25">
      <c r="A24" t="s">
        <v>44</v>
      </c>
      <c r="E24" s="29" t="s">
        <v>157</v>
      </c>
    </row>
    <row r="25" spans="1:18" ht="12.75" customHeight="1">
      <c r="A25" s="5" t="s">
        <v>33</v>
      </c>
      <c s="5"/>
      <c s="35" t="s">
        <v>19</v>
      </c>
      <c s="5"/>
      <c s="21" t="s">
        <v>166</v>
      </c>
      <c s="5"/>
      <c s="5"/>
      <c s="5"/>
      <c s="36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25.5">
      <c r="A26" s="19" t="s">
        <v>35</v>
      </c>
      <c s="23" t="s">
        <v>25</v>
      </c>
      <c s="23" t="s">
        <v>167</v>
      </c>
      <c s="19" t="s">
        <v>37</v>
      </c>
      <c s="24" t="s">
        <v>168</v>
      </c>
      <c s="25" t="s">
        <v>169</v>
      </c>
      <c s="26">
        <v>943.25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170</v>
      </c>
    </row>
    <row r="29" spans="1:5" ht="63.7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172</v>
      </c>
      <c s="19" t="s">
        <v>37</v>
      </c>
      <c s="24" t="s">
        <v>173</v>
      </c>
      <c s="25" t="s">
        <v>169</v>
      </c>
      <c s="26">
        <v>377.3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174</v>
      </c>
    </row>
    <row r="33" spans="1:5" ht="63.75">
      <c r="A33" t="s">
        <v>44</v>
      </c>
      <c r="E33" s="29" t="s">
        <v>171</v>
      </c>
    </row>
    <row r="34" spans="1:16" ht="12.75">
      <c r="A34" s="19" t="s">
        <v>35</v>
      </c>
      <c s="23" t="s">
        <v>58</v>
      </c>
      <c s="23" t="s">
        <v>175</v>
      </c>
      <c s="19" t="s">
        <v>37</v>
      </c>
      <c s="24" t="s">
        <v>176</v>
      </c>
      <c s="25" t="s">
        <v>177</v>
      </c>
      <c s="26">
        <v>1042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178</v>
      </c>
    </row>
    <row r="37" spans="1:5" ht="63.75">
      <c r="A37" t="s">
        <v>44</v>
      </c>
      <c r="E37" s="29" t="s">
        <v>171</v>
      </c>
    </row>
    <row r="38" spans="1:16" ht="12.75">
      <c r="A38" s="19" t="s">
        <v>35</v>
      </c>
      <c s="23" t="s">
        <v>63</v>
      </c>
      <c s="23" t="s">
        <v>179</v>
      </c>
      <c s="19" t="s">
        <v>37</v>
      </c>
      <c s="24" t="s">
        <v>180</v>
      </c>
      <c s="25" t="s">
        <v>169</v>
      </c>
      <c s="26">
        <v>377.3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181</v>
      </c>
    </row>
    <row r="41" spans="1:5" ht="63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182</v>
      </c>
      <c s="19" t="s">
        <v>37</v>
      </c>
      <c s="24" t="s">
        <v>183</v>
      </c>
      <c s="25" t="s">
        <v>177</v>
      </c>
      <c s="26">
        <v>94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25.5">
      <c r="A44" s="30" t="s">
        <v>42</v>
      </c>
      <c r="E44" s="31" t="s">
        <v>184</v>
      </c>
    </row>
    <row r="45" spans="1:5" ht="25.5">
      <c r="A45" t="s">
        <v>44</v>
      </c>
      <c r="E45" s="29" t="s">
        <v>185</v>
      </c>
    </row>
    <row r="46" spans="1:16" ht="12.75">
      <c r="A46" s="19" t="s">
        <v>35</v>
      </c>
      <c s="23" t="s">
        <v>32</v>
      </c>
      <c s="23" t="s">
        <v>186</v>
      </c>
      <c s="19" t="s">
        <v>37</v>
      </c>
      <c s="24" t="s">
        <v>187</v>
      </c>
      <c s="25" t="s">
        <v>169</v>
      </c>
      <c s="26">
        <v>1228.5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38.25">
      <c r="A48" s="30" t="s">
        <v>42</v>
      </c>
      <c r="E48" s="31" t="s">
        <v>188</v>
      </c>
    </row>
    <row r="49" spans="1:5" ht="369.75">
      <c r="A49" t="s">
        <v>44</v>
      </c>
      <c r="E49" s="29" t="s">
        <v>189</v>
      </c>
    </row>
    <row r="50" spans="1:16" ht="12.75">
      <c r="A50" s="19" t="s">
        <v>35</v>
      </c>
      <c s="23" t="s">
        <v>75</v>
      </c>
      <c s="23" t="s">
        <v>190</v>
      </c>
      <c s="19" t="s">
        <v>37</v>
      </c>
      <c s="24" t="s">
        <v>191</v>
      </c>
      <c s="25" t="s">
        <v>169</v>
      </c>
      <c s="26">
        <v>534.6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192</v>
      </c>
    </row>
    <row r="53" spans="1:5" ht="318.75">
      <c r="A53" t="s">
        <v>44</v>
      </c>
      <c r="E53" s="29" t="s">
        <v>193</v>
      </c>
    </row>
    <row r="54" spans="1:16" ht="12.75">
      <c r="A54" s="19" t="s">
        <v>35</v>
      </c>
      <c s="23" t="s">
        <v>80</v>
      </c>
      <c s="23" t="s">
        <v>194</v>
      </c>
      <c s="19" t="s">
        <v>37</v>
      </c>
      <c s="24" t="s">
        <v>195</v>
      </c>
      <c s="25" t="s">
        <v>169</v>
      </c>
      <c s="26">
        <v>91.125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196</v>
      </c>
    </row>
    <row r="57" spans="1:5" ht="318.75">
      <c r="A57" t="s">
        <v>44</v>
      </c>
      <c r="E57" s="29" t="s">
        <v>193</v>
      </c>
    </row>
    <row r="58" spans="1:16" ht="12.75">
      <c r="A58" s="19" t="s">
        <v>35</v>
      </c>
      <c s="23" t="s">
        <v>129</v>
      </c>
      <c s="23" t="s">
        <v>197</v>
      </c>
      <c s="19" t="s">
        <v>37</v>
      </c>
      <c s="24" t="s">
        <v>198</v>
      </c>
      <c s="25" t="s">
        <v>169</v>
      </c>
      <c s="26">
        <v>1228.5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199</v>
      </c>
    </row>
    <row r="61" spans="1:5" ht="191.25">
      <c r="A61" t="s">
        <v>44</v>
      </c>
      <c r="E61" s="29" t="s">
        <v>200</v>
      </c>
    </row>
    <row r="62" spans="1:16" ht="25.5">
      <c r="A62" s="19" t="s">
        <v>35</v>
      </c>
      <c s="23" t="s">
        <v>132</v>
      </c>
      <c s="23" t="s">
        <v>201</v>
      </c>
      <c s="19" t="s">
        <v>37</v>
      </c>
      <c s="24" t="s">
        <v>202</v>
      </c>
      <c s="25" t="s">
        <v>169</v>
      </c>
      <c s="26">
        <v>1228.5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203</v>
      </c>
    </row>
    <row r="64" spans="1:5" ht="12.75">
      <c r="A64" s="30" t="s">
        <v>42</v>
      </c>
      <c r="E64" s="31" t="s">
        <v>204</v>
      </c>
    </row>
    <row r="65" spans="1:5" ht="267.75">
      <c r="A65" t="s">
        <v>44</v>
      </c>
      <c r="E65" s="29" t="s">
        <v>205</v>
      </c>
    </row>
    <row r="66" spans="1:16" ht="12.75">
      <c r="A66" s="19" t="s">
        <v>35</v>
      </c>
      <c s="23" t="s">
        <v>135</v>
      </c>
      <c s="23" t="s">
        <v>206</v>
      </c>
      <c s="19" t="s">
        <v>37</v>
      </c>
      <c s="24" t="s">
        <v>207</v>
      </c>
      <c s="25" t="s">
        <v>169</v>
      </c>
      <c s="26">
        <v>1228.5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208</v>
      </c>
    </row>
    <row r="68" spans="1:5" ht="38.25">
      <c r="A68" s="30" t="s">
        <v>42</v>
      </c>
      <c r="E68" s="31" t="s">
        <v>209</v>
      </c>
    </row>
    <row r="69" spans="1:5" ht="280.5">
      <c r="A69" t="s">
        <v>44</v>
      </c>
      <c r="E69" s="29" t="s">
        <v>210</v>
      </c>
    </row>
    <row r="70" spans="1:16" ht="12.75">
      <c r="A70" s="19" t="s">
        <v>35</v>
      </c>
      <c s="23" t="s">
        <v>138</v>
      </c>
      <c s="23" t="s">
        <v>211</v>
      </c>
      <c s="19" t="s">
        <v>37</v>
      </c>
      <c s="24" t="s">
        <v>212</v>
      </c>
      <c s="25" t="s">
        <v>169</v>
      </c>
      <c s="26">
        <v>45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12.75">
      <c r="A72" s="30" t="s">
        <v>42</v>
      </c>
      <c r="E72" s="31" t="s">
        <v>213</v>
      </c>
    </row>
    <row r="73" spans="1:5" ht="229.5">
      <c r="A73" t="s">
        <v>44</v>
      </c>
      <c r="E73" s="29" t="s">
        <v>214</v>
      </c>
    </row>
    <row r="74" spans="1:16" ht="12.75">
      <c r="A74" s="19" t="s">
        <v>35</v>
      </c>
      <c s="23" t="s">
        <v>141</v>
      </c>
      <c s="23" t="s">
        <v>215</v>
      </c>
      <c s="19" t="s">
        <v>37</v>
      </c>
      <c s="24" t="s">
        <v>216</v>
      </c>
      <c s="25" t="s">
        <v>169</v>
      </c>
      <c s="26">
        <v>440.435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63.75">
      <c r="A76" s="30" t="s">
        <v>42</v>
      </c>
      <c r="E76" s="31" t="s">
        <v>217</v>
      </c>
    </row>
    <row r="77" spans="1:5" ht="293.25">
      <c r="A77" t="s">
        <v>44</v>
      </c>
      <c r="E77" s="29" t="s">
        <v>218</v>
      </c>
    </row>
    <row r="78" spans="1:16" ht="12.75">
      <c r="A78" s="19" t="s">
        <v>35</v>
      </c>
      <c s="23" t="s">
        <v>144</v>
      </c>
      <c s="23" t="s">
        <v>219</v>
      </c>
      <c s="19" t="s">
        <v>37</v>
      </c>
      <c s="24" t="s">
        <v>220</v>
      </c>
      <c s="25" t="s">
        <v>221</v>
      </c>
      <c s="26">
        <v>3510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37</v>
      </c>
    </row>
    <row r="81" spans="1:5" ht="25.5">
      <c r="A81" t="s">
        <v>44</v>
      </c>
      <c r="E81" s="29" t="s">
        <v>222</v>
      </c>
    </row>
    <row r="82" spans="1:18" ht="12.75" customHeight="1">
      <c r="A82" s="5" t="s">
        <v>33</v>
      </c>
      <c s="5"/>
      <c s="35" t="s">
        <v>13</v>
      </c>
      <c s="5"/>
      <c s="21" t="s">
        <v>223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147</v>
      </c>
      <c s="23" t="s">
        <v>224</v>
      </c>
      <c s="19" t="s">
        <v>37</v>
      </c>
      <c s="24" t="s">
        <v>225</v>
      </c>
      <c s="25" t="s">
        <v>221</v>
      </c>
      <c s="26">
        <v>3510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12.75">
      <c r="A85" s="30" t="s">
        <v>42</v>
      </c>
      <c r="E85" s="31" t="s">
        <v>226</v>
      </c>
    </row>
    <row r="86" spans="1:5" ht="102">
      <c r="A86" t="s">
        <v>44</v>
      </c>
      <c r="E86" s="29" t="s">
        <v>227</v>
      </c>
    </row>
    <row r="87" spans="1:18" ht="12.75" customHeight="1">
      <c r="A87" s="5" t="s">
        <v>33</v>
      </c>
      <c s="5"/>
      <c s="35" t="s">
        <v>23</v>
      </c>
      <c s="5"/>
      <c s="21" t="s">
        <v>228</v>
      </c>
      <c s="5"/>
      <c s="5"/>
      <c s="5"/>
      <c s="36">
        <f>0+Q87</f>
      </c>
      <c r="O87">
        <f>0+R87</f>
      </c>
      <c r="Q87">
        <f>0+I88</f>
      </c>
      <c>
        <f>0+O88</f>
      </c>
    </row>
    <row r="88" spans="1:16" ht="12.75">
      <c r="A88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169</v>
      </c>
      <c s="26">
        <v>4.95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12.75">
      <c r="A90" s="30" t="s">
        <v>42</v>
      </c>
      <c r="E90" s="31" t="s">
        <v>232</v>
      </c>
    </row>
    <row r="91" spans="1:5" ht="369.75">
      <c r="A91" t="s">
        <v>44</v>
      </c>
      <c r="E91" s="29" t="s">
        <v>233</v>
      </c>
    </row>
    <row r="92" spans="1:18" ht="12.75" customHeight="1">
      <c r="A92" s="5" t="s">
        <v>33</v>
      </c>
      <c s="5"/>
      <c s="35" t="s">
        <v>25</v>
      </c>
      <c s="5"/>
      <c s="21" t="s">
        <v>234</v>
      </c>
      <c s="5"/>
      <c s="5"/>
      <c s="5"/>
      <c s="36">
        <f>0+Q92</f>
      </c>
      <c r="O92">
        <f>0+R92</f>
      </c>
      <c r="Q92">
        <f>0+I93+I97+I101+I105+I109+I113+I117</f>
      </c>
      <c>
        <f>0+O93+O97+O101+O105+O109+O113+O117</f>
      </c>
    </row>
    <row r="93" spans="1:16" ht="25.5">
      <c r="A93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221</v>
      </c>
      <c s="26">
        <v>3510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42</v>
      </c>
      <c r="E95" s="31" t="s">
        <v>37</v>
      </c>
    </row>
    <row r="96" spans="1:5" ht="51">
      <c r="A96" t="s">
        <v>44</v>
      </c>
      <c r="E96" s="29" t="s">
        <v>238</v>
      </c>
    </row>
    <row r="97" spans="1:16" ht="12.75">
      <c r="A97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221</v>
      </c>
      <c s="26">
        <v>3510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242</v>
      </c>
    </row>
    <row r="99" spans="1:5" ht="12.75">
      <c r="A99" s="30" t="s">
        <v>42</v>
      </c>
      <c r="E99" s="31" t="s">
        <v>37</v>
      </c>
    </row>
    <row r="100" spans="1:5" ht="51">
      <c r="A100" t="s">
        <v>44</v>
      </c>
      <c r="E100" s="29" t="s">
        <v>238</v>
      </c>
    </row>
    <row r="101" spans="1:16" ht="12.75">
      <c r="A101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221</v>
      </c>
      <c s="26">
        <v>3510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37</v>
      </c>
    </row>
    <row r="104" spans="1:5" ht="51">
      <c r="A104" t="s">
        <v>44</v>
      </c>
      <c r="E104" s="29" t="s">
        <v>246</v>
      </c>
    </row>
    <row r="105" spans="1:16" ht="12.75">
      <c r="A10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221</v>
      </c>
      <c s="26">
        <v>7020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250</v>
      </c>
    </row>
    <row r="108" spans="1:5" ht="51">
      <c r="A108" t="s">
        <v>44</v>
      </c>
      <c r="E108" s="29" t="s">
        <v>246</v>
      </c>
    </row>
    <row r="109" spans="1:16" ht="12.75">
      <c r="A109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221</v>
      </c>
      <c s="26">
        <v>3510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37</v>
      </c>
    </row>
    <row r="112" spans="1:5" ht="140.25">
      <c r="A112" t="s">
        <v>44</v>
      </c>
      <c r="E112" s="29" t="s">
        <v>254</v>
      </c>
    </row>
    <row r="113" spans="1:16" ht="25.5">
      <c r="A113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221</v>
      </c>
      <c s="26">
        <v>3510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37</v>
      </c>
    </row>
    <row r="116" spans="1:5" ht="140.25">
      <c r="A116" t="s">
        <v>44</v>
      </c>
      <c r="E116" s="29" t="s">
        <v>254</v>
      </c>
    </row>
    <row r="117" spans="1:16" ht="12.75">
      <c r="A117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221</v>
      </c>
      <c s="26">
        <v>3510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261</v>
      </c>
    </row>
    <row r="120" spans="1:5" ht="25.5">
      <c r="A120" t="s">
        <v>44</v>
      </c>
      <c r="E120" s="29" t="s">
        <v>262</v>
      </c>
    </row>
    <row r="121" spans="1:18" ht="12.75" customHeight="1">
      <c r="A121" s="5" t="s">
        <v>33</v>
      </c>
      <c s="5"/>
      <c s="35" t="s">
        <v>63</v>
      </c>
      <c s="5"/>
      <c s="21" t="s">
        <v>263</v>
      </c>
      <c s="5"/>
      <c s="5"/>
      <c s="5"/>
      <c s="36">
        <f>0+Q121</f>
      </c>
      <c r="O121">
        <f>0+R121</f>
      </c>
      <c r="Q121">
        <f>0+I122+I126+I130+I134+I138</f>
      </c>
      <c>
        <f>0+O122+O126+O130+O134+O138</f>
      </c>
    </row>
    <row r="122" spans="1:16" ht="12.75">
      <c r="A122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177</v>
      </c>
      <c s="26">
        <v>91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267</v>
      </c>
    </row>
    <row r="124" spans="1:5" ht="38.25">
      <c r="A124" s="30" t="s">
        <v>42</v>
      </c>
      <c r="E124" s="31" t="s">
        <v>268</v>
      </c>
    </row>
    <row r="125" spans="1:5" ht="255">
      <c r="A125" t="s">
        <v>44</v>
      </c>
      <c r="E125" s="29" t="s">
        <v>269</v>
      </c>
    </row>
    <row r="126" spans="1:16" ht="12.75">
      <c r="A126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177</v>
      </c>
      <c s="26">
        <v>1116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273</v>
      </c>
    </row>
    <row r="128" spans="1:5" ht="12.75">
      <c r="A128" s="30" t="s">
        <v>42</v>
      </c>
      <c r="E128" s="31" t="s">
        <v>274</v>
      </c>
    </row>
    <row r="129" spans="1:5" ht="242.25">
      <c r="A129" t="s">
        <v>44</v>
      </c>
      <c r="E129" s="29" t="s">
        <v>275</v>
      </c>
    </row>
    <row r="130" spans="1:16" ht="12.75">
      <c r="A130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93</v>
      </c>
      <c s="26">
        <v>23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37</v>
      </c>
    </row>
    <row r="133" spans="1:5" ht="76.5">
      <c r="A133" t="s">
        <v>44</v>
      </c>
      <c r="E133" s="29" t="s">
        <v>279</v>
      </c>
    </row>
    <row r="134" spans="1:16" ht="12.75">
      <c r="A134" s="19" t="s">
        <v>35</v>
      </c>
      <c s="23" t="s">
        <v>280</v>
      </c>
      <c s="23" t="s">
        <v>281</v>
      </c>
      <c s="19" t="s">
        <v>37</v>
      </c>
      <c s="24" t="s">
        <v>282</v>
      </c>
      <c s="25" t="s">
        <v>93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37</v>
      </c>
    </row>
    <row r="137" spans="1:5" ht="25.5">
      <c r="A137" t="s">
        <v>44</v>
      </c>
      <c r="E137" s="29" t="s">
        <v>283</v>
      </c>
    </row>
    <row r="138" spans="1:16" ht="12.75">
      <c r="A138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177</v>
      </c>
      <c s="26">
        <v>110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12.75">
      <c r="A140" s="30" t="s">
        <v>42</v>
      </c>
      <c r="E140" s="31" t="s">
        <v>37</v>
      </c>
    </row>
    <row r="141" spans="1:5" ht="76.5">
      <c r="A141" t="s">
        <v>44</v>
      </c>
      <c r="E141" s="29" t="s">
        <v>287</v>
      </c>
    </row>
    <row r="142" spans="1:18" ht="12.75" customHeight="1">
      <c r="A142" s="5" t="s">
        <v>33</v>
      </c>
      <c s="5"/>
      <c s="35" t="s">
        <v>30</v>
      </c>
      <c s="5"/>
      <c s="21" t="s">
        <v>90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25.5">
      <c r="A143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93</v>
      </c>
      <c s="26">
        <v>59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37</v>
      </c>
    </row>
    <row r="146" spans="1:5" ht="25.5">
      <c r="A146" t="s">
        <v>44</v>
      </c>
      <c r="E146" s="29" t="s">
        <v>291</v>
      </c>
    </row>
    <row r="147" spans="1:16" ht="12.75">
      <c r="A147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93</v>
      </c>
      <c s="26">
        <v>57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37</v>
      </c>
    </row>
    <row r="150" spans="1:5" ht="25.5">
      <c r="A150" t="s">
        <v>44</v>
      </c>
      <c r="E150" s="29" t="s">
        <v>99</v>
      </c>
    </row>
    <row r="151" spans="1:16" ht="25.5">
      <c r="A151" s="19" t="s">
        <v>35</v>
      </c>
      <c s="23" t="s">
        <v>295</v>
      </c>
      <c s="23" t="s">
        <v>296</v>
      </c>
      <c s="19" t="s">
        <v>37</v>
      </c>
      <c s="24" t="s">
        <v>297</v>
      </c>
      <c s="25" t="s">
        <v>221</v>
      </c>
      <c s="26">
        <v>198.848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76.5">
      <c r="A153" s="30" t="s">
        <v>42</v>
      </c>
      <c r="E153" s="31" t="s">
        <v>298</v>
      </c>
    </row>
    <row r="154" spans="1:5" ht="38.25">
      <c r="A154" t="s">
        <v>44</v>
      </c>
      <c r="E154" s="29" t="s">
        <v>299</v>
      </c>
    </row>
    <row r="155" spans="1:16" ht="25.5">
      <c r="A155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221</v>
      </c>
      <c s="26">
        <v>198.848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76.5">
      <c r="A157" s="30" t="s">
        <v>42</v>
      </c>
      <c r="E157" s="31" t="s">
        <v>298</v>
      </c>
    </row>
    <row r="158" spans="1:5" ht="38.25">
      <c r="A158" t="s">
        <v>44</v>
      </c>
      <c r="E158" s="29" t="s">
        <v>299</v>
      </c>
    </row>
    <row r="159" spans="1:16" ht="12.75">
      <c r="A15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177</v>
      </c>
      <c s="26">
        <v>2232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37</v>
      </c>
    </row>
    <row r="161" spans="1:5" ht="12.75">
      <c r="A161" s="30" t="s">
        <v>42</v>
      </c>
      <c r="E161" s="31" t="s">
        <v>306</v>
      </c>
    </row>
    <row r="162" spans="1:5" ht="51">
      <c r="A162" t="s">
        <v>44</v>
      </c>
      <c r="E162" s="29" t="s">
        <v>307</v>
      </c>
    </row>
    <row r="163" spans="1:16" ht="12.75">
      <c r="A163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177</v>
      </c>
      <c s="26">
        <v>94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12.75">
      <c r="A165" s="30" t="s">
        <v>42</v>
      </c>
      <c r="E165" s="31" t="s">
        <v>311</v>
      </c>
    </row>
    <row r="166" spans="1:5" ht="38.25">
      <c r="A166" t="s">
        <v>44</v>
      </c>
      <c r="E166" s="29" t="s">
        <v>312</v>
      </c>
    </row>
    <row r="167" spans="1:16" ht="12.75">
      <c r="A167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93</v>
      </c>
      <c s="26">
        <v>25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12.75">
      <c r="A169" s="30" t="s">
        <v>42</v>
      </c>
      <c r="E169" s="31" t="s">
        <v>37</v>
      </c>
    </row>
    <row r="170" spans="1:5" ht="89.25">
      <c r="A170" t="s">
        <v>44</v>
      </c>
      <c r="E170" s="29" t="s">
        <v>316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0+O8+O29+O62+O71+O144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0+I8+I29+I62+I71+I144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317</v>
      </c>
      <c s="5"/>
      <c s="14" t="s">
        <v>318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19</v>
      </c>
      <c s="23" t="s">
        <v>152</v>
      </c>
      <c s="19" t="s">
        <v>37</v>
      </c>
      <c s="24" t="s">
        <v>154</v>
      </c>
      <c s="25" t="s">
        <v>155</v>
      </c>
      <c s="26">
        <v>207.4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25.5">
      <c r="A11" s="30" t="s">
        <v>42</v>
      </c>
      <c r="E11" s="31" t="s">
        <v>319</v>
      </c>
    </row>
    <row r="12" spans="1:5" ht="140.25">
      <c r="A12" t="s">
        <v>44</v>
      </c>
      <c r="E12" s="29" t="s">
        <v>157</v>
      </c>
    </row>
    <row r="13" spans="1:16" ht="25.5">
      <c r="A13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155</v>
      </c>
      <c s="26">
        <v>9959.3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25.5">
      <c r="A15" s="30" t="s">
        <v>42</v>
      </c>
      <c r="E15" s="31" t="s">
        <v>322</v>
      </c>
    </row>
    <row r="16" spans="1:5" ht="140.25">
      <c r="A16" t="s">
        <v>44</v>
      </c>
      <c r="E16" s="29" t="s">
        <v>157</v>
      </c>
    </row>
    <row r="17" spans="1:16" ht="25.5">
      <c r="A17" s="19" t="s">
        <v>35</v>
      </c>
      <c s="23" t="s">
        <v>12</v>
      </c>
      <c s="23" t="s">
        <v>160</v>
      </c>
      <c s="19" t="s">
        <v>37</v>
      </c>
      <c s="24" t="s">
        <v>161</v>
      </c>
      <c s="25" t="s">
        <v>155</v>
      </c>
      <c s="26">
        <v>771.154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323</v>
      </c>
    </row>
    <row r="20" spans="1:5" ht="140.25">
      <c r="A20" t="s">
        <v>44</v>
      </c>
      <c r="E20" s="29" t="s">
        <v>157</v>
      </c>
    </row>
    <row r="21" spans="1:16" ht="25.5">
      <c r="A21" s="19" t="s">
        <v>35</v>
      </c>
      <c s="23" t="s">
        <v>23</v>
      </c>
      <c s="23" t="s">
        <v>324</v>
      </c>
      <c s="19" t="s">
        <v>153</v>
      </c>
      <c s="24" t="s">
        <v>325</v>
      </c>
      <c s="25" t="s">
        <v>155</v>
      </c>
      <c s="26">
        <v>261.324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25.5">
      <c r="A23" s="30" t="s">
        <v>42</v>
      </c>
      <c r="E23" s="31" t="s">
        <v>326</v>
      </c>
    </row>
    <row r="24" spans="1:5" ht="140.25">
      <c r="A24" t="s">
        <v>44</v>
      </c>
      <c r="E24" s="29" t="s">
        <v>157</v>
      </c>
    </row>
    <row r="25" spans="1:16" ht="25.5">
      <c r="A25" s="19" t="s">
        <v>35</v>
      </c>
      <c s="23" t="s">
        <v>25</v>
      </c>
      <c s="23" t="s">
        <v>324</v>
      </c>
      <c s="19" t="s">
        <v>158</v>
      </c>
      <c s="24" t="s">
        <v>325</v>
      </c>
      <c s="25" t="s">
        <v>155</v>
      </c>
      <c s="26">
        <v>69.2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38.25">
      <c r="A27" s="30" t="s">
        <v>42</v>
      </c>
      <c r="E27" s="31" t="s">
        <v>327</v>
      </c>
    </row>
    <row r="28" spans="1:5" ht="140.25">
      <c r="A28" t="s">
        <v>44</v>
      </c>
      <c r="E28" s="29" t="s">
        <v>157</v>
      </c>
    </row>
    <row r="29" spans="1:18" ht="12.75" customHeight="1">
      <c r="A29" s="5" t="s">
        <v>33</v>
      </c>
      <c s="5"/>
      <c s="35" t="s">
        <v>19</v>
      </c>
      <c s="5"/>
      <c s="21" t="s">
        <v>166</v>
      </c>
      <c s="5"/>
      <c s="5"/>
      <c s="5"/>
      <c s="36">
        <f>0+Q29</f>
      </c>
      <c r="O29">
        <f>0+R29</f>
      </c>
      <c r="Q29">
        <f>0+I30+I34+I38+I42+I46+I50+I54+I58</f>
      </c>
      <c>
        <f>0+O30+O34+O38+O42+O46+O50+O54+O58</f>
      </c>
    </row>
    <row r="30" spans="1:16" ht="12.75">
      <c r="A30" s="19" t="s">
        <v>35</v>
      </c>
      <c s="23" t="s">
        <v>27</v>
      </c>
      <c s="23" t="s">
        <v>328</v>
      </c>
      <c s="19" t="s">
        <v>37</v>
      </c>
      <c s="24" t="s">
        <v>329</v>
      </c>
      <c s="25" t="s">
        <v>169</v>
      </c>
      <c s="26">
        <v>30.954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330</v>
      </c>
    </row>
    <row r="33" spans="1:5" ht="63.75">
      <c r="A33" t="s">
        <v>44</v>
      </c>
      <c r="E33" s="29" t="s">
        <v>171</v>
      </c>
    </row>
    <row r="34" spans="1:16" ht="12.75">
      <c r="A34" s="19" t="s">
        <v>35</v>
      </c>
      <c s="23" t="s">
        <v>58</v>
      </c>
      <c s="23" t="s">
        <v>331</v>
      </c>
      <c s="19" t="s">
        <v>37</v>
      </c>
      <c s="24" t="s">
        <v>329</v>
      </c>
      <c s="25" t="s">
        <v>169</v>
      </c>
      <c s="26">
        <v>77.775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42</v>
      </c>
      <c r="E36" s="31" t="s">
        <v>332</v>
      </c>
    </row>
    <row r="37" spans="1:5" ht="63.75">
      <c r="A37" t="s">
        <v>44</v>
      </c>
      <c r="E37" s="29" t="s">
        <v>171</v>
      </c>
    </row>
    <row r="38" spans="1:16" ht="12.75">
      <c r="A38" s="19" t="s">
        <v>35</v>
      </c>
      <c s="23" t="s">
        <v>63</v>
      </c>
      <c s="23" t="s">
        <v>333</v>
      </c>
      <c s="19" t="s">
        <v>37</v>
      </c>
      <c s="24" t="s">
        <v>334</v>
      </c>
      <c s="25" t="s">
        <v>169</v>
      </c>
      <c s="26">
        <v>108.885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335</v>
      </c>
    </row>
    <row r="41" spans="1:5" ht="63.75">
      <c r="A41" t="s">
        <v>44</v>
      </c>
      <c r="E41" s="29" t="s">
        <v>171</v>
      </c>
    </row>
    <row r="42" spans="1:16" ht="12.75">
      <c r="A42" s="19" t="s">
        <v>35</v>
      </c>
      <c s="23" t="s">
        <v>30</v>
      </c>
      <c s="23" t="s">
        <v>336</v>
      </c>
      <c s="19" t="s">
        <v>37</v>
      </c>
      <c s="24" t="s">
        <v>337</v>
      </c>
      <c s="25" t="s">
        <v>169</v>
      </c>
      <c s="26">
        <v>103.7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338</v>
      </c>
    </row>
    <row r="45" spans="1:5" ht="63.75">
      <c r="A45" t="s">
        <v>44</v>
      </c>
      <c r="E45" s="29" t="s">
        <v>171</v>
      </c>
    </row>
    <row r="46" spans="1:16" ht="12.75">
      <c r="A46" s="19" t="s">
        <v>35</v>
      </c>
      <c s="23" t="s">
        <v>32</v>
      </c>
      <c s="23" t="s">
        <v>339</v>
      </c>
      <c s="19" t="s">
        <v>37</v>
      </c>
      <c s="24" t="s">
        <v>340</v>
      </c>
      <c s="25" t="s">
        <v>169</v>
      </c>
      <c s="26">
        <v>5241.737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7.5">
      <c r="A48" s="30" t="s">
        <v>42</v>
      </c>
      <c r="E48" s="31" t="s">
        <v>341</v>
      </c>
    </row>
    <row r="49" spans="1:5" ht="318.75">
      <c r="A49" t="s">
        <v>44</v>
      </c>
      <c r="E49" s="29" t="s">
        <v>342</v>
      </c>
    </row>
    <row r="50" spans="1:16" ht="12.75">
      <c r="A50" s="19" t="s">
        <v>35</v>
      </c>
      <c s="23" t="s">
        <v>75</v>
      </c>
      <c s="23" t="s">
        <v>211</v>
      </c>
      <c s="19" t="s">
        <v>37</v>
      </c>
      <c s="24" t="s">
        <v>212</v>
      </c>
      <c s="25" t="s">
        <v>169</v>
      </c>
      <c s="26">
        <v>344.579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343</v>
      </c>
    </row>
    <row r="53" spans="1:5" ht="229.5">
      <c r="A53" t="s">
        <v>44</v>
      </c>
      <c r="E53" s="29" t="s">
        <v>214</v>
      </c>
    </row>
    <row r="54" spans="1:16" ht="12.75">
      <c r="A54" s="19" t="s">
        <v>35</v>
      </c>
      <c s="23" t="s">
        <v>80</v>
      </c>
      <c s="23" t="s">
        <v>344</v>
      </c>
      <c s="19" t="s">
        <v>37</v>
      </c>
      <c s="24" t="s">
        <v>345</v>
      </c>
      <c s="25" t="s">
        <v>169</v>
      </c>
      <c s="26">
        <v>2458.695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7.5">
      <c r="A56" s="30" t="s">
        <v>42</v>
      </c>
      <c r="E56" s="31" t="s">
        <v>346</v>
      </c>
    </row>
    <row r="57" spans="1:5" ht="229.5">
      <c r="A57" t="s">
        <v>44</v>
      </c>
      <c r="E57" s="29" t="s">
        <v>347</v>
      </c>
    </row>
    <row r="58" spans="1:16" ht="12.75">
      <c r="A58" s="19" t="s">
        <v>35</v>
      </c>
      <c s="23" t="s">
        <v>129</v>
      </c>
      <c s="23" t="s">
        <v>215</v>
      </c>
      <c s="19" t="s">
        <v>37</v>
      </c>
      <c s="24" t="s">
        <v>216</v>
      </c>
      <c s="25" t="s">
        <v>169</v>
      </c>
      <c s="26">
        <v>1856.195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89.25">
      <c r="A60" s="30" t="s">
        <v>42</v>
      </c>
      <c r="E60" s="31" t="s">
        <v>348</v>
      </c>
    </row>
    <row r="61" spans="1:5" ht="293.25">
      <c r="A61" t="s">
        <v>44</v>
      </c>
      <c r="E61" s="29" t="s">
        <v>218</v>
      </c>
    </row>
    <row r="62" spans="1:18" ht="12.75" customHeight="1">
      <c r="A62" s="5" t="s">
        <v>33</v>
      </c>
      <c s="5"/>
      <c s="35" t="s">
        <v>23</v>
      </c>
      <c s="5"/>
      <c s="21" t="s">
        <v>228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9" t="s">
        <v>35</v>
      </c>
      <c s="23" t="s">
        <v>132</v>
      </c>
      <c s="23" t="s">
        <v>349</v>
      </c>
      <c s="19" t="s">
        <v>37</v>
      </c>
      <c s="24" t="s">
        <v>350</v>
      </c>
      <c s="25" t="s">
        <v>169</v>
      </c>
      <c s="26">
        <v>7.461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25.5">
      <c r="A65" s="30" t="s">
        <v>42</v>
      </c>
      <c r="E65" s="31" t="s">
        <v>351</v>
      </c>
    </row>
    <row r="66" spans="1:5" ht="369.75">
      <c r="A66" t="s">
        <v>44</v>
      </c>
      <c r="E66" s="29" t="s">
        <v>233</v>
      </c>
    </row>
    <row r="67" spans="1:16" ht="12.75">
      <c r="A67" s="19" t="s">
        <v>35</v>
      </c>
      <c s="23" t="s">
        <v>135</v>
      </c>
      <c s="23" t="s">
        <v>352</v>
      </c>
      <c s="19" t="s">
        <v>37</v>
      </c>
      <c s="24" t="s">
        <v>353</v>
      </c>
      <c s="25" t="s">
        <v>169</v>
      </c>
      <c s="26">
        <v>380.728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7.5">
      <c r="A69" s="30" t="s">
        <v>42</v>
      </c>
      <c r="E69" s="31" t="s">
        <v>354</v>
      </c>
    </row>
    <row r="70" spans="1:5" ht="38.25">
      <c r="A70" t="s">
        <v>44</v>
      </c>
      <c r="E70" s="29" t="s">
        <v>355</v>
      </c>
    </row>
    <row r="71" spans="1:18" ht="12.75" customHeight="1">
      <c r="A71" s="5" t="s">
        <v>33</v>
      </c>
      <c s="5"/>
      <c s="35" t="s">
        <v>63</v>
      </c>
      <c s="5"/>
      <c s="21" t="s">
        <v>263</v>
      </c>
      <c s="5"/>
      <c s="5"/>
      <c s="5"/>
      <c s="36">
        <f>0+Q71</f>
      </c>
      <c r="O71">
        <f>0+R71</f>
      </c>
      <c r="Q71">
        <f>0+I72+I76+I80+I84+I88+I92+I96+I100+I104+I108+I112+I116+I120+I124+I128+I132+I136+I140</f>
      </c>
      <c>
        <f>0+O72+O76+O80+O84+O88+O92+O96+O100+O104+O108+O112+O116+O120+O124+O128+O132+O136+O140</f>
      </c>
    </row>
    <row r="72" spans="1:16" ht="12.75">
      <c r="A72" s="19" t="s">
        <v>35</v>
      </c>
      <c s="23" t="s">
        <v>138</v>
      </c>
      <c s="23" t="s">
        <v>356</v>
      </c>
      <c s="19" t="s">
        <v>37</v>
      </c>
      <c s="24" t="s">
        <v>357</v>
      </c>
      <c s="25" t="s">
        <v>177</v>
      </c>
      <c s="26">
        <v>387.8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267</v>
      </c>
    </row>
    <row r="74" spans="1:5" ht="25.5">
      <c r="A74" s="30" t="s">
        <v>42</v>
      </c>
      <c r="E74" s="31" t="s">
        <v>358</v>
      </c>
    </row>
    <row r="75" spans="1:5" ht="255">
      <c r="A75" t="s">
        <v>44</v>
      </c>
      <c r="E75" s="29" t="s">
        <v>269</v>
      </c>
    </row>
    <row r="76" spans="1:16" ht="12.75">
      <c r="A76" s="19" t="s">
        <v>35</v>
      </c>
      <c s="23" t="s">
        <v>141</v>
      </c>
      <c s="23" t="s">
        <v>359</v>
      </c>
      <c s="19" t="s">
        <v>37</v>
      </c>
      <c s="24" t="s">
        <v>360</v>
      </c>
      <c s="25" t="s">
        <v>177</v>
      </c>
      <c s="26">
        <v>259.81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361</v>
      </c>
    </row>
    <row r="78" spans="1:5" ht="51">
      <c r="A78" s="30" t="s">
        <v>42</v>
      </c>
      <c r="E78" s="31" t="s">
        <v>362</v>
      </c>
    </row>
    <row r="79" spans="1:5" ht="255">
      <c r="A79" t="s">
        <v>44</v>
      </c>
      <c r="E79" s="29" t="s">
        <v>269</v>
      </c>
    </row>
    <row r="80" spans="1:16" ht="12.75">
      <c r="A80" s="19" t="s">
        <v>35</v>
      </c>
      <c s="23" t="s">
        <v>144</v>
      </c>
      <c s="23" t="s">
        <v>363</v>
      </c>
      <c s="19" t="s">
        <v>37</v>
      </c>
      <c s="24" t="s">
        <v>364</v>
      </c>
      <c s="25" t="s">
        <v>177</v>
      </c>
      <c s="26">
        <v>111.03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361</v>
      </c>
    </row>
    <row r="82" spans="1:5" ht="25.5">
      <c r="A82" s="30" t="s">
        <v>42</v>
      </c>
      <c r="E82" s="31" t="s">
        <v>365</v>
      </c>
    </row>
    <row r="83" spans="1:5" ht="255">
      <c r="A83" t="s">
        <v>44</v>
      </c>
      <c r="E83" s="29" t="s">
        <v>269</v>
      </c>
    </row>
    <row r="84" spans="1:16" ht="12.75">
      <c r="A84" s="19" t="s">
        <v>35</v>
      </c>
      <c s="23" t="s">
        <v>147</v>
      </c>
      <c s="23" t="s">
        <v>366</v>
      </c>
      <c s="19" t="s">
        <v>37</v>
      </c>
      <c s="24" t="s">
        <v>367</v>
      </c>
      <c s="25" t="s">
        <v>177</v>
      </c>
      <c s="26">
        <v>27.8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361</v>
      </c>
    </row>
    <row r="86" spans="1:5" ht="25.5">
      <c r="A86" s="30" t="s">
        <v>42</v>
      </c>
      <c r="E86" s="31" t="s">
        <v>368</v>
      </c>
    </row>
    <row r="87" spans="1:5" ht="255">
      <c r="A87" t="s">
        <v>44</v>
      </c>
      <c r="E87" s="29" t="s">
        <v>269</v>
      </c>
    </row>
    <row r="88" spans="1:16" ht="12.75">
      <c r="A88" s="19" t="s">
        <v>35</v>
      </c>
      <c s="23" t="s">
        <v>229</v>
      </c>
      <c s="23" t="s">
        <v>369</v>
      </c>
      <c s="19" t="s">
        <v>37</v>
      </c>
      <c s="24" t="s">
        <v>370</v>
      </c>
      <c s="25" t="s">
        <v>177</v>
      </c>
      <c s="26">
        <v>6.7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361</v>
      </c>
    </row>
    <row r="90" spans="1:5" ht="25.5">
      <c r="A90" s="30" t="s">
        <v>42</v>
      </c>
      <c r="E90" s="31" t="s">
        <v>371</v>
      </c>
    </row>
    <row r="91" spans="1:5" ht="255">
      <c r="A91" t="s">
        <v>44</v>
      </c>
      <c r="E91" s="29" t="s">
        <v>269</v>
      </c>
    </row>
    <row r="92" spans="1:16" ht="12.75">
      <c r="A92" s="19" t="s">
        <v>35</v>
      </c>
      <c s="23" t="s">
        <v>235</v>
      </c>
      <c s="23" t="s">
        <v>372</v>
      </c>
      <c s="19" t="s">
        <v>37</v>
      </c>
      <c s="24" t="s">
        <v>373</v>
      </c>
      <c s="25" t="s">
        <v>177</v>
      </c>
      <c s="26">
        <v>418.74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361</v>
      </c>
    </row>
    <row r="94" spans="1:5" ht="25.5">
      <c r="A94" s="30" t="s">
        <v>42</v>
      </c>
      <c r="E94" s="31" t="s">
        <v>374</v>
      </c>
    </row>
    <row r="95" spans="1:5" ht="255">
      <c r="A95" t="s">
        <v>44</v>
      </c>
      <c r="E95" s="29" t="s">
        <v>269</v>
      </c>
    </row>
    <row r="96" spans="1:16" ht="12.75">
      <c r="A96" s="19" t="s">
        <v>35</v>
      </c>
      <c s="23" t="s">
        <v>239</v>
      </c>
      <c s="23" t="s">
        <v>375</v>
      </c>
      <c s="19" t="s">
        <v>37</v>
      </c>
      <c s="24" t="s">
        <v>376</v>
      </c>
      <c s="25" t="s">
        <v>93</v>
      </c>
      <c s="26">
        <v>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51">
      <c r="A98" s="30" t="s">
        <v>42</v>
      </c>
      <c r="E98" s="31" t="s">
        <v>377</v>
      </c>
    </row>
    <row r="99" spans="1:5" ht="242.25">
      <c r="A99" t="s">
        <v>44</v>
      </c>
      <c r="E99" s="29" t="s">
        <v>378</v>
      </c>
    </row>
    <row r="100" spans="1:16" ht="12.75">
      <c r="A100" s="19" t="s">
        <v>35</v>
      </c>
      <c s="23" t="s">
        <v>243</v>
      </c>
      <c s="23" t="s">
        <v>379</v>
      </c>
      <c s="19" t="s">
        <v>37</v>
      </c>
      <c s="24" t="s">
        <v>380</v>
      </c>
      <c s="25" t="s">
        <v>93</v>
      </c>
      <c s="26">
        <v>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25.5">
      <c r="A102" s="30" t="s">
        <v>42</v>
      </c>
      <c r="E102" s="31" t="s">
        <v>381</v>
      </c>
    </row>
    <row r="103" spans="1:5" ht="242.25">
      <c r="A103" t="s">
        <v>44</v>
      </c>
      <c r="E103" s="29" t="s">
        <v>378</v>
      </c>
    </row>
    <row r="104" spans="1:16" ht="12.75">
      <c r="A104" s="19" t="s">
        <v>35</v>
      </c>
      <c s="23" t="s">
        <v>247</v>
      </c>
      <c s="23" t="s">
        <v>382</v>
      </c>
      <c s="19" t="s">
        <v>37</v>
      </c>
      <c s="24" t="s">
        <v>383</v>
      </c>
      <c s="25" t="s">
        <v>93</v>
      </c>
      <c s="26">
        <v>10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25.5">
      <c r="A106" s="30" t="s">
        <v>42</v>
      </c>
      <c r="E106" s="31" t="s">
        <v>384</v>
      </c>
    </row>
    <row r="107" spans="1:5" ht="242.25">
      <c r="A107" t="s">
        <v>44</v>
      </c>
      <c r="E107" s="29" t="s">
        <v>378</v>
      </c>
    </row>
    <row r="108" spans="1:16" ht="12.75">
      <c r="A108" s="19" t="s">
        <v>35</v>
      </c>
      <c s="23" t="s">
        <v>251</v>
      </c>
      <c s="23" t="s">
        <v>385</v>
      </c>
      <c s="19" t="s">
        <v>37</v>
      </c>
      <c s="24" t="s">
        <v>386</v>
      </c>
      <c s="25" t="s">
        <v>93</v>
      </c>
      <c s="26">
        <v>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12.75">
      <c r="A110" s="30" t="s">
        <v>42</v>
      </c>
      <c r="E110" s="31" t="s">
        <v>37</v>
      </c>
    </row>
    <row r="111" spans="1:5" ht="51">
      <c r="A111" t="s">
        <v>44</v>
      </c>
      <c r="E111" s="29" t="s">
        <v>387</v>
      </c>
    </row>
    <row r="112" spans="1:16" ht="12.75">
      <c r="A112" s="19" t="s">
        <v>35</v>
      </c>
      <c s="23" t="s">
        <v>255</v>
      </c>
      <c s="23" t="s">
        <v>388</v>
      </c>
      <c s="19" t="s">
        <v>37</v>
      </c>
      <c s="24" t="s">
        <v>389</v>
      </c>
      <c s="25" t="s">
        <v>93</v>
      </c>
      <c s="26">
        <v>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390</v>
      </c>
    </row>
    <row r="114" spans="1:5" ht="12.75">
      <c r="A114" s="30" t="s">
        <v>42</v>
      </c>
      <c r="E114" s="31" t="s">
        <v>391</v>
      </c>
    </row>
    <row r="115" spans="1:5" ht="51">
      <c r="A115" t="s">
        <v>44</v>
      </c>
      <c r="E115" s="29" t="s">
        <v>387</v>
      </c>
    </row>
    <row r="116" spans="1:16" ht="12.75">
      <c r="A116" s="19" t="s">
        <v>35</v>
      </c>
      <c s="23" t="s">
        <v>258</v>
      </c>
      <c s="23" t="s">
        <v>392</v>
      </c>
      <c s="19" t="s">
        <v>37</v>
      </c>
      <c s="24" t="s">
        <v>393</v>
      </c>
      <c s="25" t="s">
        <v>177</v>
      </c>
      <c s="26">
        <v>387.8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37</v>
      </c>
    </row>
    <row r="118" spans="1:5" ht="25.5">
      <c r="A118" s="30" t="s">
        <v>42</v>
      </c>
      <c r="E118" s="31" t="s">
        <v>394</v>
      </c>
    </row>
    <row r="119" spans="1:5" ht="51">
      <c r="A119" t="s">
        <v>44</v>
      </c>
      <c r="E119" s="29" t="s">
        <v>395</v>
      </c>
    </row>
    <row r="120" spans="1:16" ht="12.75">
      <c r="A120" s="19" t="s">
        <v>35</v>
      </c>
      <c s="23" t="s">
        <v>264</v>
      </c>
      <c s="23" t="s">
        <v>396</v>
      </c>
      <c s="19" t="s">
        <v>37</v>
      </c>
      <c s="24" t="s">
        <v>397</v>
      </c>
      <c s="25" t="s">
        <v>177</v>
      </c>
      <c s="26">
        <v>259.81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37</v>
      </c>
    </row>
    <row r="122" spans="1:5" ht="25.5">
      <c r="A122" s="30" t="s">
        <v>42</v>
      </c>
      <c r="E122" s="31" t="s">
        <v>398</v>
      </c>
    </row>
    <row r="123" spans="1:5" ht="51">
      <c r="A123" t="s">
        <v>44</v>
      </c>
      <c r="E123" s="29" t="s">
        <v>395</v>
      </c>
    </row>
    <row r="124" spans="1:16" ht="12.75">
      <c r="A124" s="19" t="s">
        <v>35</v>
      </c>
      <c s="23" t="s">
        <v>270</v>
      </c>
      <c s="23" t="s">
        <v>399</v>
      </c>
      <c s="19" t="s">
        <v>37</v>
      </c>
      <c s="24" t="s">
        <v>400</v>
      </c>
      <c s="25" t="s">
        <v>177</v>
      </c>
      <c s="26">
        <v>111.03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37</v>
      </c>
    </row>
    <row r="126" spans="1:5" ht="25.5">
      <c r="A126" s="30" t="s">
        <v>42</v>
      </c>
      <c r="E126" s="31" t="s">
        <v>401</v>
      </c>
    </row>
    <row r="127" spans="1:5" ht="51">
      <c r="A127" t="s">
        <v>44</v>
      </c>
      <c r="E127" s="29" t="s">
        <v>395</v>
      </c>
    </row>
    <row r="128" spans="1:16" ht="12.75">
      <c r="A128" s="19" t="s">
        <v>35</v>
      </c>
      <c s="23" t="s">
        <v>276</v>
      </c>
      <c s="23" t="s">
        <v>402</v>
      </c>
      <c s="19" t="s">
        <v>37</v>
      </c>
      <c s="24" t="s">
        <v>403</v>
      </c>
      <c s="25" t="s">
        <v>177</v>
      </c>
      <c s="26">
        <v>34.6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37</v>
      </c>
    </row>
    <row r="130" spans="1:5" ht="25.5">
      <c r="A130" s="30" t="s">
        <v>42</v>
      </c>
      <c r="E130" s="31" t="s">
        <v>404</v>
      </c>
    </row>
    <row r="131" spans="1:5" ht="51">
      <c r="A131" t="s">
        <v>44</v>
      </c>
      <c r="E131" s="29" t="s">
        <v>395</v>
      </c>
    </row>
    <row r="132" spans="1:16" ht="12.75">
      <c r="A132" s="19" t="s">
        <v>35</v>
      </c>
      <c s="23" t="s">
        <v>280</v>
      </c>
      <c s="23" t="s">
        <v>405</v>
      </c>
      <c s="19" t="s">
        <v>37</v>
      </c>
      <c s="24" t="s">
        <v>406</v>
      </c>
      <c s="25" t="s">
        <v>177</v>
      </c>
      <c s="26">
        <v>418.74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37</v>
      </c>
    </row>
    <row r="134" spans="1:5" ht="25.5">
      <c r="A134" s="30" t="s">
        <v>42</v>
      </c>
      <c r="E134" s="31" t="s">
        <v>407</v>
      </c>
    </row>
    <row r="135" spans="1:5" ht="51">
      <c r="A135" t="s">
        <v>44</v>
      </c>
      <c r="E135" s="29" t="s">
        <v>395</v>
      </c>
    </row>
    <row r="136" spans="1:16" ht="12.75">
      <c r="A136" s="19" t="s">
        <v>35</v>
      </c>
      <c s="23" t="s">
        <v>288</v>
      </c>
      <c s="23" t="s">
        <v>408</v>
      </c>
      <c s="19" t="s">
        <v>37</v>
      </c>
      <c s="24" t="s">
        <v>409</v>
      </c>
      <c s="25" t="s">
        <v>177</v>
      </c>
      <c s="26">
        <v>2423.96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37</v>
      </c>
    </row>
    <row r="138" spans="1:5" ht="204">
      <c r="A138" s="30" t="s">
        <v>42</v>
      </c>
      <c r="E138" s="31" t="s">
        <v>410</v>
      </c>
    </row>
    <row r="139" spans="1:5" ht="25.5">
      <c r="A139" t="s">
        <v>44</v>
      </c>
      <c r="E139" s="29" t="s">
        <v>411</v>
      </c>
    </row>
    <row r="140" spans="1:16" ht="12.75">
      <c r="A140" s="19" t="s">
        <v>35</v>
      </c>
      <c s="23" t="s">
        <v>292</v>
      </c>
      <c s="23" t="s">
        <v>412</v>
      </c>
      <c s="19" t="s">
        <v>37</v>
      </c>
      <c s="24" t="s">
        <v>413</v>
      </c>
      <c s="25" t="s">
        <v>93</v>
      </c>
      <c s="26">
        <v>94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37</v>
      </c>
    </row>
    <row r="142" spans="1:5" ht="12.75">
      <c r="A142" s="30" t="s">
        <v>42</v>
      </c>
      <c r="E142" s="31" t="s">
        <v>37</v>
      </c>
    </row>
    <row r="143" spans="1:5" ht="12.75">
      <c r="A143" t="s">
        <v>44</v>
      </c>
      <c r="E143" s="29" t="s">
        <v>414</v>
      </c>
    </row>
    <row r="144" spans="1:18" ht="12.75" customHeight="1">
      <c r="A144" s="5" t="s">
        <v>33</v>
      </c>
      <c s="5"/>
      <c s="35" t="s">
        <v>30</v>
      </c>
      <c s="5"/>
      <c s="21" t="s">
        <v>90</v>
      </c>
      <c s="5"/>
      <c s="5"/>
      <c s="5"/>
      <c s="36">
        <f>0+Q144</f>
      </c>
      <c r="O144">
        <f>0+R144</f>
      </c>
      <c r="Q144">
        <f>0+I145+I149</f>
      </c>
      <c>
        <f>0+O145+O149</f>
      </c>
    </row>
    <row r="145" spans="1:16" ht="12.75">
      <c r="A145" s="19" t="s">
        <v>35</v>
      </c>
      <c s="23" t="s">
        <v>295</v>
      </c>
      <c s="23" t="s">
        <v>415</v>
      </c>
      <c s="19" t="s">
        <v>37</v>
      </c>
      <c s="24" t="s">
        <v>416</v>
      </c>
      <c s="25" t="s">
        <v>93</v>
      </c>
      <c s="26">
        <v>2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25.5">
      <c r="A147" s="30" t="s">
        <v>42</v>
      </c>
      <c r="E147" s="31" t="s">
        <v>417</v>
      </c>
    </row>
    <row r="148" spans="1:5" ht="89.25">
      <c r="A148" t="s">
        <v>44</v>
      </c>
      <c r="E148" s="29" t="s">
        <v>316</v>
      </c>
    </row>
    <row r="149" spans="1:16" ht="12.75">
      <c r="A149" s="19" t="s">
        <v>35</v>
      </c>
      <c s="23" t="s">
        <v>300</v>
      </c>
      <c s="23" t="s">
        <v>418</v>
      </c>
      <c s="19" t="s">
        <v>37</v>
      </c>
      <c s="24" t="s">
        <v>419</v>
      </c>
      <c s="25" t="s">
        <v>177</v>
      </c>
      <c s="26">
        <v>68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25.5">
      <c r="A151" s="30" t="s">
        <v>42</v>
      </c>
      <c r="E151" s="31" t="s">
        <v>420</v>
      </c>
    </row>
    <row r="152" spans="1:5" ht="76.5">
      <c r="A152" t="s">
        <v>44</v>
      </c>
      <c r="E152" s="29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