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201_SO 000" sheetId="3" r:id="rId3"/>
    <sheet name="SO 201_SO 101.1" sheetId="4" r:id="rId4"/>
    <sheet name="SO 201_SO 201" sheetId="5" r:id="rId5"/>
    <sheet name="SO 201_SO 801" sheetId="6" r:id="rId6"/>
    <sheet name="SO 901" sheetId="7" r:id="rId7"/>
  </sheets>
  <definedNames/>
  <calcPr/>
  <webPublishing/>
</workbook>
</file>

<file path=xl/sharedStrings.xml><?xml version="1.0" encoding="utf-8"?>
<sst xmlns="http://schemas.openxmlformats.org/spreadsheetml/2006/main" count="2818" uniqueCount="761">
  <si>
    <t>ASPE10</t>
  </si>
  <si>
    <t>S</t>
  </si>
  <si>
    <t>Firma: ÚDRŽBA SILNIC Královéhradeckého kraje a.s.</t>
  </si>
  <si>
    <t>Soupis prací objektu</t>
  </si>
  <si>
    <t xml:space="preserve">Stavba: </t>
  </si>
  <si>
    <t>329 32, 329 35</t>
  </si>
  <si>
    <t>III/3089 Smiřice + most ev.č. 3089-1_09012024_neoceněný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</si>
  <si>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</si>
  <si>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</si>
  <si>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</si>
  <si>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</si>
  <si>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</si>
  <si>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</si>
  <si>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</si>
  <si>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</si>
  <si>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</si>
  <si>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</si>
  <si>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</si>
  <si>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</si>
  <si>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</si>
  <si>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</si>
  <si>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</si>
  <si>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</si>
  <si>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</si>
  <si>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</si>
  <si>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</si>
  <si>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</si>
  <si>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</si>
  <si>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</si>
  <si>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</si>
  <si>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</si>
  <si>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</si>
  <si>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</si>
  <si>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</si>
  <si>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</si>
  <si>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</si>
  <si>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</si>
  <si>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</si>
  <si>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</si>
  <si>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</si>
  <si>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</si>
  <si>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požadavku správců. Nutné vytyčení všech podzemních sítí s protokolárním zápisem příslušných správců.  Přesnou polohu podzemních vedení ověřit ručně kopanými sondami. Zajištění stavby proti škodě na okolních pozemcích a objektech. Pevná cena. Délka úseku 1159,75 m.     
Pevná cena.</t>
  </si>
  <si>
    <t>VV</t>
  </si>
  <si>
    <t>100=100,000 [A]</t>
  </si>
  <si>
    <t>TS</t>
  </si>
  <si>
    <t>zahrnuje veškeré náklady spojené s objednatelem požadovanými zařízeními</t>
  </si>
  <si>
    <t>02910</t>
  </si>
  <si>
    <t/>
  </si>
  <si>
    <t>OSTATNÍ POŽADAVKY - ZEMĚMĚŘIČSKÁ MĚŘENÍ</t>
  </si>
  <si>
    <t>KPL</t>
  </si>
  <si>
    <t>Zaměření skutečného provedení díla ke kolaudaci stavby v délce stavby. Délka úseku 1159,75 m.    
3x tištěné paré + 1x CD    
PEVNÁ CENA</t>
  </si>
  <si>
    <t>1=1,000 [A]</t>
  </si>
  <si>
    <t>zahrnuje veškeré náklady spojené s objednatelem požadovanými pracemi,   
- pro stanovení orientační investorské ceny určete jednotkovou cenu jako 1% odhadované ceny stavby</t>
  </si>
  <si>
    <t>029112</t>
  </si>
  <si>
    <t>OSTATNÍ POŽADAVKY - GEODETICKÉ ZAMĚŘENÍ VRSTEV</t>
  </si>
  <si>
    <t>SOUBOR</t>
  </si>
  <si>
    <t>Zaměření vrstev pro určení kubatur sanací (dle zaměření příčných řezů v PD) a pro určení kubatur konstrukčních vrstev a celkových plošných a délkových výměr.   
Délka úseku 1159,75 m.    
Pevná cena.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</si>
  <si>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</si>
  <si>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</si>
  <si>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  
Délka úseku 1159,75 m.  
Pevná cena.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</si>
  <si>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</si>
  <si>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</si>
  <si>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 
Délka úseku 1159,75 m.    
Pevná cena.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</si>
  <si>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</si>
  <si>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</si>
  <si>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</si>
  <si>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</si>
  <si>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</si>
  <si>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</si>
  <si>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7</t>
  </si>
  <si>
    <t>03720</t>
  </si>
  <si>
    <t>POMOC PRÁCE ZAJIŠŤ NEBO ZŘÍZ REGULACI A OCHRANU DOPRAVY</t>
  </si>
  <si>
    <t>Pro SO 101:  
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1159,75 m.   
- PEVNÁ CENA</t>
  </si>
  <si>
    <t>SO 101</t>
  </si>
  <si>
    <t>Komunikace III/3089</t>
  </si>
  <si>
    <t>015111</t>
  </si>
  <si>
    <t>POPLATKY ZA LIKVIDACI ODPADŮ NEKONTAMINOVANÝCH - 17 05 04  VYTĚŽENÉ ZEMINY A HORNINY -  I. TŘÍDA TĚŽITELNOSTI</t>
  </si>
  <si>
    <t>T</t>
  </si>
  <si>
    <t>Předpoklad 2,0 t/m3.</t>
  </si>
  <si>
    <t>pol. 113328.2: 82,80=82,800 [B] 
pol. 123738.2: 2471,12=2 471,120 [C] 
pol. 123738.1: 522,891=522,891 [D] 
pol. 12920: 165,660=165,660 [E] 
pol. 12931: 2208,8*0,25=552,200 [F] 
pol. 12996: 18,50*3,14*0,4^2=9,294 [G] 
Celkem m3: B+C+D+E+F+G=3 803,965 [I] 
Celkem tun: I*2=7 607,930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</si>
  <si>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</si>
  <si>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Zemní práce</t>
  </si>
  <si>
    <t>11332</t>
  </si>
  <si>
    <t>ODSTRANĚNÍ PODKLADŮ ZPEVNĚNÝCH PLOCH Z KAMENIVA NESTMELENÉHO</t>
  </si>
  <si>
    <t>M3</t>
  </si>
  <si>
    <t>Odstranění stávajícího souvrství vozovky v místě krajů (ŠP tl. 150mm). Rozměry vrstvy odměřeny digitálně z přílohy C.1.  
Položka bude čerpána se souhlasem TDS na základě skutečnosti.   
Materiálu bude odvezen na trvalou skládku.(Zhotovitel v ceně zohlední skutečnou vzdálenost na skládku).  
Likvidace vykázána v pol. 015111</t>
  </si>
  <si>
    <t>6,050-6,280: 230 dl.*1,2 š. *0,15 tl.*2 JPL+JPP =82,800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</si>
  <si>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</si>
  <si>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stávajícího souvrství vozovky v místě krajů (ŠD tl. 80mm). Rozměry vrstvy odměřeny digitálně z přílohy C.1.  
Položka bude čerpána se souhlasem TDS na základě skutečnosti.   
Materiál bude použit zpětně do vrstvy RS CA a ochranné vrstvy v km 6,050-6,280</t>
  </si>
  <si>
    <t>5,120-6,050: 1,35 š. * 0,08 tl. * (dl. celého úseku 930 - dl. úpravy mostu 55,60)* JPL+JPP 2=188,870 [A]</t>
  </si>
  <si>
    <t>11333</t>
  </si>
  <si>
    <t>ODSTRANĚNÍ PODKLADU ZPEVNĚNÝCH PLOCH S ASFALT POJIVEM</t>
  </si>
  <si>
    <t>Odstranění vrstvy penetračního makadamu (PM). Dle diagnostiky úsek č.1 PM průměrná tl. 126mm.  
Materiál bude znovu použit do vrstvy RS CA.  
Položka včetně naložení, odvozu a uložení (Zhotovitel v ceně zohlední skutečnou vzdálenost na skládku).    
Plocha odměřena digitálně.</t>
  </si>
  <si>
    <t>5,120-6,050: (930-55,6 most) dl. *1,35 š. *0,126 tl *2 JPL+JPP.=297,471 [A]</t>
  </si>
  <si>
    <t>11334</t>
  </si>
  <si>
    <t>ODSTRANĚNÍ PODKLADU ZPEVNĚNÝCH PLOCH S CEMENT POJIVEM</t>
  </si>
  <si>
    <t>Odstranění stmelené vrstvy (SC) v místě opravy krajů vozovky. Předpokládaná tloušťka 320mm.  
Rozměry vrstvy odměřeny digitálně z přílohy C.1.  
Položka bude čerpána se souhlasem TDS na základě skutečnosti.   
Materiálu bude na hrubo předrcen a použit dle TP 210 do aktivní zóny.</t>
  </si>
  <si>
    <t>6,050-6,280: 230 dl. *1,2 š. *0,32 tl. =88,320 [A]</t>
  </si>
  <si>
    <t>11372</t>
  </si>
  <si>
    <t>FRÉZOVÁNÍ ZPEVNĚNÝCH PLOCH ASFALTOVÝCH</t>
  </si>
  <si>
    <t>Plošné frézování vozovky (most ev. č. 3089-1 vynechán). Dle diagnostiky úsek č.1 AHV průměrná tl. 50mm, úsek č.2 AHV průměrná tl. 90mm.  
Položka včetně naložení, odvozu (bez ohledu na vzdálenost) a uložení. Zhotovitel v ceně zohlední možnost zpětného využití vyfrézovaného materiálu na stavbě. Položka včetně odvozu a uložení na skládku zhotovitele.   
Plocha odměřena digitálně.</t>
  </si>
  <si>
    <t>5,120-6,050: 5460*0,05=273,000 [A] 
6,050-6,280: 1890*0,09=170,100 [B] 
sjezdy km 6,250: (10+20,5)*0,04=1,220 [C] 
Celkem: A+B+C=444,320 [D]</t>
  </si>
  <si>
    <t>Frézování vozovky v místě sanací krajů. Dle diagnostiky úsek č.1 AHV průměrná tl. 70mm, úsek č.2 AHV průměrná tl. 90mm.  
Položka včetně naložení, odvozu (bez ohledu na vzdálenost) a uložení. Zhotovitel v ceně zohlední možnost zpětného využití vyfrézovaného materiálu na stavbě. Položka včetně odvozu a uložení na skládku zhotovitele.   
Plocha odměřena digitálně.</t>
  </si>
  <si>
    <t>5,120-6,050: (930-55,6 most) dl. *1,35 š. *0,07 tl.* JPL+JPP 2=165,262 [A] 
6,050-6,280: 230 dl. *1,2 š.*0,09 tl.* JPL+JPP 2=49,680 [B] 
Celkem: A+B=214,942 [C]</t>
  </si>
  <si>
    <t>8</t>
  </si>
  <si>
    <t>Frézování v úseku 6,050 - 6,280 na základě pochůzky po plošném frézování. Dle diagnostiky tl. 50mm v ploše 10%.  
Položka včetně naložení, odvozu (bez ohledu na vzdálenost) a uložení. Zhotovitel v ceně zohlední možnost zpětného využití vyfrézovaného materiálu na stavbě. Položka včetně odvozu a uložení na skládku zhotovitele.   
Položka bude čerpána na základě skutečnosti se souhlasem TDS a objednatele akce.</t>
  </si>
  <si>
    <t>6,050-6,280: pl. 1890* tl. 0,05* %0,10=9,450 [A]</t>
  </si>
  <si>
    <t>113763</t>
  </si>
  <si>
    <t>FRÉZOVÁNÍ DRÁŽKY PRŮŘEZU DO 300MM2 V ASFALTOVÉ VOZOVCE</t>
  </si>
  <si>
    <t>Řezání asfaltových krytů v místě napojení. Drážka min. 25x12 mm.</t>
  </si>
  <si>
    <t>26.67+6+6.18+3.37+8.54+9.85=60,610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</si>
  <si>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</si>
  <si>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</si>
  <si>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</si>
  <si>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zemní krajnice v místě opravy krajů.  
Materiál bude znovu použit na zemní krajnice.  
Položka včetně naložení, odvozu a uložení. Položka bude čerpána se souhlasem TDS na základě skutečnosti.  
Plocha odměřena digitálně.</t>
  </si>
  <si>
    <t>5,120-6,050: š.0,5* tl.0,4* (dl. celého úseku 930 - dl. úpravy mostu 55,60)* JPL+JPP 2=349,760 [A] 
6,050-6,280: š.0,5* tl.0,4* dl.230* JPL+JPP 2=92,000 [B] 
Celkem: A+B=441,760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</si>
  <si>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</si>
  <si>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</si>
  <si>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12373</t>
  </si>
  <si>
    <t>ODKOP PRO SPOD STAVBU SILNIC A ŽELEZNIC TŘ. I</t>
  </si>
  <si>
    <t>Odkop na úroveň zemní pláně (tl. 130mm). Rozměry vrstvy odměřeny digitálně z přílohy C.1.  
Položka bude čerpána se souhlasem TDS na základě skutečnosti.   
Likvidace vykázána v pol. 015111</t>
  </si>
  <si>
    <t>5,120-6,050: 2,3 š. * 0,13 tl. * (dl. celého úseku 930 - dl. úpravy mostu 55,60)* JPL+JPP 2=522,891 [A]</t>
  </si>
  <si>
    <t>12</t>
  </si>
  <si>
    <t>Sanace aktivní zóny tl. 500mm  
Plocha odečtena digitálně ze vzorového řezu.  
Položka bude čerpána se souhlasem TDS na základě skutečnosti.   
Likvidace vykázána v pol. 015111</t>
  </si>
  <si>
    <t>5,120-6,050: š.2,30* tl.0,5* (dl. celého úseku 930 - dl. úpravy mostu 55,60)* JPL+JPP 2=2 011,120 [A] 
6,050-6,280: š.2,00* tl.0,5* dl.230* JPL+JPP 2=460,000 [B] 
Celkem: A+B=2 471,120 [C]</t>
  </si>
  <si>
    <t>13</t>
  </si>
  <si>
    <t>12573</t>
  </si>
  <si>
    <t>VYKOPÁVKY ZE ZEMNÍKŮ A SKLÁDEK TŘ. I</t>
  </si>
  <si>
    <t>Zpětné použití vytěženého materiálu na stavbě.</t>
  </si>
  <si>
    <t>pol. 113333: 297,471=297,471 [A] 
pol. 113323 (do pol. 17110) : 127,487=127,487 [B] 
pol. 113323 (do pol. 56363) : 61,383=61,383 [C] 
pol. 122733: 441,76=441,760 [D] 
pol. 113343: 88.320=88,320 [E] 
Celkem: A+B+C+D+E=1 016,421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</si>
  <si>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</si>
  <si>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</si>
  <si>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12920</t>
  </si>
  <si>
    <t>ČIŠTĚNÍ KRAJNIC OD NÁNOSU</t>
  </si>
  <si>
    <t>Předpoklad šíře 0,50 m, tl. 150 mm.  
Odměřeno ze situace.   
Likvidace vykázána v pol. 015111</t>
  </si>
  <si>
    <t>5,120-6,050: š.0,5* (dl. celého úseku 930 - dl. úpravy mostu 55,60)* JPL+JPP2* tl. 0,15=131,160 [A] 
6,050-6,280: š.0,5* dl.230* JPL+JPP2* tl.0,15=34,500 [B] 
Celkem: A+B=165,660 [C]</t>
  </si>
  <si>
    <t>- vodorovná a svislá doprava, přemístění, přeložení, manipulace s výkopkem a uložení na skládku (bez poplatku)</t>
  </si>
  <si>
    <t>15</t>
  </si>
  <si>
    <t>12931</t>
  </si>
  <si>
    <t>ČIŠTĚNÍ PŘÍKOPŮ OD NÁNOSU DO 0,25M3/M</t>
  </si>
  <si>
    <t>Odměřeno ze situace.   
Likvidace vykázána v pol. 015111</t>
  </si>
  <si>
    <t>5,120-6,050: 2* (dl. celého úseku 930 - dl. úpravy mostu 55,60)=1 748,800 [A] 
6,050-6,280: 2* dl. 230=460,000 [B] 
Celkem: A+B=2 208,800 [C]</t>
  </si>
  <si>
    <t>16</t>
  </si>
  <si>
    <t>12996</t>
  </si>
  <si>
    <t>ČIŠTĚNÍ POTRUBÍ DN DO 800MM</t>
  </si>
  <si>
    <t>Čištění potrubí zaneseného propustku.  
Odměřeno ze situace.   
Likvidace vykázána v pol. 015111</t>
  </si>
  <si>
    <t>Celkem: 18,5=18,500 [A]</t>
  </si>
  <si>
    <t>17</t>
  </si>
  <si>
    <t>17110</t>
  </si>
  <si>
    <t>ULOŽENÍ SYPANINY DO NÁSYPŮ SE ZHUTNĚNÍM</t>
  </si>
  <si>
    <t>Uložení vytěženého materiálu pro vrstvu RS CA.  
Materiál viz pol. 113333 + pol. 113323</t>
  </si>
  <si>
    <t>5,120-6,050: š.1,35* tl.0,18* (dl. celého úseku 930 - dl. úpravy mostu 55,60)* JPL+JPP 2=424,958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</si>
  <si>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</si>
  <si>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</si>
  <si>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17120</t>
  </si>
  <si>
    <t>ULOŽENÍ SYPANINY DO NÁSYPŮ A NA SKLÁDKY BEZ ZHUTNĚNÍ</t>
  </si>
  <si>
    <t>pol. 122733: 441,760=441,760 [F] 
pol. 123738.1: 522,891=522,891 [I] 
pol. 123738.2: 2471,120=2 471,120 [H] 
Celkem: F+I+H=3 435,771 [J]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</si>
  <si>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</si>
  <si>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</si>
  <si>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17130</t>
  </si>
  <si>
    <t>ULOŽENÍ SYPANINY DO NÁSYPŮ V AKTIVNÍ ZÓNĚ SE ZHUTNĚNÍM</t>
  </si>
  <si>
    <t>Zlepšení aktivní zóny. Materiál použit ze stavby viz pol. 113343.  
Položka bude čerpána se souhlasem TDS na základě skutečnosti.</t>
  </si>
  <si>
    <t>88.320=88,320 [A]</t>
  </si>
  <si>
    <t>20</t>
  </si>
  <si>
    <t>17180</t>
  </si>
  <si>
    <t>ULOŽENÍ SYPANINY DO NÁSYPŮ Z NAKUPOVANÝCH MATERIÁLŮ</t>
  </si>
  <si>
    <t>Sanace aktivní zóny tl. 500mm drceným kamenivem frakce 0/63.  
Plocha odečtena digitálně.  
Položka bude čerpána dle skutečnosti se souhlasem TDI.</t>
  </si>
  <si>
    <t>viz pol. 123738.2: 
5,120-6,050: š.2,30* tl.0,5* (dl. celého úseku 930 - dl. úpravy mostu 55,60)* JPL+JPP2=2 011,120 [A] 
6,050-6,280: š.2,00* tl.0,5* dl.230* JPL+JPP2=460,000 [B] 
odpočet použitého místného materiálu z pol. 113343: -88.320=-88,320 [C] 
Celkem: A+B+C=2 382,800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</si>
  <si>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</si>
  <si>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</si>
  <si>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</t>
  </si>
  <si>
    <t>ZEMNÍ KRAJNICE A DOSYPÁVKY SE ZHUTNĚNÍM</t>
  </si>
  <si>
    <t>Zemní krajnice  
Materiál bude využit z pol. 122733.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</si>
  <si>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</si>
  <si>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</si>
  <si>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18110</t>
  </si>
  <si>
    <t>ÚPRAVA PLÁNĚ SE ZHUTNĚNÍM V HORNINĚ TŘ. I</t>
  </si>
  <si>
    <t>M2</t>
  </si>
  <si>
    <t>Úprava pláně v místě sanací.  
Plocha odečtena digitálně ze vzorového řezu.  
Položka bude čerpána se souhlasem TDS na základě skutečnosti.</t>
  </si>
  <si>
    <t>5,120-6,050: š.2,30*  (dl. celého úseku 930 - dl. úpravy mostu 55,60)* JPL+JPP2=4 022,240 [A] 
6,050-6,280: š.1,60* dl.230* JPL+JPP2=736,000 [B] 
Celkem: A+B=4 758,240 [C]</t>
  </si>
  <si>
    <t>položka zahrnuje úpravu pláně včetně vyrovnání výškových rozdílů. Míru zhutnění určuje projekt.</t>
  </si>
  <si>
    <t>23</t>
  </si>
  <si>
    <t>18243</t>
  </si>
  <si>
    <t>ZALOŽENÍ TRÁVNÍKU HYDROOSEVEM NA HLUŠINU</t>
  </si>
  <si>
    <t>Osetí zemního tělesa.</t>
  </si>
  <si>
    <t>km 5,120 - 6,280: 6280-5120-55,60 most =1 104,400 [A] 
předpokládaná šíře 1,0m x 2 strany: A*1*2=2 208,800 [B]</t>
  </si>
  <si>
    <t>Zahrnuje dodání předepsané travní směsi, hydroosev na hlušinu, zalévání, první pokosení, to vše bez ohledu na sklon terénu</t>
  </si>
  <si>
    <t>Základy</t>
  </si>
  <si>
    <t>24</t>
  </si>
  <si>
    <t>21461</t>
  </si>
  <si>
    <t>SEPARAČNÍ GEOTEXTILIE</t>
  </si>
  <si>
    <t>Separační geotextílie typu S2 dle TP 97. Pevnost v tahu min 20kN/m, CBR min. 3kN, dynamické protržení max 15mm.  
Plocha odečtena digitálně z řezu.</t>
  </si>
  <si>
    <t>5,120-6,050: (2,30+0,5+0,5) š.* (dl. celého úseku 930 - dl. úpravy mostu 55,60)* JPL+JPP 2=5 771,040 [A] 
6,050-6,280: (2,00+0,5+0,5) š.* dl.230* JPL+JPP 2=1 380,000 [B] 
Celkem: A+B=7 151,040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</si>
  <si>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</si>
  <si>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</si>
  <si>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25</t>
  </si>
  <si>
    <t>56334</t>
  </si>
  <si>
    <t>VOZOVKOVÉ VRSTVY ZE ŠTĚRKODRTI TL. DO 200MM</t>
  </si>
  <si>
    <t>úsek 6,050 - 6,280 tl. 200mm  
Ochranná a podkladní vrstva z ŠDa tl. 200mm Rozměry převzaty z přílohy C.1.  
Položka bude čerpána se souhlasem TDS na základě skutečnosti.</t>
  </si>
  <si>
    <t>Skladba č.2:  
Ochranná vrstva: 2,0 š.* dl.230* JPL+JPP2=920,000 [A] 
Podkladní vrstva: 1,2 š.* dl.230* JPL+JPP2=552,000 [B] 
Celkem: A+B=1 472,000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</si>
  <si>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</si>
  <si>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</si>
  <si>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56335</t>
  </si>
  <si>
    <t>VOZOVKOVÉ VRSTVY ZE ŠTĚRKODRTI TL. DO 250MM</t>
  </si>
  <si>
    <t>Vzovková vrstva ŠDa f0/63  
úsek 5,120 - 6,050 tl. 220mm  
Položka bude čerpána se souhlasem TDS na základě skutečnosti.</t>
  </si>
  <si>
    <t>Skladba č.1: 5,120-6,050: 1,6 š.* (dl. celého úseku 930 - dl. úpravy mostu 55,60)* JPL+JPP2=2 798,080 [A]</t>
  </si>
  <si>
    <t>27</t>
  </si>
  <si>
    <t>56362</t>
  </si>
  <si>
    <t>VOZOVKOVÉ VRSTVY Z RECYKLOVANÉHO MATERIÁLU TL DO 100MM</t>
  </si>
  <si>
    <t>Výškové napojení hospodářských sjezdů. Materiál bude použit ze stavby.</t>
  </si>
  <si>
    <t>2*(6,3+5,46+7,30+5,20+4,8+4,8+13+19)=131,720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</si>
  <si>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</si>
  <si>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</si>
  <si>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56363</t>
  </si>
  <si>
    <t>VOZOVKOVÉ VRSTVY Z RECYKLOVANÉHO MATERIÁLU TL DO 150MM</t>
  </si>
  <si>
    <t>Ochranná vrstva tl. 110mm v místě sanací krajů. Materiál bude použit ze stavby, pol.113323  
Položka bude čerpána se souhlasem TDS na základě skutečnosti.</t>
  </si>
  <si>
    <t>6,050-6,280: š. 1,2* dl. 230* JPL+JPL 2=552,000 [A]</t>
  </si>
  <si>
    <t>29</t>
  </si>
  <si>
    <t>567544</t>
  </si>
  <si>
    <t>VRST PRO OBNOVU A OPR RECYK ZA STUD CEM A ASF EM TL DO 200MM</t>
  </si>
  <si>
    <t>RS CA na místě v tl. 0,18 m   
Pro směsi stmelené cementem + asfaltovou emulzí / zpěněným asfaltem se dávkování asfaltové emulze / zpěněného asfaltu navrhuje v rozmezí 2,5% až 3,5% v množství zbytkového asfaltu a dávkování cementu 3,0% až 4,0% při splnění TP 208 .  
Upřesněno dle průkazních zkoušek ze vzorků odebraných na stavbě, vč. rozfrézování, reprofilace, zhutnění, předrcení, přesun hmot a doplnění chybějícího materiálu.  
Plocha odečtena ze Situace. Koeficient rozšíření vrstvy je 1,07.</t>
  </si>
  <si>
    <t>5,120-6,050: 5460*1,07=5 842,200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</si>
  <si>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</si>
  <si>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</si>
  <si>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56933</t>
  </si>
  <si>
    <t>ZPEVNĚNÍ KRAJNIC ZE ŠTĚRKODRTI TL. DO 150MM</t>
  </si>
  <si>
    <t>Krajnice z ŠDb 0/32 v šířce 0,75 m, tl. 150 mm.  
Plocha odečtena ze Situace.</t>
  </si>
  <si>
    <t>Celkem: 1614=1 614,000 [A]</t>
  </si>
  <si>
    <t>- dodání kameniva předepsané kvality a zrnitosti  
- rozprostření a zhutnění vrstvy v předepsané tloušťce  
- zřízení vrstvy bez rozlišení šířky, pokládání vrstvy po etapách</t>
  </si>
  <si>
    <t>31</t>
  </si>
  <si>
    <t>572133</t>
  </si>
  <si>
    <t>INFILTRAČNÍ POSTŘIK Z EMULZE DO 1,5KG/M2</t>
  </si>
  <si>
    <t>PIE 1,30 kg/m2 zbytkové hmotnosti asfaltu na vrstvu recyklace   
Plocha odečtena digitálně viz Situace, vzorový řez.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</si>
  <si>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</si>
  <si>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</si>
  <si>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PIE 1,30 kg/m2 zbytkové hmotnosti asfaltu.  
Rozsah na základě pochůzky po plošném frézování. Dle diagnostiky tl. 50mm v ploše 10% a v místě sanace krajů.  
Plocha odečtena digitálně viz Situace. Položka bude čerpána na základě skutečnosti se souhlasem TDS a objednatele akce.</t>
  </si>
  <si>
    <t>6,050-6,280 
úpravy po pochůzce: pl. 1890* %0,10=189,000 [A] 
v místě sanací krajů: š. 1,2* dl. 230* JPL+JPP 2=552,000 [B] 
Celkem: A+B=741,000 [C]</t>
  </si>
  <si>
    <t>33</t>
  </si>
  <si>
    <t>572214</t>
  </si>
  <si>
    <t>SPOJOVACÍ POSTŘIK Z MODIFIK EMULZE DO 0,5KG/M2</t>
  </si>
  <si>
    <t>Spoj, postřik 0,5 kg/m2   
Plocha odečtena digitálně viz Situace, vzorový řez.</t>
  </si>
  <si>
    <t>viz položka 574C06: 
5,120-6,050: ACL 16+ tl. 50 mm 5460*1,03=5 623,800 [A] 
6,050-6,280:  
ACL 16+ tl. 70 mm1890*1,03=1 946,700 [B] 
ACP 16+ tl. 50 mm 1890*1,05=1 984,500 [C] 
sjezdy km 6,250: (10+20,5)*1,03=31,415 [D] 
geokompozit: 874.000=874,000 [E] 
Celkem: A+B+C+D+E=10 460,415 [F]</t>
  </si>
  <si>
    <t>34</t>
  </si>
  <si>
    <t>57476</t>
  </si>
  <si>
    <t>VOZOVKOVÉ VÝZTUŽNÉ VRSTVY Z GEOMŘÍŽOVINY S TKANINOU</t>
  </si>
  <si>
    <t>Geokompozit šířky 1,9 v obou směrech v úseku 6,050 - 6,280.  
Parametry dle TP 147 tabulka 5.3.4 nebo 5.3.5.</t>
  </si>
  <si>
    <t>6,050-6,280: š.1,9* dl.230* JPL+JPP2=874,000 [B]</t>
  </si>
  <si>
    <t>- dodání geomříže v požadované kvalitě a v množství včetně přesahů (přesahy započteny v jednotkové ceně)  
- očištění podkladu  
- pokládka geomříže dle předepsaného technologického předpisu</t>
  </si>
  <si>
    <t>35</t>
  </si>
  <si>
    <t>574A34</t>
  </si>
  <si>
    <t>ASFALTOVÝ BETON PRO OBRUSNÉ VRSTVY ACO 11+, 11S TL. 40MM</t>
  </si>
  <si>
    <t>ACO 11+ tl. 40 mm  
Plocha odečtena ze Situace (most ev. č. 3089-1 vynechán).</t>
  </si>
  <si>
    <t>5,120-6,050: 5460=5 460,000 [A] 
6,050-6,280: 1890=1 890,000 [B] 
sjezdy km 6,250: (10+20,5)=30,500 [C] 
Celkem: A+B+C=7 380,500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</si>
  <si>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</si>
  <si>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</si>
  <si>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574C06</t>
  </si>
  <si>
    <t>ASFALTOVÝ BETON PRO LOŽNÍ VRSTVY ACL 16+, 16S</t>
  </si>
  <si>
    <t>Plošná vyrovnávka pokládaná současně s ložnou vrstvou bez spojovacího postřiku. Předpoklad 20mm.</t>
  </si>
  <si>
    <t>5,120-6,050: 5460*1,03*0,020=112,476 [A]</t>
  </si>
  <si>
    <t>37</t>
  </si>
  <si>
    <t>574C46</t>
  </si>
  <si>
    <t>ASFALTOVÝ BETON PRO LOŽNÍ VRSTVY ACL 16+, 16S TL. 50MM</t>
  </si>
  <si>
    <t>ACL 16+  tl. 50 mm  
Plocha odečtena digitáně ze Situace (most ev. č. 3089-1 vynechán). Koeficient rozšíření vrstvy je 1,03.</t>
  </si>
  <si>
    <t>6,050-6,280: 1890*1,03=1 946,700 [A]</t>
  </si>
  <si>
    <t>38</t>
  </si>
  <si>
    <t>574C66</t>
  </si>
  <si>
    <t>ASFALTOVÝ BETON PRO LOŽNÍ VRSTVY ACL 16+, 16S TL. 70MM</t>
  </si>
  <si>
    <t>ACL 16+  tl. 70 mm  
Plocha odečtena digitáně ze Situace (most ev. č. 3089-1 vynechán). Koeficient rozšíření vrstvy je 1,03.</t>
  </si>
  <si>
    <t>5,120-6,050: 5460*1,03=5 623,800 [A]</t>
  </si>
  <si>
    <t>39</t>
  </si>
  <si>
    <t>574E46</t>
  </si>
  <si>
    <t>ASFALTOVÝ BETON PRO PODKLADNÍ VRSTVY ACP 16+, 16S TL. 50MM</t>
  </si>
  <si>
    <t>ACP 16+ tl. 50 mm  
Rozsah na základě pochůzky po plošném frézování. Dle diagnostiky tl. 50mm v ploše 10% a v místě sanace krajů.  
Výměry odečteny ze situace a přílohy C.1.  
Položka bude čerpána dle skutečnosti se souhlasem TDI.</t>
  </si>
  <si>
    <t>6,050-6,280:  
na základě pochůzky: pl. 1890* %0,10=189,000 [A] 
ACP v místě sanace: 1,2 š.* dl.230* JPL+JPP2=552,000 [D] 
Celkem: A+D=741,000 [E]</t>
  </si>
  <si>
    <t>40</t>
  </si>
  <si>
    <t>57621</t>
  </si>
  <si>
    <t>POSYP KAMENIVEM DRCENÝM 5KG/M2</t>
  </si>
  <si>
    <t>Posyp PIE podrcení kamenivem 2/4 v množství 3,0 kg/m2.</t>
  </si>
  <si>
    <t>viz pol. 572133.1: 5842,2=5 842,200 [A]</t>
  </si>
  <si>
    <t>- dodání kameniva předepsané kvality a zrnitosti  
- posyp předepsaným množstvím</t>
  </si>
  <si>
    <t>41</t>
  </si>
  <si>
    <t>Posyp PIE podrcení kamenivem 2/4 v množství 3,0 kg/m2.  
Rozsah na základě pochůzky po plošném frézování. Dle diagnostiky tl. 50mm v ploše 10%.  
Položka bude čerpána na základě skutečnosti se souhlasem TDS a objednatele akce.</t>
  </si>
  <si>
    <t>viz pol. 572133.2: 189=189,000 [A]</t>
  </si>
  <si>
    <t>42</t>
  </si>
  <si>
    <t>58910</t>
  </si>
  <si>
    <t>VÝPLŇ SPAR ASFALTEM</t>
  </si>
  <si>
    <t>Napojení na stávající komunikace.</t>
  </si>
  <si>
    <t>položka zahrnuje:  
- dodávku předepsaného materiálu  
- vyčištění a výplň spar tímto materiálem</t>
  </si>
  <si>
    <t>Ostatní konstrukce a práce</t>
  </si>
  <si>
    <t>43</t>
  </si>
  <si>
    <t>91228</t>
  </si>
  <si>
    <t>SMĚROVÉ SLOUPKY Z PLAST HMOT VČETNĚ ODRAZNÉHO PÁSKU</t>
  </si>
  <si>
    <t>Směrové sloupky Z 11a + Z 11b (konstrukčně tvoří jeden celek). Sloupky budou provedeny jako plastové, výšky 800 mm ± 50 mm nad komunikací, osazeny budou ve vzdálenostech dle ČSN 73 6101 a ČSN 73 6110.</t>
  </si>
  <si>
    <t>52=52,000 [B]</t>
  </si>
  <si>
    <t>položka zahrnuje:  
- dodání a osazení sloupku včetně nutných zemních prací  
- vnitrostaveništní a mimostaveništní doprava  
- odrazky plastové nebo z retroreflexní fólie</t>
  </si>
  <si>
    <t>44</t>
  </si>
  <si>
    <t>914121</t>
  </si>
  <si>
    <t>DOPRAVNÍ ZNAČKY ZÁKLADNÍ VELIKOSTI OCELOVÉ FÓLIE TŘ 1 - DODÁVKA A MONTÁŽ</t>
  </si>
  <si>
    <t>Počet a typ značek:  
P6, B4, E13A,E7B, IS3B, IS3C, IS3D, P4, E3B, A1B, 2xB13, 2xE5, A1A, IJ7, E3A, P1, IS12A, 2xA7A, 2xE4, IS12B  
Celkem: 24</t>
  </si>
  <si>
    <t>Celkem: 24=24,000 [A]</t>
  </si>
  <si>
    <t>položka zahrnuje:  
- dodávku a montáž značek v požadovaném provedení</t>
  </si>
  <si>
    <t>45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</si>
  <si>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</si>
  <si>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</si>
  <si>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</si>
  <si>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46</t>
  </si>
  <si>
    <t>914921</t>
  </si>
  <si>
    <t>SLOUPKY A STOJKY DOPRAVNÍCH ZNAČEK Z OCEL TRUBEK DO PATKY - DODÁVKA A MONTÁŽ</t>
  </si>
  <si>
    <t>včetně nových betonových patek a zemních prací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</si>
  <si>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</si>
  <si>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47</t>
  </si>
  <si>
    <t>914923</t>
  </si>
  <si>
    <t>SLOUPKY A STOJKY DZ Z OCEL TRUBEK DO PATKY DEMONTÁŽ</t>
  </si>
  <si>
    <t>odkup kovových částí zhotovitelem    
včetně odstranění betonových patek   
včetně poplatku, uložení a odvozu na skládku bez ohledu na vzdálenost (skládka vybrána zhotovitelem)</t>
  </si>
  <si>
    <t>24=24,000 [A]</t>
  </si>
  <si>
    <t>48</t>
  </si>
  <si>
    <t>915111</t>
  </si>
  <si>
    <t>VODOROVNÉ DOPRAVNÍ ZNAČENÍ BARVOU HLADKÉ - DODÁVKA A POKLÁDKA</t>
  </si>
  <si>
    <t>Předznačení barvou.</t>
  </si>
  <si>
    <t>V4 (0,125): 2200*0,125=275,000 [A] 
V2b (0,125/0,5/0,5): 15*0,5*0,125=0,938 [B] 
Celkem: A+B=275,938 [C]</t>
  </si>
  <si>
    <t>položka zahrnuje:  
- dodání a pokládku nátěrového materiálu (měří se pouze natíraná plocha)  
- předznačení a reflexní úpravu</t>
  </si>
  <si>
    <t>49</t>
  </si>
  <si>
    <t>915221</t>
  </si>
  <si>
    <t>VODOR DOPRAV ZNAČ PLASTEM STRUKTURÁLNÍ NEHLUČNÉ - DOD A POKLÁDKA</t>
  </si>
  <si>
    <t>Vodorovné značení bílé.</t>
  </si>
  <si>
    <t>50</t>
  </si>
  <si>
    <t>919111</t>
  </si>
  <si>
    <t>ŘEZÁNÍ ASFALTOVÉHO KRYTU VOZOVEK TL DO 50MM</t>
  </si>
  <si>
    <t>řezání pracovních spar v místě napojení na stáv komunikace</t>
  </si>
  <si>
    <t>viz pol. 58910: 26.67+6+6.18+3.37+8.54+9.85=60,610 [A]</t>
  </si>
  <si>
    <t>položka zahrnuje řezání vozovkové vrstvy v předepsané tloušťce, včetně spotřeby vody</t>
  </si>
  <si>
    <t>Objekt:</t>
  </si>
  <si>
    <t>SO 201</t>
  </si>
  <si>
    <t>Most ev. č. 3089-1 Smiřice</t>
  </si>
  <si>
    <t>O1</t>
  </si>
  <si>
    <t>SO 000</t>
  </si>
  <si>
    <t>Vedlejší a ostatní náklady</t>
  </si>
  <si>
    <t>Zajištění inženýrských sítí během realizace stavby dle požadavku správců. Nutné vytyčení všech podzemních sítí s protokolárním zápisem příslušných správců.  Přesnou polohu podzemních vedení ověřit ručně kopanými sondami. Zajištění stavby proti škodě na okolních pozemcích a objektech. Pevná cena. Délka stavby 54m.</t>
  </si>
  <si>
    <t>Zaměření skutečného provedení díla ke kolaudaci stavby v délce stavby. Délka stavby 54m.    
3x tištěné paré + 1x CD    
PEVNÁ CENA</t>
  </si>
  <si>
    <t>02911</t>
  </si>
  <si>
    <t>OSTATNÍ POŽADAVKY - GEODETICKÉ ZAMĚŘENÍ</t>
  </si>
  <si>
    <t>HM</t>
  </si>
  <si>
    <t>Zaměření vrstev pro určení kubatur konstrukčních vrstev a celkových plošných a délkových výměr.  
Délka stavby 54m.  Pevná cena.</t>
  </si>
  <si>
    <t>zahrnuje veškeré náklady spojené s objednatelem požadovanými pracemi</t>
  </si>
  <si>
    <t>Veškerá nutná zaměření nutná k realizaci díla (např. zaměření stavby před      
výstavbou, vytyčení stavby a obvodu staveniště apod.) a k uvedení stavby do užívání a řádnému předání dokončeného díla.    
Délka stavby 54m.</t>
  </si>
  <si>
    <t>Dokumentace skutečného provedení stavby. Výkresy a související písemnosti zhotovené stavby potřebné pro evidenci pozemní komunikace. Výkresy odchylek a změn stavby oproti PDPS. Ověřené podpisem odpovědného zástupce zhotovitele a správce stavby. Zadavatel poskytne dokumentaci v otevřeném formátu *.dwg     
Délka stavby 54 m.    
4x tištěné paré + 1 x na flash      
PEVNÁ CENA</t>
  </si>
  <si>
    <t>029412</t>
  </si>
  <si>
    <t>OSTATNÍ POŽADAVKY - VYPRACOVÁNÍ MOSTNÍHO LISTU</t>
  </si>
  <si>
    <t>Vypracování mostního listu ( dle ČSN 736220 a ČSN 736221)  včetně zápisu do systému (systém dle požadavku majetkového správce).    
Položka zahrnuje zpracování ML a 6x tisk + flash.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</si>
  <si>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 v počtu 4 paré 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</si>
  <si>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</si>
  <si>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</si>
  <si>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 6 ti vyhotovení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</si>
  <si>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</si>
  <si>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</si>
  <si>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</si>
  <si>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 x měsíčně sada barevných fotografií v tištěné i elektroniceké formě.    
3 x závěrečná fotodokumentace v albu s popisem v tištěné i elektronické podobě. 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</si>
  <si>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</si>
  <si>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02953</t>
  </si>
  <si>
    <t>OSTATNÍ POŽADAVKY - HLAVNÍ MOSTNÍ PROHLÍDKA</t>
  </si>
  <si>
    <t>Vypracování 1. mostní prohlídky ( dle ČSN 736220 a ČSN 736221) včetně zápisu do systému (systém dle požadavku majetkového správce).      
Položka zahrnuje zpracování HMP. 6x tisk + flash.</t>
  </si>
  <si>
    <t>položka zahrnuje :  
- úkony dle ČSN 73 6221  
- provedení hlavní mostní prohlídky oprávněnou fyzickou nebo právnickou osobou  
- vyhotovení záznamu (protokolu), který jednoznačně definuje stav mostu</t>
  </si>
  <si>
    <t>Pro SO 201:  
Úhrnná částka musí obsahovat veškeré náklady na dočasné úpravy a regulaci  dopravy (i pěší) na staveništi a nezbytné značení a opatření vyplývající z    
požadavků BOZP na staveništi vč. provizorních lávek a nájezdů, apod.    
Trasy pro pěší v souladu s vyhl. č. 398/2009 Sb., o  obecných technických požadavcích zabezpečujících bezbariérové užívání staveb.  Po dobu realizace stavby zajištěn přístup k objektům pro požární techniku, policie,  záchranné služby.   
Délka stavby 54 m.</t>
  </si>
  <si>
    <t>zahrnuje objednatelem povolené náklady na požadovaná zařízení zhotovitele</t>
  </si>
  <si>
    <t>SO 101.1</t>
  </si>
  <si>
    <t>"123738" 205,90*2=411,800 [A] 
"123738.X"  219,2*2=438,400 [B] 
"12931" (21*0,25)*2=10,500 [D] 
A+B+D=860,700 [E]</t>
  </si>
  <si>
    <t>015330</t>
  </si>
  <si>
    <t>POPLATKY ZA LIKVIDACI ODPADŮ NEKONTAMINOVANÝCH - 17 05 04  KAMENNÁ SUŤ</t>
  </si>
  <si>
    <t>"113328"55,198*2=110,396 [A]</t>
  </si>
  <si>
    <t>11313</t>
  </si>
  <si>
    <t>ODSTRANĚNÍ KRYTU ZPEVNĚNÝCH PLOCH S ASFALTOVÝM POJIVEM</t>
  </si>
  <si>
    <t>Odstranění vrstvy penetračního makadamu tl. 0,20 m.  
Včetně odvozu v režii zhotovitele (odvozná vzdálenost v režii zhotovitele).  
Vytěžený materiál bude použit do RS SO 101</t>
  </si>
  <si>
    <t>212,3*0,2=42,460 [A] 
Plocha*Tloušťka 
Kubatura dle výkresové dokumentace ACAD.</t>
  </si>
  <si>
    <t>Odstranění konstrukčních vrstev stávající komunikace tl. 0,26 m  
Včetně odvozu v režii zhotovitele (odvozná vzdálenost v režii zhotovitele).</t>
  </si>
  <si>
    <t>212,3*0,26=55,198 [A] 
Plocha*Tloušťka 
Kubatura dle výkresové dokumentace ACAD.</t>
  </si>
  <si>
    <t>Frézování stávající komunikace v tl. 0,04 m.  
(Včetně přesahů)  
Materiál bude odvezen v režii zhotovitele. Odvozná vzdálenost v režii zhotovitele -&gt; bez poplatku za skládku.  
Část bude použita pro položku "56362".</t>
  </si>
  <si>
    <t>246,3*0,04=9,852 [A] 
Plocha*Tloušťka 
Kubatura dle výkresové dokumentace ACAD.</t>
  </si>
  <si>
    <t>B</t>
  </si>
  <si>
    <t>Frézování stávající komunikace v tl. 0,04 m.  
Materiál bude použit pro položku "56960".</t>
  </si>
  <si>
    <t>212,3*0,04=8,492 [A] 
Plocha*Tloušťka 
Kubatura dle výkresové dokumentace ACAD</t>
  </si>
  <si>
    <t>Odkop v místě komunikace pro zřízení nových konstrukčních vrstev.  
Včetně odvozu v režii zhotovitele (odvozná vzdálenost v režii zhotovitele).</t>
  </si>
  <si>
    <t>205,9=205,900 [A] 
Kubatura dle výkresové dokumentace ACAD</t>
  </si>
  <si>
    <t>Jen se souhlasem investora!  
Pro případnou úpravu či výměnu podloží tl. 0,50 m.  
V případě když nebude dosaženo modulu přetvránosti zemní pláně Edef,2 min 45 MPa.  
Včetně odvozu v režii zhotovitele (odvozná vzdálenost v režii zhotovitele).</t>
  </si>
  <si>
    <t>438,4*0,5=219,200 [A] 
Plocha*Tloušťka 
Kubatura dle výkresové dokumentace ACAD</t>
  </si>
  <si>
    <t>Veškerá vodorovná a svislá manipulace s materiálem pro položky:  
"11372.B" -&gt; "56960"  
"11372.A" -&gt; "56362"</t>
  </si>
  <si>
    <t>"11372.B" -&gt; "56960" 8,5=8,500 [A] 
"11372.A" -&gt; "56362" 4,19=4,190 [B] 
Celkem: A+B=12,690 [C]</t>
  </si>
  <si>
    <t>Pročištění stávajících příkopů.</t>
  </si>
  <si>
    <t>21=21,000 [A] 
Kubatura dle výkresové dokumentace ACAD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</si>
  <si>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</si>
  <si>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Manipulace s materiálem pro položky, které budou dále použity:</t>
  </si>
  <si>
    <t>"11372.B" -&gt; "56960" 8,5=8,500 [A] 
"11372.A" -&gt; "56362" 4,19=4,190 [B] 
"123738X" 219,2=219,200 [D] 
"123738" 205,9=205,900 [E] 
Celkem: A+B+D+E=437,790 [C]</t>
  </si>
  <si>
    <t>Vytvoření svahových stupňů pod konstrukčními vrstvami a případné dosypávky.  
Hutněno po vrstvách max tl. 0,30 m.  
Zemina min vhodná do násypu dle ČSN 73 6133.</t>
  </si>
  <si>
    <t>101,9=101,900 [A] 
Kubatura dle výkresové dokumentace ACAD</t>
  </si>
  <si>
    <t>Zřízení klínů pod nezpevněnou krajnicí z násypového materiálu.  
Zemina min vhodná do násypu dle ČSN 73 6133.</t>
  </si>
  <si>
    <t>20,4=20,400 [A] 
Kubatura dle výkresové dokumentace ACAD</t>
  </si>
  <si>
    <t>Úprava pláně pod vrstvou štěrkodrti.</t>
  </si>
  <si>
    <t>417,6=417,600 [A] 
Kubatura dle výkresové dokumentace ACAD</t>
  </si>
  <si>
    <t>Úprava pláně v místě nezpevněných sjezdů.</t>
  </si>
  <si>
    <t>41,9=41,900 [A] 
Kubatura dle výkresové dokumentace ACAD</t>
  </si>
  <si>
    <t>X</t>
  </si>
  <si>
    <t>Jen se souhlasem investora!  
Úprava pláně v případě sanace podloží.</t>
  </si>
  <si>
    <t>438,4=438,400 [A] 
Kubatura dle výkresové dokumentace ACAD</t>
  </si>
  <si>
    <t>21361</t>
  </si>
  <si>
    <t>DRENÁŽNÍ VRSTVY Z GEOTEXTILIE</t>
  </si>
  <si>
    <t>Jen se souhlasem investora!  
Pro případnou úpravu a výměnu podloží.  
V případě když nebude dosaženo modulu přetvránosti zemní pláně Edef,2 min 45 MPa.  
CBR &gt; 2 kN, odolnost proti proražení &lt; 20 mm, tažnost &gt; 10%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</si>
  <si>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</si>
  <si>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</si>
  <si>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</si>
  <si>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Jen se souhlasem investora!  
Pro případnou úpravu a výměnu podloží v tl. 0,50 m. ŠD 0/63  
V případě když nebude dosaženo modulu přetvránosti zemní pláně Edef,2 min 45 MPa.</t>
  </si>
  <si>
    <t>438,4*0,5=219,200 [A] 
Kubatura dle výkresové dokumentace ACAD</t>
  </si>
  <si>
    <t>položka zahrnuje dodávku předepsaného kameniva, mimostaveništní a vnitrostaveništní dopravu a jeho uložení  
není-li v zadávací dokumentaci uvedeno jinak, jedná se o nakupovaný materiál</t>
  </si>
  <si>
    <t>56333</t>
  </si>
  <si>
    <t>VOZOVKOVÉ VRSTVY ZE ŠTĚRKODRTI TL. DO 150MM</t>
  </si>
  <si>
    <t>1. vrstva štěrkodrti ŠD 0/63  tl. 0,15 m.</t>
  </si>
  <si>
    <t>2. vrstva štěrkodrti ŠD 0/32 tl. min 0,20 m.</t>
  </si>
  <si>
    <t>321,2=321,200 [A] 
Kubatura dle výkresové dokumentace ACAD</t>
  </si>
  <si>
    <t>56336</t>
  </si>
  <si>
    <t>VOZOVKOVÉ VRSTVY ZE ŠTĚRKODRTI TL. DO 300MM</t>
  </si>
  <si>
    <t>Podkladní vrstva štěrkodrti ŠD 0/63 TL. 0,30 m v místě nezpevněných sjezdů.</t>
  </si>
  <si>
    <t>Vrstva asfaltového recyklatu R-mat tl. 0,1 m v místě nezpevněných sjezdů dle TP 210.  
Materiál bude použit z položek "11372.A"</t>
  </si>
  <si>
    <t>56960</t>
  </si>
  <si>
    <t>ZPEVNĚNÍ KRAJNIC Z RECYKLOVANÉHO MATERIÁLU</t>
  </si>
  <si>
    <t>Zpevnění nezpevněných krajnic asfaltovým recyklátem 0/22 tl. 0,10 m.  
Materiál bude použit z položek "11372.B"</t>
  </si>
  <si>
    <t>85*0,1=8,500 [A] 
Kubatura dle výkresové dokumentace ACAD</t>
  </si>
  <si>
    <t>572123</t>
  </si>
  <si>
    <t>INFILTRAČNÍ POSTŘIK Z EMULZE DO 1,0KG/M2</t>
  </si>
  <si>
    <t>Infiltrační postřik z kationaktivní asfaltové emulze 0,6 kg/m2 PI-C dle ČSN 73 6129.  
Včetně posypu kamenivem 2/4, případně vápenné suspenze.</t>
  </si>
  <si>
    <t>292=292,000 [A] 
Kubatura dle výkresové dokumentace ACAD</t>
  </si>
  <si>
    <t>Spojovací postřik z modifikované kationaktivní asfaltové emulze 0,50 kg/m2 PS-CP dle ČSN 73 6129.   
Pod vrstvou ACL 16+.</t>
  </si>
  <si>
    <t>278,1=278,100 [A] 
Kubatura dle výkresové dokumentace ACAD</t>
  </si>
  <si>
    <t>Spojovací postřik z modifikované kationaktivní asfaltové emulze 0,30 kg/m2 PS-CP dle ČSN 73 6129.   
Pod vrstvou ACO 11+.</t>
  </si>
  <si>
    <t>Asfaltový koberec pro obrusné vrstvy ACO 11+ 50/70  tl. 0,04 m dle ČSN EN 13108-1.</t>
  </si>
  <si>
    <t>574C56</t>
  </si>
  <si>
    <t>ASFALTOVÝ BETON PRO LOŽNÍ VRSTVY ACL 16+, 16S TL. 60MM</t>
  </si>
  <si>
    <t>574E88</t>
  </si>
  <si>
    <t>ASFALTOVÝ BETON PRO PODKLADNÍ VRSTVY ACP 22+, 22S TL. 90MM</t>
  </si>
  <si>
    <t>Asfaltový koberec pro podkladní vrstvy ACP 22+ 50/70  tl. 0,09 m dle ČSN EN 13108-1.</t>
  </si>
  <si>
    <t>9113A1</t>
  </si>
  <si>
    <t>SVODIDLO OCEL SILNIČ JEDNOSTR, ÚROVEŇ ZADRŽ N1, N2 - DODÁVKA A MONTÁŽ</t>
  </si>
  <si>
    <t>Jednostranné ocelové svodidlo s úrovní zadržení N2.</t>
  </si>
  <si>
    <t>56=56,000 [A] 
Kubatura dle výkresové dokumentace ACAD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</si>
  <si>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</si>
  <si>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Červené směrové sloupky v místě nezpevněných sjezdů.</t>
  </si>
  <si>
    <t>4=4,000 [A]</t>
  </si>
  <si>
    <t>912283</t>
  </si>
  <si>
    <t>SMĚROVÉ SLOUPKY Z PLAST HMOT - DEMONTÁŽ A ODVOZ</t>
  </si>
  <si>
    <t>Odstranění stávajících směrových sloupků.  
Včetně odvozu a likvidace v režii zhotovitele.</t>
  </si>
  <si>
    <t>3=3,000 [A]</t>
  </si>
  <si>
    <t>položka zahrnuje demontáž stávajícího sloupku, jeho odvoz do skladu nebo na skládku</t>
  </si>
  <si>
    <t>914142</t>
  </si>
  <si>
    <t>DOPRAV ZNAČ ZÁKL VEL OCEL FÓLIE TŘ 3 - MONT S PŘESUNEM</t>
  </si>
  <si>
    <t>Opětovná montáž označníku mostu.</t>
  </si>
  <si>
    <t>2=2,000 [A]</t>
  </si>
  <si>
    <t>položka zahrnuje:  
- dopravu demontované značky z dočasné skládky  
- osazení a montáž značky na místě určeném projektem  
- nutnou opravu poškozených částí  
nezahrnuje dodávku značky</t>
  </si>
  <si>
    <t>914143</t>
  </si>
  <si>
    <t>DOPRAV ZNAČ ZÁKL VEL OCEL FÓLIE TŘ 3 - DEMONTÁŽ</t>
  </si>
  <si>
    <t>Demontáž stávajícího dopravního značení.  
Včetně odvozu a likvidace v režii zhotovitele</t>
  </si>
  <si>
    <t>6=6,000 [A]</t>
  </si>
  <si>
    <t>Demontáž stávajících označníků mostu.  
Včetně uskladnění v režii zhotovitele.</t>
  </si>
  <si>
    <t>Odstranění stávajících sloupků dopravního značení včetně betovné patky.  
Včetně odvozu a likvidace v režii zhotovitele.</t>
  </si>
  <si>
    <t>Předznačení bílou barvou.  
V4 tl. 0,125 m.</t>
  </si>
  <si>
    <t>104,4*0,125=13,050 [A] 
Kubatura dle výkresové dokumentace ACAD</t>
  </si>
  <si>
    <t>V4 tl. 0,125 m.</t>
  </si>
  <si>
    <t>Most ev. č. 3089-1</t>
  </si>
  <si>
    <t>015112</t>
  </si>
  <si>
    <t>POPLATKY ZA LIKVIDACI ODPADŮ NEKONTAMINOVANÝCH - 17 05 04  VYTĚŽENÉ ZEMINY A HORNINY -  II. TŘÍDA TĚŽITELNOSTI</t>
  </si>
  <si>
    <t>"131838"576,000*2=1 152,000 [A]</t>
  </si>
  <si>
    <t>015140</t>
  </si>
  <si>
    <t>POPLATKY ZA LIKVIDACI ODPADŮ NEKONTAMINOVANÝCH - 17 01 01  BETON Z DEMOLIC OBJEKTŮ, ZÁKLADŮ TV</t>
  </si>
  <si>
    <t>železobetonová suť - KC mostovky</t>
  </si>
  <si>
    <t>Skládka betonu (17 01 01) 
hmotnost 2,5t/m3 
Objem z položek: 
96616: 27,75=27,750 [B] 
Přepočet na tuny 
2,5t/m3*objem [t] 
Celkem: 2,5*(B)=69,375 [C]</t>
  </si>
  <si>
    <t>Skládka kamení (17 05 04) 
hmotnost 2t/m3 
Objem z položek: 
113328: 10,92=10,920 [F] 
966138: 54,08=54,080 [C] 
Přepočet na tuny 
2t/m3*objem [t] 
Celkem: 2*(F+C)=130,000 [E]</t>
  </si>
  <si>
    <t>015760</t>
  </si>
  <si>
    <t>POPLATKY ZA LIKVIDACI ODPADŮ NEBEZPEČNÝCH - 17 06 03*  IZOLAČNÍ MATERIÁLY OBSAHUJÍCÍ NEBEZPEČNÉ LÁTKY</t>
  </si>
  <si>
    <t>Skládka izolací mostovky (17 03 01) 
hmotnost 2,4t/m3 
Plocha z položek*tloušťka: 
97817: 52,5*0,01=0,525 [A] 
Přepočet na tuny 
2,4 t/m3*objem [t] 
Celkem: 2,4*A=1,260 [B]</t>
  </si>
  <si>
    <t>Odstranění vrstvy penetračního makadamu tl. 0,20 m.  
Včetně odvozu v režii zhotovitele (odvozná vzdálenost v režii zhotovitele).  
Vytěžený materiál bude použit do RS SO 101.</t>
  </si>
  <si>
    <t>Provedení viz výkresy D.1.2 
plocha*tl [m2*m] 
42*0,2=8,400 [A]</t>
  </si>
  <si>
    <t>Provedení viz výkresy D.1.2 
plocha*tl [m2*m] 
42*0,26=10,920 [A]</t>
  </si>
  <si>
    <t>Frézování stávající komunikace v tl. 0,04 m.  
(Včetně přesahů)  
Materiál bude odvezen v režii zhotovitele. Odvozná vzdálenost a likvidace materiálu v režii zhotovitele -&gt; bez poplatku za skládku.  
Část bude použita pro položku "56362" v SO 101.</t>
  </si>
  <si>
    <t>Provedení viz výkresy D.1.2 
plocha*tl [m2*m] 
42*0,04=1,680 [A].</t>
  </si>
  <si>
    <t>Frézování stávající komunikace v tl. 0,04 m.  
Materiál bude použit pro položku "56960" v SO 101.</t>
  </si>
  <si>
    <t>Provedení viz výkresy D.1.2 
plocha*tl [m2*m] 
42*0,04=1,680 [A]</t>
  </si>
  <si>
    <t>113765</t>
  </si>
  <si>
    <t>FRÉZOVÁNÍ DRÁŽKY PRŮŘEZU DO 600MM2 V ASFALTOVÉ VOZOVCE</t>
  </si>
  <si>
    <t>Provedení dle zadávací dokumentace</t>
  </si>
  <si>
    <t>Frézování drážky podél římsy pro těsnící zálivku 
Provedení viz výkresy D.1.2 
délka [m] 
2*15=30,000 [A] 
Frézování drážky pro dilatační spáru 
Provedení viz výkresy D.1.2 
délka [m] 
2*6,7=13,400 [B] 
Celkem: A+B=43,400 [C]</t>
  </si>
  <si>
    <t>11511</t>
  </si>
  <si>
    <t>ČERPÁNÍ VODY DO 500 L/MIN</t>
  </si>
  <si>
    <t>HOD</t>
  </si>
  <si>
    <t>Doba odčerpávání vody ze základové spáry 
včetně zřízení čerpací jímky 
počet [h] 
250=250,000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</si>
  <si>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</si>
  <si>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</si>
  <si>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</si>
  <si>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Převedení koryta 
Provedení viz výkresy D.1.2 
délka+přesahy [m] 
1+11+1=13,000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</si>
  <si>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</si>
  <si>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131838</t>
  </si>
  <si>
    <t>HLOUBENÍ JAM ZAPAŽ I NEPAŽ TŘ. II, ODVOZ DO 20KM</t>
  </si>
  <si>
    <t>Provedení dle zadávací dokumentace  
Odvozová vzdálenost v režii zhotovitele</t>
  </si>
  <si>
    <t>Hloubení výkopů: 
Provedení viz výkresy D.1.2 
plocha*délka [m2*m] 
48*12=576,000 [A] 
poplatek viz pol. 014102.1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</si>
  <si>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</si>
  <si>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"11372.B" -&gt; "56960" 1,68=1,680 [A] 
"11372.A" -&gt; "56362" 1,68=1,680 [B] 
"131838" 576=576,000 [D] 
Celkem: A+B+D=579,360 [C]</t>
  </si>
  <si>
    <t>17481</t>
  </si>
  <si>
    <t>ZÁSYP JAM A RÝH Z NAKUPOVANÝCH MATERIÁLŮ</t>
  </si>
  <si>
    <t>Zásyp kolem těsnící fólie dvěmi vrstvami ŠP fr 0/16 tloušťky 150 mm 
Provedení viz výkresy D.1.2 
počet*šířka*délka*tloušťka [m3] 
2*(2*4,2*0,15)=2,520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</si>
  <si>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</si>
  <si>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Samostatný přechodový klín ŠD 0/32 
Provedení viz výkresy D.1.2 
plocha*délka [m3] 
2*2,5*6,8=34,000 [A]</t>
  </si>
  <si>
    <t>Zásyp za a před opěrou ŠD 0/63</t>
  </si>
  <si>
    <t>Zásyp za a před opěrou  
Provedení viz výkresy D.1.2 
plocha*délka [m3] 
2*(5,6+2,6)*6,8=111,520 [A] 
4*(6,7*4,3)=115,240 [B] 
9*10=90,000 [C] 
Celkem: A+B+C=316,760 [D]</t>
  </si>
  <si>
    <t>17581</t>
  </si>
  <si>
    <t>OBSYP POTRUBÍ A OBJEKTŮ Z NAKUPOVANÝCH MATERIÁLŮ</t>
  </si>
  <si>
    <t>Provedení dle zadávací dokumentace  
ŠDa 0/32</t>
  </si>
  <si>
    <t>Ochranný obsyp s drenážní funkcí okolo rámu ze ŠDa frakce 0/32; hutněno po vrstvách max. 300 mm; Id=0,8 nebo PS=98 % 
Provedení viz výkresy D.1.3 
za opěrou 
plocha*délka [m3] 
2*(0,6*0,5)*6,8=4,080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</si>
  <si>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</si>
  <si>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18120</t>
  </si>
  <si>
    <t>ÚPRAVA PLÁNĚ SE ZHUTNĚNÍM V HORNINĚ TŘ. II</t>
  </si>
  <si>
    <t>Zhutnění základové spáry 
Provedení viz výkresy D.1.2 
šířka*délka [m2] 
10,8*8,7=93,960 [A]</t>
  </si>
  <si>
    <t>21331</t>
  </si>
  <si>
    <t>DRENÁŽNÍ VRSTVY Z BETONU MEZEROVITÉHO (DRENÁŽNÍHO)</t>
  </si>
  <si>
    <t>Lože pro drenáž za rubem opěry 
Provedení viz výkresy D.1.2 
počet*výška*šířka*délka [m3] 
2*0,3*0,3*6,8=1,224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</si>
  <si>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</si>
  <si>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</si>
  <si>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</si>
  <si>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Odvodnění izolace mostovky, drenážní vrstva z polymerbetonu š.150mm 
Provedení viz výkresy D.1.2 
počet*výška*šířka*délka [m3] 
2*7,4*0,15*0,14=0,311 [A]</t>
  </si>
  <si>
    <t>23668</t>
  </si>
  <si>
    <t>TĚSNĚNÍ HRADÍCÍCH STĚN ZE ZEMIN DOČASNÉ VČETNĚ ODSTRANĚNÍ</t>
  </si>
  <si>
    <t>Těsnicí hráz proti a po proudu toku 
Provedení viz výkresy D.1.2 
výška*šířka*tloušťka*ks [m3]: 
1,2*7*0,5*2=8,400 [A]</t>
  </si>
  <si>
    <t>položka zahrnuje zřízení těsnění ze zemin, jeho údržbu během trvání jeho funkce, odstranění a odvoz dle zadávací dokumentace</t>
  </si>
  <si>
    <t>27152</t>
  </si>
  <si>
    <t>POLŠTÁŘE POD ZÁKLADY Z KAMENIVA DRCENÉHO</t>
  </si>
  <si>
    <t>Provedení viz výkresy D.1.2 
počet*výška*šířka*délka [m3] 
3,71*8,7*0,6=19,366 [A]</t>
  </si>
  <si>
    <t>272325</t>
  </si>
  <si>
    <t>ZÁKLADY ZE ŽELEZOBETONU DO C30/37</t>
  </si>
  <si>
    <t>Provedení dle zadávací dokumentace  
beton 30/37-XC2, XF3</t>
  </si>
  <si>
    <t>Betonáž základového pasu z betonu C30/37- XC2, XF3 
Provedení viz výkresy D.1.2 
základ mostu 
plocha*délka*počet [m3] 
2*1,5*7,6=22,800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</si>
  <si>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</si>
  <si>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</si>
  <si>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</si>
  <si>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základů 
přepočet z pol. 272325 
distanční tělíska betonová 
Provedení viz výkresy D.1.3 
objem betonu*hmotnost výztuže/m3 (0,2t/m3) [t] 
22,8*0,2=4,560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</si>
  <si>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</si>
  <si>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</si>
  <si>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</si>
  <si>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</si>
  <si>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</si>
  <si>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Kotvení říms z kotev ve vývrtu. Hmotnost jedné kotvy 6kg, provedení á1m. Včetně předepsaného vrtu, zálivky a protikorozní úpravy. 
Provedení viz výkresy D.1.2 
ks*hmotnost [kg] 
2*7*6=84,000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</si>
  <si>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</si>
  <si>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</si>
  <si>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</si>
  <si>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Provedení dle zadávací dokumentace  
beton C30/37 - XD3, XF4</t>
  </si>
  <si>
    <t>Betonáž říms z betonu C30/37 - XD3, XF4 
Provedení viz výkresy D.1.2 
plocha*délka [m3] 
0,31*2*15=9,300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</si>
  <si>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</si>
  <si>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</si>
  <si>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</si>
  <si>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 
přepočet z pol. 317325 
distanční tělíska betonová 
Provedení viz výkresy D.1.2 
objem betonu*hmotnost výztuže/m3 (0,25t/m3) [t] 
9,3*0,25=2,325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</si>
  <si>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</si>
  <si>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</si>
  <si>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</si>
  <si>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Provedení dle zadávací dokumentace  
beton C30/37- XD1, XF3</t>
  </si>
  <si>
    <t>Betonáž křídel z betonu C30/37 - XD1, XF3 
Provedení viz výkresy D.1.2 
ks*plocha*tl [m*m*m] 
4*9*0,4=14,400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</si>
  <si>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</si>
  <si>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</si>
  <si>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</si>
  <si>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křídel 
přepočet z pol. 333325 
distanční tělíska betonová 
Provedení viz výkresy D.1.2 
objem betonu*hmotnost výztuže/m3 (0,2t/m3) [t] 
14,4*0,2=2,880 [A]</t>
  </si>
  <si>
    <t>389325</t>
  </si>
  <si>
    <t>MOSTNÍ RÁMOVÉ KONSTRUKCE ZE ŽELEZOBETONU C30/37</t>
  </si>
  <si>
    <t>Provedení dle zadávací dokumentace  
beton C30/37 - XD1, XF2</t>
  </si>
  <si>
    <t>Betonáž rámové konstrukce z betonu C30/37 -  XD1, XF2 
Provedení viz výkresy D.1.2 
plocha*šířka [m3] 
6*7,6=45,600 [A]</t>
  </si>
  <si>
    <t>389365</t>
  </si>
  <si>
    <t>VÝZTUŽ MOSTNÍ RÁMOVÉ KONSTRUKCE Z OCELI 10505, B500B</t>
  </si>
  <si>
    <t>Výztuž rámové konstrukce 
přepočet z pol. 389325 
distanční tělíska betonová 
Provedení viz výkresy D.1.2 
objem betonu*hmotnost výztuže/m3 (0,2t/m3) [t] 
45,6*0,2=9,120 [A]</t>
  </si>
  <si>
    <t>Vodorovné konstrukce</t>
  </si>
  <si>
    <t>451312</t>
  </si>
  <si>
    <t>PODKLADNÍ A VÝPLŇOVÉ VRSTVY Z PROSTÉHO BETONU C12/15</t>
  </si>
  <si>
    <t>Provedení dle zadávací dokumentace  
beton C12/15 xa1</t>
  </si>
  <si>
    <t>Podkladní beton C12/15 xa1 
tloušťka lože 150 mm 
Provedení viz výkresy D.1.2 
šířka*délka*tloušťka [m3] 
2*0,15*3*7,8=7,020 [A]</t>
  </si>
  <si>
    <t>451314</t>
  </si>
  <si>
    <t>PODKLADNÍ A VÝPLŇOVÉ VRSTVY Z PROSTÉHO BETONU C25/30</t>
  </si>
  <si>
    <t>Provedení dle zadávací dokumentace  
beton C25/30n - XF3</t>
  </si>
  <si>
    <t>Betonové lože tloušťky 100 mm pro zpevnění dna z betonu C25/30n - XF3 
Provádění viz výkresy D.1.2 
pod zpevněným dnem 
délka*šířka*tloušťka [m3] 
1,4*10=14,000 [A] 
pod dlažbou z lomového kamene 
plocha*tloušťka [m3] 
4*7,5*0,1=3,000 [B] 
Celkem: A+B=17,000 [C]</t>
  </si>
  <si>
    <t>45731</t>
  </si>
  <si>
    <t>VYROVNÁVACÍ A SPÁD PROSTÝ BETON</t>
  </si>
  <si>
    <t>Provedení dle zadávací dokumentace  
beto C12/15n - XA2</t>
  </si>
  <si>
    <t>Vyrovnávací (spádový) beton zarubem opěry z betonu C12/15n - XA2 
Provedení viz výkresy D.1.2 
šířka*výška*délka [m3] 
2*0,5*6,8=6,800 [A]</t>
  </si>
  <si>
    <t>46251</t>
  </si>
  <si>
    <t>ZÁHOZ Z LOMOVÉHO KAMENE</t>
  </si>
  <si>
    <t>Zához z lomového kamene u stabilizačních prahů 
Provedení viz výkresy D.1.2 
počet*výška*šířka*délka [m3] 
2*0,6*6,5=7,800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</si>
  <si>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</si>
  <si>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</si>
  <si>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</si>
  <si>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Provedení dle zadávací dokumentace  
LK tl. 200 mm</t>
  </si>
  <si>
    <t>Odlaždění z lomového kamene tloušťky 200 mm do betonového lože (bet. lože pol. 451314) 
Provedení viz výkresy D.1.2 
zpevněné dno 
délka*šířka*tloušťka [m3] 
1,4*10=14,000 [A] 
dlažbou z lomového kamene okolo říms 
plocha*tloušťka [m3] 
4*7,5*0,2=6,000 [B] 
Celkem: A+B=20,000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</si>
  <si>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</si>
  <si>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</si>
  <si>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</si>
  <si>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Provedení dle zadávací dokumentace  
beton C25/30-XF3</t>
  </si>
  <si>
    <t>Stabilizační práh z betonu C25/30-XF3 
Provedení viz výkresy D.1.2 
šířka*výška*délka [m3] 
2*0,5*0,8*6,5=5,200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</si>
  <si>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</si>
  <si>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Provedení viz výkresy D.1.2 
ks*šířka*délka [m2] 
2*6,5*5,4=70,200 [A]</t>
  </si>
  <si>
    <t>2. vrstva štěrkodrti ŠD 0/32 tl. min 0,2 m dle ČSN 73 6126-1.</t>
  </si>
  <si>
    <t>Infiltrační postřik z kationaktivní asfaltové emulze 0,6 kg/m2 PI-C dle ČSN 73 6129.</t>
  </si>
  <si>
    <t>Provedení viz výkresy D.1.2 
šířka*délka [m2] 
6,5*15=97,500 [A]</t>
  </si>
  <si>
    <t>Asfaltový koberec pro podkladní vrstvy ACP 22+ 50/70  tl. 0,09 m dle ČSN EN 13108-1</t>
  </si>
  <si>
    <t>Provedení viz výkresy D.1.2 
šířka*délka [m2] 
2*(6,5*5,4)=70,200 [A]</t>
  </si>
  <si>
    <t>575C43</t>
  </si>
  <si>
    <t>LITÝ ASFALT MA IV (OCHRANA MOSTNÍ IZOLACE) 11 TL. 35MM</t>
  </si>
  <si>
    <t>6,5*7,33=47,645 [A]</t>
  </si>
  <si>
    <t>Přidružená stavební výroba</t>
  </si>
  <si>
    <t>711211</t>
  </si>
  <si>
    <t>IZOLACE ZVLÁŠT KONSTR PROTI ZEM VLHK ASFALT NÁTĚRY</t>
  </si>
  <si>
    <t>1x ALP + 2x ALN izolace konstrukce na kontaktu se zemní vlhkostí: 
Provedení viz výkresy D.1.3 
ALP - asfaltový lak penetrařní 
počet vrstev*výška*délka [m2] 
1*((SS: 2*(3,2+4,9)*7,53)+(křídla(4*(9,5+7,8))))=191,186 [A] 
ALN - asfaltový lak nátěrový (2vrstvy) 
počet vrstev*výška*délka [m2] 
2*((SS: 2*(3,2+4,9)*7,53)+(křídla(4*(9,5+7,8))))=382,372 [D] 
Celkem: A+D=573,558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</si>
  <si>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</si>
  <si>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</si>
  <si>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</si>
  <si>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Těsnící fólie za opěrami tloušťky 2 mm 
Provedení viz výkresy D.1.2 
šířka*délka [m2] 
2*4,3*6,8=58,480 [A]</t>
  </si>
  <si>
    <t>711432</t>
  </si>
  <si>
    <t>IZOLACE MOSTOVEK POD ŘÍMSOU ASFALTOVÝMI PÁSY</t>
  </si>
  <si>
    <t>Provedení viz výkresy D.1.2 
počet*výška*šířka*délka [m3] 
2*0,6*7,4=8,880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</si>
  <si>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</si>
  <si>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</si>
  <si>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</si>
  <si>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Izolace asfaltovými pásy  
Provedení viz výkresy D.1.3 
délka*šířka [m2] 
8,5*7,5=63,750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</si>
  <si>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</si>
  <si>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51</t>
  </si>
  <si>
    <t>711509</t>
  </si>
  <si>
    <t>OCHRANA IZOLACE NA POVRCHU TEXTILIÍ</t>
  </si>
  <si>
    <t>Vrstva geotextílie chránící izolaci 
hmotnost 600kg/m2 
souvisí s položkou 711211 
Provedení viz výkresy D.1.2 
výška*délka [m2] 
1*((SS: 2*(3,2+4,9)*7,53)+(křídla(4*(9,5+7,8))))=191,186 [A]</t>
  </si>
  <si>
    <t>položka zahrnuje:  
- dodání  předepsaného ochranného materiálu  
- zřízení ochrany izolace</t>
  </si>
  <si>
    <t>52</t>
  </si>
  <si>
    <t>78382</t>
  </si>
  <si>
    <t>NÁTĚRY BETON KONSTR TYP S2 (OS-B)</t>
  </si>
  <si>
    <t>Ochranný nátěr pohledové plochy konstrukce 
Provedení viz D.1.2 
pohledové plochy NK 
ks*šířka*délka [m2] 
2*7,3*0,5=7,300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</si>
  <si>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</si>
  <si>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53</t>
  </si>
  <si>
    <t>78383</t>
  </si>
  <si>
    <t>NÁTĚRY BETON KONSTR TYP S4 (OS-C)</t>
  </si>
  <si>
    <t>Ochranný nátěr pohledové plochy římsy 
Provedení viz D.1.2 
šířka*délka [m2] 
2*15*0,5=15,000 [A]</t>
  </si>
  <si>
    <t>Potrubí</t>
  </si>
  <si>
    <t>54</t>
  </si>
  <si>
    <t>875332</t>
  </si>
  <si>
    <t>POTRUBÍ DREN Z TRUB PLAST DN DO 150MM DĚROVANÝCH</t>
  </si>
  <si>
    <t>Drenážní trubka za rubem opěry DN 150 
Provedení viz výkrey D.1.2 
délka [m] 
2*6,8=13,600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</si>
  <si>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</si>
  <si>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55</t>
  </si>
  <si>
    <t>87534</t>
  </si>
  <si>
    <t>POTRUBÍ DREN Z TRUB PLAST DN DO 200MM</t>
  </si>
  <si>
    <t>Prostup odvodnění skrz opěrnou zeď - 1prostup=2trubky 
Provedení viz výkresy D.1.2 
počet*délka [m] 
(2*4)*0,7=5,600 [A]</t>
  </si>
  <si>
    <t>56</t>
  </si>
  <si>
    <t>87627</t>
  </si>
  <si>
    <t>CHRÁNIČKY Z TRUB PLASTOVÝCH DN DO 100MM</t>
  </si>
  <si>
    <t>chráničky v římsách</t>
  </si>
  <si>
    <t>2x15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</si>
  <si>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</si>
  <si>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57</t>
  </si>
  <si>
    <t>9112A3</t>
  </si>
  <si>
    <t>ZÁBRADLÍ MOSTNÍ S VODOR MADLY - DEMONTÁŽ S PŘESUNEM</t>
  </si>
  <si>
    <t>Zahrnuje i demontáž a likvidaci betonových sloupků. Včetně poplatků.  
Odvozová vzdálenost a likvidace v režii zhotovitele.</t>
  </si>
  <si>
    <t>Demontáž stávajícího zábradlí 
Provedení viz výkresy D.1.2 
délka [m] 
2*11=22,000 [A]</t>
  </si>
  <si>
    <t>položka zahrnuje:  
- demontáž a odstranění zařízení  
- jeho odvoz na předepsané místo</t>
  </si>
  <si>
    <t>58</t>
  </si>
  <si>
    <t>9117C1</t>
  </si>
  <si>
    <t>SVOD OCEL ZÁBRADEL ÚROVEŇ ZADRŽ H2 - DODÁVKA A MONTÁŽ</t>
  </si>
  <si>
    <t>Montáž nového zábradelního svodidla včetně PKO  
Provedení viz výkresy D.1.2 
délka zábradlí [m] 
2*15=30,000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</si>
  <si>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</si>
  <si>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59</t>
  </si>
  <si>
    <t>91355</t>
  </si>
  <si>
    <t>EVIDENČNÍ ČÍSLO MOSTU</t>
  </si>
  <si>
    <t>Montáž nového evidenčního čísla mostu 
počet [ks] 
2=2,000 [A]</t>
  </si>
  <si>
    <t>položka zahrnuje štítek s evidenčním číslem mostu, sloupek dopravní značky včetně osazení a nutných zemních prací a zabetonování</t>
  </si>
  <si>
    <t>60</t>
  </si>
  <si>
    <t>917223</t>
  </si>
  <si>
    <t>SILNIČNÍ A CHODNÍKOVÉ OBRUBY Z BETONOVÝCH OBRUBNÍKŮ ŠÍŘ 100MM</t>
  </si>
  <si>
    <t>Chodníkový obrubník šířky 100 mm 
Provedení dle výkresů D.1.2 
počet*délka [m] 
4*10=40,000 [A]</t>
  </si>
  <si>
    <t>Položka zahrnuje:  
dodání a pokládku betonových obrubníků o rozměrech předepsaných zadávací dokumentací  
betonové lože i boční betonovou opěrku.</t>
  </si>
  <si>
    <t>61</t>
  </si>
  <si>
    <t>917224</t>
  </si>
  <si>
    <t>SILNIČNÍ A CHODNÍKOVÉ OBRUBY Z BETONOVÝCH OBRUBNÍKŮ ŠÍŘ 150MM</t>
  </si>
  <si>
    <t>Silniční obrubník šířky 150 mm 
Provedení dle výkresů D.1.2 
počet*délka [m] 
4*4=16,000 [A]</t>
  </si>
  <si>
    <t>62</t>
  </si>
  <si>
    <t>931315</t>
  </si>
  <si>
    <t>TĚSNĚNÍ DILATAČ SPAR ASF ZÁLIVKOU PRŮŘ DO 600MM2</t>
  </si>
  <si>
    <t>Těsnící zálivka podél říms v obrusné vrstvě u obruby 
Provedení viz výkresy D.1.2 
délka [m] 
2*15=30,000 [A] 
Frézování drážky pro dilatační spáru 
Provedení viz výkresy D.1.2 
délka [m] 
2*6,8=13,600 [B] 
Celkem: A+B=43,600 [C]</t>
  </si>
  <si>
    <t>položka zahrnuje dodávku a osazení předepsaného materiálu, očištění ploch spáry před úpravou, očištění okolí spáry po úpravě  
nezahrnuje těsnící profil</t>
  </si>
  <si>
    <t>63</t>
  </si>
  <si>
    <t>93650</t>
  </si>
  <si>
    <t>DROBNÉ DOPLŇK KONSTR KOVOVÉ</t>
  </si>
  <si>
    <t>Hliníkový profil 30x20 jako odvodnění izolace mostovky. Hmotnost profilu 0,7kg/m. 
Provedení viz výkresy D.1.2 
ks*délka*hmotnost [m*(kg/m)] 
2*7,5*0,7=10,500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</si>
  <si>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</si>
  <si>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64</t>
  </si>
  <si>
    <t>96613</t>
  </si>
  <si>
    <t>BOURÁNÍ KONSTRUKCÍ Z KAMENE NA MC</t>
  </si>
  <si>
    <t>Bourání konstrukce mostu 
Provedení dle výkresů D.1.2 
opěry 
ks*plocha*délka [m3] 
2*(1,3*2,1)*7,75=42,315 [A] 
křídla 
plocha*délka [m3] 
4*1,4*2,1=11,760 [B] 
Celkem: A+B=54,075 [C] 
poplatek viz pol. 014102.1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</si>
  <si>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</si>
  <si>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65</t>
  </si>
  <si>
    <t>96616</t>
  </si>
  <si>
    <t>BOURÁNÍ KONSTRUKCÍ ZE ŽELEZOBETONU</t>
  </si>
  <si>
    <t>Provedení dle výkresů D.1.2 
Bourání mostovky včetně říms a úložného prahu 
délka*plocha [m3] 
3,75*7,4=27,750 [A] 
poplatek viz pol. 014102.3</t>
  </si>
  <si>
    <t>66</t>
  </si>
  <si>
    <t>97817</t>
  </si>
  <si>
    <t>ODSTRANĚNÍ MOSTNÍ IZOLACE</t>
  </si>
  <si>
    <t>Provedení viz výkresy D.1.2 
délka*šířka [m2] 
7*7,5=52,500 [A] 
poplatek viz pol. 014112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</si>
  <si>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</si>
  <si>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67</t>
  </si>
  <si>
    <t>R93631</t>
  </si>
  <si>
    <t>LETOPOČET VÝSTAVBY - VLYS DO BETONU</t>
  </si>
  <si>
    <t>2 ks</t>
  </si>
  <si>
    <t>Dodávka formy, osazení do bednění, ošetření separačním prostředkem, odbednění, začištění, příp. vyspravení sanační maltou</t>
  </si>
  <si>
    <t>SO 801</t>
  </si>
  <si>
    <t>Vegetační úpravy</t>
  </si>
  <si>
    <t>11201</t>
  </si>
  <si>
    <t>KÁCENÍ STROMŮ D KMENE DO 0,5M S ODSTRANĚNÍM PAŘEZŮ</t>
  </si>
  <si>
    <t>Včetně odvozu a likvidace v režii zhotovitele.</t>
  </si>
  <si>
    <t>5=5,000 [A] 
Kubatura dle výkresové dokumentace ACAD.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</si>
  <si>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</si>
  <si>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</si>
  <si>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</si>
  <si>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Odstranění zeleně na plochách dotčených stavbou v tl 0,20 m.   
Včetně odvozu na meziskládku v režii zhotovitele. Odvozná vzdálenost v režii zhotovitele.  
Materiál bude použit zpět na stavbě v položce"18221".</t>
  </si>
  <si>
    <t>220,7*0,2=44,140 [A] 
Kubatura dle výkresové dokumentace ACAD.</t>
  </si>
  <si>
    <t>položka zahrnuje sejmutí ornice bez ohledu na tloušťku vrstvy a její vodorovnou dopravu  
nezahrnuje uložení na trvalou skládku</t>
  </si>
  <si>
    <t>Veškerá vodorovná a svislá manipulace s materiálem pro položky:  
"12110" -&gt; "18221"</t>
  </si>
  <si>
    <t>"12110" -&gt; "18221" 44,14=44,140 [A]</t>
  </si>
  <si>
    <t>Manipulace s materiálem pro položky, které budou dále použity:  
"12110" -&gt; "18221"</t>
  </si>
  <si>
    <t>18223</t>
  </si>
  <si>
    <t>ROZPROSTŘENÍ ORNICE VE SVAHU V TL DO 0,20M</t>
  </si>
  <si>
    <t>220,7=220,700 [A] 
Kubatura dle výkresové dokumentace ACAD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</si>
  <si>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</si>
  <si>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</si>
  <si>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</si>
  <si>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220,7=220,700 [A] 
Kubatura dle výkresové dokumentace ACAD.</t>
  </si>
  <si>
    <t>Zahrnuje dodání předepsané travní směsi, její výsev na ornici, zalévání, první pokosení, to vše bez ohledu na sklon terénu</t>
  </si>
  <si>
    <t>SO 901</t>
  </si>
  <si>
    <t>Dopravně inženýrské opatření</t>
  </si>
  <si>
    <t>02720</t>
  </si>
  <si>
    <t>POMOC PRÁCE ZŘÍZ NEBO ZAJIŠŤ REGULACI A OCHRANU DOPRAVY</t>
  </si>
  <si>
    <t>Položka zahrnuje dopravně inženýrská opatření v průběhu celé stavby (dle schváleného plánu ZOV, DIO a vyjádření DI PČR), oplocení a všechny související práce po dobu trvání celé stavby. Součástí položky je vyřízení DIO včetně jeho projednání.  
Pro celou stavbu.</t>
  </si>
  <si>
    <t>914132</t>
  </si>
  <si>
    <t>DOPRAVNÍ ZNAČKY ZÁKLADNÍ VELIKOSTI OCELOVÉ FÓLIE TŘ 2 - MONTÁŽ S PŘEMÍSTĚNÍM</t>
  </si>
  <si>
    <t>dočasné dopravní značení</t>
  </si>
  <si>
    <t>B1 2 ks 
E13 2 ks 
IS11b 7 ks 
IS11c 10 ks 
Z2 2 ks 
2+2+7+10+2=23,000 [A]</t>
  </si>
  <si>
    <t>914133</t>
  </si>
  <si>
    <t>DOPRAVNÍ ZNAČKY ZÁKLADNÍ VELIKOSTI OCELOVÉ FÓLIE TŘ 2 - DEMONTÁŽ</t>
  </si>
  <si>
    <t>914412</t>
  </si>
  <si>
    <t>DOPRAVNÍ ZNAČKY 100X150CM OCELOVÉ - MONTÁŽ S PŘEMÍSTĚNÍM</t>
  </si>
  <si>
    <t>IP22 7 ks</t>
  </si>
  <si>
    <t>914413</t>
  </si>
  <si>
    <t>DOPRAVNÍ ZNAČKY 100X150CM OCELOVÉ - DEMONTÁŽ</t>
  </si>
  <si>
    <t>916122</t>
  </si>
  <si>
    <t>DOPRAV SVĚTLO VÝSTRAŽ SOUPRAVA 3KS - MONTÁŽ S PŘESUNEM</t>
  </si>
  <si>
    <t>S7 typ1 2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</si>
  <si>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</si>
  <si>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</si>
  <si>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</si>
  <si>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</si>
  <si>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R914139</t>
  </si>
  <si>
    <t>DOPRAV ZNAČKY ZÁKLAD VEL OCEL FÓLIE TŘ 2 - NÁJEMNÉ</t>
  </si>
  <si>
    <t>23 ks</t>
  </si>
  <si>
    <t>položka zahrnuje sazbu za pronájem dopravních značek a zařízení, počet jednotek je určen jako součin počtu značek a počtu dní použití</t>
  </si>
  <si>
    <t>R914419</t>
  </si>
  <si>
    <t>DOPRAV ZNAČKY 100X150CM OCEL - NÁJEMNÉ</t>
  </si>
  <si>
    <t>7 ks</t>
  </si>
  <si>
    <t>R916129</t>
  </si>
  <si>
    <t>DOPRAV SVĚTLO VÝSTRAŽ SOUPRAVA 3KS - NÁJEMNÉ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</si>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</sst>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50</v>
      </c>
    </row>
    <row r="15" spans="1:5" ht="12.75">
      <c r="A15" s="30" t="s">
        <v>42</v>
      </c>
      <c r="E15" s="31" t="s">
        <v>51</v>
      </c>
    </row>
    <row r="16" spans="1:5" ht="38.25">
      <c r="A16" t="s">
        <v>44</v>
      </c>
      <c r="E16" s="29" t="s">
        <v>52</v>
      </c>
    </row>
    <row r="17" spans="1:16" ht="12.75">
      <c r="A17" s="19" t="s">
        <v>35</v>
      </c>
      <c s="23" t="s">
        <v>12</v>
      </c>
      <c s="23" t="s">
        <v>53</v>
      </c>
      <c s="19" t="s">
        <v>47</v>
      </c>
      <c s="24" t="s">
        <v>54</v>
      </c>
      <c s="25" t="s">
        <v>55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56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57</v>
      </c>
      <c s="19" t="s">
        <v>47</v>
      </c>
      <c s="24" t="s">
        <v>58</v>
      </c>
      <c s="25" t="s">
        <v>55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59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60</v>
      </c>
      <c s="19" t="s">
        <v>47</v>
      </c>
      <c s="24" t="s">
        <v>61</v>
      </c>
      <c s="25" t="s">
        <v>55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7.5">
      <c r="A26" s="28" t="s">
        <v>40</v>
      </c>
      <c r="E26" s="29" t="s">
        <v>62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63</v>
      </c>
      <c s="19" t="s">
        <v>47</v>
      </c>
      <c s="24" t="s">
        <v>64</v>
      </c>
      <c s="25" t="s">
        <v>65</v>
      </c>
      <c s="26">
        <v>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66</v>
      </c>
    </row>
    <row r="31" spans="1:5" ht="12.75">
      <c r="A31" s="30" t="s">
        <v>42</v>
      </c>
      <c r="E31" s="31" t="s">
        <v>67</v>
      </c>
    </row>
    <row r="32" spans="1:5" ht="25.5">
      <c r="A32" t="s">
        <v>44</v>
      </c>
      <c r="E32" s="29" t="s">
        <v>68</v>
      </c>
    </row>
    <row r="33" spans="1:16" ht="12.75">
      <c r="A33" s="19" t="s">
        <v>35</v>
      </c>
      <c s="23" t="s">
        <v>69</v>
      </c>
      <c s="23" t="s">
        <v>70</v>
      </c>
      <c s="19" t="s">
        <v>47</v>
      </c>
      <c s="24" t="s">
        <v>71</v>
      </c>
      <c s="25" t="s">
        <v>55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72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0+O8+O13+O102+O107+O180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</v>
      </c>
      <c s="32">
        <f>0+I8+I13+I102+I107+I180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73</v>
      </c>
      <c s="5"/>
      <c s="14" t="s">
        <v>74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75</v>
      </c>
      <c s="19" t="s">
        <v>47</v>
      </c>
      <c s="24" t="s">
        <v>76</v>
      </c>
      <c s="25" t="s">
        <v>77</v>
      </c>
      <c s="26">
        <v>7607.93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78</v>
      </c>
    </row>
    <row r="11" spans="1:5" ht="102">
      <c r="A11" s="30" t="s">
        <v>42</v>
      </c>
      <c r="E11" s="31" t="s">
        <v>79</v>
      </c>
    </row>
    <row r="12" spans="1:5" ht="140.25">
      <c r="A12" t="s">
        <v>44</v>
      </c>
      <c r="E12" s="29" t="s">
        <v>80</v>
      </c>
    </row>
    <row r="13" spans="1:18" ht="12.75" customHeight="1">
      <c r="A13" s="5" t="s">
        <v>33</v>
      </c>
      <c s="5"/>
      <c s="35" t="s">
        <v>19</v>
      </c>
      <c s="5"/>
      <c s="21" t="s">
        <v>81</v>
      </c>
      <c s="5"/>
      <c s="5"/>
      <c s="5"/>
      <c s="36">
        <f>0+Q13</f>
      </c>
      <c r="O13">
        <f>0+R13</f>
      </c>
      <c r="Q13">
        <f>0+I14+I18+I22+I26+I30+I34+I38+I42+I46+I50+I54+I58+I62+I66+I70+I74+I78+I82+I86+I90+I94+I98</f>
      </c>
      <c>
        <f>0+O14+O18+O22+O26+O30+O34+O38+O42+O46+O50+O54+O58+O62+O66+O70+O74+O78+O82+O86+O90+O94+O98</f>
      </c>
    </row>
    <row r="14" spans="1:16" ht="25.5">
      <c r="A14" s="19" t="s">
        <v>35</v>
      </c>
      <c s="23" t="s">
        <v>13</v>
      </c>
      <c s="23" t="s">
        <v>82</v>
      </c>
      <c s="19" t="s">
        <v>47</v>
      </c>
      <c s="24" t="s">
        <v>83</v>
      </c>
      <c s="25" t="s">
        <v>84</v>
      </c>
      <c s="26">
        <v>82.8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76.5">
      <c r="A15" s="28" t="s">
        <v>40</v>
      </c>
      <c r="E15" s="29" t="s">
        <v>85</v>
      </c>
    </row>
    <row r="16" spans="1:5" ht="12.75">
      <c r="A16" s="30" t="s">
        <v>42</v>
      </c>
      <c r="E16" s="31" t="s">
        <v>86</v>
      </c>
    </row>
    <row r="17" spans="1:5" ht="63.75">
      <c r="A17" t="s">
        <v>44</v>
      </c>
      <c r="E17" s="29" t="s">
        <v>87</v>
      </c>
    </row>
    <row r="18" spans="1:16" ht="25.5">
      <c r="A18" s="19" t="s">
        <v>35</v>
      </c>
      <c s="23" t="s">
        <v>12</v>
      </c>
      <c s="23" t="s">
        <v>82</v>
      </c>
      <c s="19" t="s">
        <v>19</v>
      </c>
      <c s="24" t="s">
        <v>83</v>
      </c>
      <c s="25" t="s">
        <v>84</v>
      </c>
      <c s="26">
        <v>188.87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88</v>
      </c>
    </row>
    <row r="20" spans="1:5" ht="25.5">
      <c r="A20" s="30" t="s">
        <v>42</v>
      </c>
      <c r="E20" s="31" t="s">
        <v>89</v>
      </c>
    </row>
    <row r="21" spans="1:5" ht="63.75">
      <c r="A21" t="s">
        <v>44</v>
      </c>
      <c r="E21" s="29" t="s">
        <v>87</v>
      </c>
    </row>
    <row r="22" spans="1:16" ht="12.75">
      <c r="A22" s="19" t="s">
        <v>35</v>
      </c>
      <c s="23" t="s">
        <v>23</v>
      </c>
      <c s="23" t="s">
        <v>90</v>
      </c>
      <c s="19" t="s">
        <v>47</v>
      </c>
      <c s="24" t="s">
        <v>91</v>
      </c>
      <c s="25" t="s">
        <v>84</v>
      </c>
      <c s="26">
        <v>297.471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76.5">
      <c r="A23" s="28" t="s">
        <v>40</v>
      </c>
      <c r="E23" s="29" t="s">
        <v>92</v>
      </c>
    </row>
    <row r="24" spans="1:5" ht="12.75">
      <c r="A24" s="30" t="s">
        <v>42</v>
      </c>
      <c r="E24" s="31" t="s">
        <v>93</v>
      </c>
    </row>
    <row r="25" spans="1:5" ht="63.75">
      <c r="A25" t="s">
        <v>44</v>
      </c>
      <c r="E25" s="29" t="s">
        <v>87</v>
      </c>
    </row>
    <row r="26" spans="1:16" ht="12.75">
      <c r="A26" s="19" t="s">
        <v>35</v>
      </c>
      <c s="23" t="s">
        <v>25</v>
      </c>
      <c s="23" t="s">
        <v>94</v>
      </c>
      <c s="19" t="s">
        <v>47</v>
      </c>
      <c s="24" t="s">
        <v>95</v>
      </c>
      <c s="25" t="s">
        <v>84</v>
      </c>
      <c s="26">
        <v>88.32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96</v>
      </c>
    </row>
    <row r="28" spans="1:5" ht="12.75">
      <c r="A28" s="30" t="s">
        <v>42</v>
      </c>
      <c r="E28" s="31" t="s">
        <v>97</v>
      </c>
    </row>
    <row r="29" spans="1:5" ht="63.75">
      <c r="A29" t="s">
        <v>44</v>
      </c>
      <c r="E29" s="29" t="s">
        <v>87</v>
      </c>
    </row>
    <row r="30" spans="1:16" ht="12.75">
      <c r="A30" s="19" t="s">
        <v>35</v>
      </c>
      <c s="23" t="s">
        <v>27</v>
      </c>
      <c s="23" t="s">
        <v>98</v>
      </c>
      <c s="19" t="s">
        <v>19</v>
      </c>
      <c s="24" t="s">
        <v>99</v>
      </c>
      <c s="25" t="s">
        <v>84</v>
      </c>
      <c s="26">
        <v>444.32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76.5">
      <c r="A31" s="28" t="s">
        <v>40</v>
      </c>
      <c r="E31" s="29" t="s">
        <v>100</v>
      </c>
    </row>
    <row r="32" spans="1:5" ht="51">
      <c r="A32" s="30" t="s">
        <v>42</v>
      </c>
      <c r="E32" s="31" t="s">
        <v>101</v>
      </c>
    </row>
    <row r="33" spans="1:5" ht="63.75">
      <c r="A33" t="s">
        <v>44</v>
      </c>
      <c r="E33" s="29" t="s">
        <v>87</v>
      </c>
    </row>
    <row r="34" spans="1:16" ht="12.75">
      <c r="A34" s="19" t="s">
        <v>35</v>
      </c>
      <c s="23" t="s">
        <v>69</v>
      </c>
      <c s="23" t="s">
        <v>98</v>
      </c>
      <c s="19" t="s">
        <v>13</v>
      </c>
      <c s="24" t="s">
        <v>99</v>
      </c>
      <c s="25" t="s">
        <v>84</v>
      </c>
      <c s="26">
        <v>214.942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102</v>
      </c>
    </row>
    <row r="36" spans="1:5" ht="38.25">
      <c r="A36" s="30" t="s">
        <v>42</v>
      </c>
      <c r="E36" s="31" t="s">
        <v>103</v>
      </c>
    </row>
    <row r="37" spans="1:5" ht="63.75">
      <c r="A37" t="s">
        <v>44</v>
      </c>
      <c r="E37" s="29" t="s">
        <v>87</v>
      </c>
    </row>
    <row r="38" spans="1:16" ht="12.75">
      <c r="A38" s="19" t="s">
        <v>35</v>
      </c>
      <c s="23" t="s">
        <v>104</v>
      </c>
      <c s="23" t="s">
        <v>98</v>
      </c>
      <c s="19" t="s">
        <v>12</v>
      </c>
      <c s="24" t="s">
        <v>99</v>
      </c>
      <c s="25" t="s">
        <v>84</v>
      </c>
      <c s="26">
        <v>9.45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89.25">
      <c r="A39" s="28" t="s">
        <v>40</v>
      </c>
      <c r="E39" s="29" t="s">
        <v>105</v>
      </c>
    </row>
    <row r="40" spans="1:5" ht="12.75">
      <c r="A40" s="30" t="s">
        <v>42</v>
      </c>
      <c r="E40" s="31" t="s">
        <v>106</v>
      </c>
    </row>
    <row r="41" spans="1:5" ht="63.75">
      <c r="A41" t="s">
        <v>44</v>
      </c>
      <c r="E41" s="29" t="s">
        <v>87</v>
      </c>
    </row>
    <row r="42" spans="1:16" ht="12.75">
      <c r="A42" s="19" t="s">
        <v>35</v>
      </c>
      <c s="23" t="s">
        <v>30</v>
      </c>
      <c s="23" t="s">
        <v>107</v>
      </c>
      <c s="19" t="s">
        <v>47</v>
      </c>
      <c s="24" t="s">
        <v>108</v>
      </c>
      <c s="25" t="s">
        <v>39</v>
      </c>
      <c s="26">
        <v>60.61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109</v>
      </c>
    </row>
    <row r="44" spans="1:5" ht="12.75">
      <c r="A44" s="30" t="s">
        <v>42</v>
      </c>
      <c r="E44" s="31" t="s">
        <v>110</v>
      </c>
    </row>
    <row r="45" spans="1:5" ht="25.5">
      <c r="A45" t="s">
        <v>44</v>
      </c>
      <c r="E45" s="29" t="s">
        <v>111</v>
      </c>
    </row>
    <row r="46" spans="1:16" ht="12.75">
      <c r="A46" s="19" t="s">
        <v>35</v>
      </c>
      <c s="23" t="s">
        <v>32</v>
      </c>
      <c s="23" t="s">
        <v>112</v>
      </c>
      <c s="19" t="s">
        <v>47</v>
      </c>
      <c s="24" t="s">
        <v>113</v>
      </c>
      <c s="25" t="s">
        <v>84</v>
      </c>
      <c s="26">
        <v>441.76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63.75">
      <c r="A47" s="28" t="s">
        <v>40</v>
      </c>
      <c r="E47" s="29" t="s">
        <v>114</v>
      </c>
    </row>
    <row r="48" spans="1:5" ht="51">
      <c r="A48" s="30" t="s">
        <v>42</v>
      </c>
      <c r="E48" s="31" t="s">
        <v>115</v>
      </c>
    </row>
    <row r="49" spans="1:5" ht="369.75">
      <c r="A49" t="s">
        <v>44</v>
      </c>
      <c r="E49" s="29" t="s">
        <v>116</v>
      </c>
    </row>
    <row r="50" spans="1:16" ht="12.75">
      <c r="A50" s="19" t="s">
        <v>35</v>
      </c>
      <c s="23" t="s">
        <v>117</v>
      </c>
      <c s="23" t="s">
        <v>118</v>
      </c>
      <c s="19" t="s">
        <v>47</v>
      </c>
      <c s="24" t="s">
        <v>119</v>
      </c>
      <c s="25" t="s">
        <v>84</v>
      </c>
      <c s="26">
        <v>522.891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120</v>
      </c>
    </row>
    <row r="52" spans="1:5" ht="25.5">
      <c r="A52" s="30" t="s">
        <v>42</v>
      </c>
      <c r="E52" s="31" t="s">
        <v>121</v>
      </c>
    </row>
    <row r="53" spans="1:5" ht="369.75">
      <c r="A53" t="s">
        <v>44</v>
      </c>
      <c r="E53" s="29" t="s">
        <v>116</v>
      </c>
    </row>
    <row r="54" spans="1:16" ht="12.75">
      <c r="A54" s="19" t="s">
        <v>35</v>
      </c>
      <c s="23" t="s">
        <v>122</v>
      </c>
      <c s="23" t="s">
        <v>118</v>
      </c>
      <c s="19" t="s">
        <v>19</v>
      </c>
      <c s="24" t="s">
        <v>119</v>
      </c>
      <c s="25" t="s">
        <v>84</v>
      </c>
      <c s="26">
        <v>2471.12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123</v>
      </c>
    </row>
    <row r="56" spans="1:5" ht="51">
      <c r="A56" s="30" t="s">
        <v>42</v>
      </c>
      <c r="E56" s="31" t="s">
        <v>124</v>
      </c>
    </row>
    <row r="57" spans="1:5" ht="369.75">
      <c r="A57" t="s">
        <v>44</v>
      </c>
      <c r="E57" s="29" t="s">
        <v>116</v>
      </c>
    </row>
    <row r="58" spans="1:16" ht="12.75">
      <c r="A58" s="19" t="s">
        <v>35</v>
      </c>
      <c s="23" t="s">
        <v>125</v>
      </c>
      <c s="23" t="s">
        <v>126</v>
      </c>
      <c s="19" t="s">
        <v>47</v>
      </c>
      <c s="24" t="s">
        <v>127</v>
      </c>
      <c s="25" t="s">
        <v>84</v>
      </c>
      <c s="26">
        <v>1016.421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128</v>
      </c>
    </row>
    <row r="60" spans="1:5" ht="76.5">
      <c r="A60" s="30" t="s">
        <v>42</v>
      </c>
      <c r="E60" s="31" t="s">
        <v>129</v>
      </c>
    </row>
    <row r="61" spans="1:5" ht="306">
      <c r="A61" t="s">
        <v>44</v>
      </c>
      <c r="E61" s="29" t="s">
        <v>130</v>
      </c>
    </row>
    <row r="62" spans="1:16" ht="12.75">
      <c r="A62" s="19" t="s">
        <v>35</v>
      </c>
      <c s="23" t="s">
        <v>131</v>
      </c>
      <c s="23" t="s">
        <v>132</v>
      </c>
      <c s="19" t="s">
        <v>47</v>
      </c>
      <c s="24" t="s">
        <v>133</v>
      </c>
      <c s="25" t="s">
        <v>84</v>
      </c>
      <c s="26">
        <v>165.66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134</v>
      </c>
    </row>
    <row r="64" spans="1:5" ht="51">
      <c r="A64" s="30" t="s">
        <v>42</v>
      </c>
      <c r="E64" s="31" t="s">
        <v>135</v>
      </c>
    </row>
    <row r="65" spans="1:5" ht="25.5">
      <c r="A65" t="s">
        <v>44</v>
      </c>
      <c r="E65" s="29" t="s">
        <v>136</v>
      </c>
    </row>
    <row r="66" spans="1:16" ht="12.75">
      <c r="A66" s="19" t="s">
        <v>35</v>
      </c>
      <c s="23" t="s">
        <v>137</v>
      </c>
      <c s="23" t="s">
        <v>138</v>
      </c>
      <c s="19" t="s">
        <v>47</v>
      </c>
      <c s="24" t="s">
        <v>139</v>
      </c>
      <c s="25" t="s">
        <v>39</v>
      </c>
      <c s="26">
        <v>2208.8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140</v>
      </c>
    </row>
    <row r="68" spans="1:5" ht="38.25">
      <c r="A68" s="30" t="s">
        <v>42</v>
      </c>
      <c r="E68" s="31" t="s">
        <v>141</v>
      </c>
    </row>
    <row r="69" spans="1:5" ht="25.5">
      <c r="A69" t="s">
        <v>44</v>
      </c>
      <c r="E69" s="29" t="s">
        <v>136</v>
      </c>
    </row>
    <row r="70" spans="1:16" ht="12.75">
      <c r="A70" s="19" t="s">
        <v>35</v>
      </c>
      <c s="23" t="s">
        <v>142</v>
      </c>
      <c s="23" t="s">
        <v>143</v>
      </c>
      <c s="19" t="s">
        <v>47</v>
      </c>
      <c s="24" t="s">
        <v>144</v>
      </c>
      <c s="25" t="s">
        <v>39</v>
      </c>
      <c s="26">
        <v>18.5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145</v>
      </c>
    </row>
    <row r="72" spans="1:5" ht="12.75">
      <c r="A72" s="30" t="s">
        <v>42</v>
      </c>
      <c r="E72" s="31" t="s">
        <v>146</v>
      </c>
    </row>
    <row r="73" spans="1:5" ht="25.5">
      <c r="A73" t="s">
        <v>44</v>
      </c>
      <c r="E73" s="29" t="s">
        <v>136</v>
      </c>
    </row>
    <row r="74" spans="1:16" ht="12.75">
      <c r="A74" s="19" t="s">
        <v>35</v>
      </c>
      <c s="23" t="s">
        <v>147</v>
      </c>
      <c s="23" t="s">
        <v>148</v>
      </c>
      <c s="19" t="s">
        <v>47</v>
      </c>
      <c s="24" t="s">
        <v>149</v>
      </c>
      <c s="25" t="s">
        <v>84</v>
      </c>
      <c s="26">
        <v>424.958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150</v>
      </c>
    </row>
    <row r="76" spans="1:5" ht="25.5">
      <c r="A76" s="30" t="s">
        <v>42</v>
      </c>
      <c r="E76" s="31" t="s">
        <v>151</v>
      </c>
    </row>
    <row r="77" spans="1:5" ht="267.75">
      <c r="A77" t="s">
        <v>44</v>
      </c>
      <c r="E77" s="29" t="s">
        <v>152</v>
      </c>
    </row>
    <row r="78" spans="1:16" ht="12.75">
      <c r="A78" s="19" t="s">
        <v>35</v>
      </c>
      <c s="23" t="s">
        <v>153</v>
      </c>
      <c s="23" t="s">
        <v>154</v>
      </c>
      <c s="19" t="s">
        <v>47</v>
      </c>
      <c s="24" t="s">
        <v>155</v>
      </c>
      <c s="25" t="s">
        <v>84</v>
      </c>
      <c s="26">
        <v>3435.771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47</v>
      </c>
    </row>
    <row r="80" spans="1:5" ht="51">
      <c r="A80" s="30" t="s">
        <v>42</v>
      </c>
      <c r="E80" s="31" t="s">
        <v>156</v>
      </c>
    </row>
    <row r="81" spans="1:5" ht="191.25">
      <c r="A81" t="s">
        <v>44</v>
      </c>
      <c r="E81" s="29" t="s">
        <v>157</v>
      </c>
    </row>
    <row r="82" spans="1:16" ht="12.75">
      <c r="A82" s="19" t="s">
        <v>35</v>
      </c>
      <c s="23" t="s">
        <v>158</v>
      </c>
      <c s="23" t="s">
        <v>159</v>
      </c>
      <c s="19" t="s">
        <v>47</v>
      </c>
      <c s="24" t="s">
        <v>160</v>
      </c>
      <c s="25" t="s">
        <v>84</v>
      </c>
      <c s="26">
        <v>88.32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161</v>
      </c>
    </row>
    <row r="84" spans="1:5" ht="12.75">
      <c r="A84" s="30" t="s">
        <v>42</v>
      </c>
      <c r="E84" s="31" t="s">
        <v>162</v>
      </c>
    </row>
    <row r="85" spans="1:5" ht="267.75">
      <c r="A85" t="s">
        <v>44</v>
      </c>
      <c r="E85" s="29" t="s">
        <v>152</v>
      </c>
    </row>
    <row r="86" spans="1:16" ht="12.75">
      <c r="A86" s="19" t="s">
        <v>35</v>
      </c>
      <c s="23" t="s">
        <v>163</v>
      </c>
      <c s="23" t="s">
        <v>164</v>
      </c>
      <c s="19" t="s">
        <v>47</v>
      </c>
      <c s="24" t="s">
        <v>165</v>
      </c>
      <c s="25" t="s">
        <v>84</v>
      </c>
      <c s="26">
        <v>2382.8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38.25">
      <c r="A87" s="28" t="s">
        <v>40</v>
      </c>
      <c r="E87" s="29" t="s">
        <v>166</v>
      </c>
    </row>
    <row r="88" spans="1:5" ht="76.5">
      <c r="A88" s="30" t="s">
        <v>42</v>
      </c>
      <c r="E88" s="31" t="s">
        <v>167</v>
      </c>
    </row>
    <row r="89" spans="1:5" ht="280.5">
      <c r="A89" t="s">
        <v>44</v>
      </c>
      <c r="E89" s="29" t="s">
        <v>168</v>
      </c>
    </row>
    <row r="90" spans="1:16" ht="12.75">
      <c r="A90" s="19" t="s">
        <v>35</v>
      </c>
      <c s="23" t="s">
        <v>169</v>
      </c>
      <c s="23" t="s">
        <v>170</v>
      </c>
      <c s="19" t="s">
        <v>47</v>
      </c>
      <c s="24" t="s">
        <v>171</v>
      </c>
      <c s="25" t="s">
        <v>84</v>
      </c>
      <c s="26">
        <v>441.76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172</v>
      </c>
    </row>
    <row r="92" spans="1:5" ht="51">
      <c r="A92" s="30" t="s">
        <v>42</v>
      </c>
      <c r="E92" s="31" t="s">
        <v>115</v>
      </c>
    </row>
    <row r="93" spans="1:5" ht="242.25">
      <c r="A93" t="s">
        <v>44</v>
      </c>
      <c r="E93" s="29" t="s">
        <v>173</v>
      </c>
    </row>
    <row r="94" spans="1:16" ht="12.75">
      <c r="A94" s="19" t="s">
        <v>35</v>
      </c>
      <c s="23" t="s">
        <v>174</v>
      </c>
      <c s="23" t="s">
        <v>175</v>
      </c>
      <c s="19" t="s">
        <v>47</v>
      </c>
      <c s="24" t="s">
        <v>176</v>
      </c>
      <c s="25" t="s">
        <v>177</v>
      </c>
      <c s="26">
        <v>4758.24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38.25">
      <c r="A95" s="28" t="s">
        <v>40</v>
      </c>
      <c r="E95" s="29" t="s">
        <v>178</v>
      </c>
    </row>
    <row r="96" spans="1:5" ht="51">
      <c r="A96" s="30" t="s">
        <v>42</v>
      </c>
      <c r="E96" s="31" t="s">
        <v>179</v>
      </c>
    </row>
    <row r="97" spans="1:5" ht="25.5">
      <c r="A97" t="s">
        <v>44</v>
      </c>
      <c r="E97" s="29" t="s">
        <v>180</v>
      </c>
    </row>
    <row r="98" spans="1:16" ht="12.75">
      <c r="A98" s="19" t="s">
        <v>35</v>
      </c>
      <c s="23" t="s">
        <v>181</v>
      </c>
      <c s="23" t="s">
        <v>182</v>
      </c>
      <c s="19" t="s">
        <v>47</v>
      </c>
      <c s="24" t="s">
        <v>183</v>
      </c>
      <c s="25" t="s">
        <v>177</v>
      </c>
      <c s="26">
        <v>2208.8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184</v>
      </c>
    </row>
    <row r="100" spans="1:5" ht="25.5">
      <c r="A100" s="30" t="s">
        <v>42</v>
      </c>
      <c r="E100" s="31" t="s">
        <v>185</v>
      </c>
    </row>
    <row r="101" spans="1:5" ht="25.5">
      <c r="A101" t="s">
        <v>44</v>
      </c>
      <c r="E101" s="29" t="s">
        <v>186</v>
      </c>
    </row>
    <row r="102" spans="1:18" ht="12.75" customHeight="1">
      <c r="A102" s="5" t="s">
        <v>33</v>
      </c>
      <c s="5"/>
      <c s="35" t="s">
        <v>13</v>
      </c>
      <c s="5"/>
      <c s="21" t="s">
        <v>187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9" t="s">
        <v>35</v>
      </c>
      <c s="23" t="s">
        <v>188</v>
      </c>
      <c s="23" t="s">
        <v>189</v>
      </c>
      <c s="19" t="s">
        <v>47</v>
      </c>
      <c s="24" t="s">
        <v>190</v>
      </c>
      <c s="25" t="s">
        <v>177</v>
      </c>
      <c s="26">
        <v>7151.04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191</v>
      </c>
    </row>
    <row r="105" spans="1:5" ht="51">
      <c r="A105" s="30" t="s">
        <v>42</v>
      </c>
      <c r="E105" s="31" t="s">
        <v>192</v>
      </c>
    </row>
    <row r="106" spans="1:5" ht="102">
      <c r="A106" t="s">
        <v>44</v>
      </c>
      <c r="E106" s="29" t="s">
        <v>193</v>
      </c>
    </row>
    <row r="107" spans="1:18" ht="12.75" customHeight="1">
      <c r="A107" s="5" t="s">
        <v>33</v>
      </c>
      <c s="5"/>
      <c s="35" t="s">
        <v>25</v>
      </c>
      <c s="5"/>
      <c s="21" t="s">
        <v>194</v>
      </c>
      <c s="5"/>
      <c s="5"/>
      <c s="5"/>
      <c s="36">
        <f>0+Q107</f>
      </c>
      <c r="O107">
        <f>0+R107</f>
      </c>
      <c r="Q107">
        <f>0+I108+I112+I116+I120+I124+I128+I132+I136+I140+I144+I148+I152+I156+I160+I164+I168+I172+I176</f>
      </c>
      <c>
        <f>0+O108+O112+O116+O120+O124+O128+O132+O136+O140+O144+O148+O152+O156+O160+O164+O168+O172+O176</f>
      </c>
    </row>
    <row r="108" spans="1:16" ht="12.75">
      <c r="A108" s="19" t="s">
        <v>35</v>
      </c>
      <c s="23" t="s">
        <v>195</v>
      </c>
      <c s="23" t="s">
        <v>196</v>
      </c>
      <c s="19" t="s">
        <v>47</v>
      </c>
      <c s="24" t="s">
        <v>197</v>
      </c>
      <c s="25" t="s">
        <v>177</v>
      </c>
      <c s="26">
        <v>1472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38.25">
      <c r="A109" s="28" t="s">
        <v>40</v>
      </c>
      <c r="E109" s="29" t="s">
        <v>198</v>
      </c>
    </row>
    <row r="110" spans="1:5" ht="51">
      <c r="A110" s="30" t="s">
        <v>42</v>
      </c>
      <c r="E110" s="31" t="s">
        <v>199</v>
      </c>
    </row>
    <row r="111" spans="1:5" ht="51">
      <c r="A111" t="s">
        <v>44</v>
      </c>
      <c r="E111" s="29" t="s">
        <v>200</v>
      </c>
    </row>
    <row r="112" spans="1:16" ht="12.75">
      <c r="A112" s="19" t="s">
        <v>35</v>
      </c>
      <c s="23" t="s">
        <v>201</v>
      </c>
      <c s="23" t="s">
        <v>202</v>
      </c>
      <c s="19" t="s">
        <v>47</v>
      </c>
      <c s="24" t="s">
        <v>203</v>
      </c>
      <c s="25" t="s">
        <v>177</v>
      </c>
      <c s="26">
        <v>2798.08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38.25">
      <c r="A113" s="28" t="s">
        <v>40</v>
      </c>
      <c r="E113" s="29" t="s">
        <v>204</v>
      </c>
    </row>
    <row r="114" spans="1:5" ht="25.5">
      <c r="A114" s="30" t="s">
        <v>42</v>
      </c>
      <c r="E114" s="31" t="s">
        <v>205</v>
      </c>
    </row>
    <row r="115" spans="1:5" ht="51">
      <c r="A115" t="s">
        <v>44</v>
      </c>
      <c r="E115" s="29" t="s">
        <v>200</v>
      </c>
    </row>
    <row r="116" spans="1:16" ht="12.75">
      <c r="A116" s="19" t="s">
        <v>35</v>
      </c>
      <c s="23" t="s">
        <v>206</v>
      </c>
      <c s="23" t="s">
        <v>207</v>
      </c>
      <c s="19" t="s">
        <v>47</v>
      </c>
      <c s="24" t="s">
        <v>208</v>
      </c>
      <c s="25" t="s">
        <v>177</v>
      </c>
      <c s="26">
        <v>131.72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209</v>
      </c>
    </row>
    <row r="118" spans="1:5" ht="12.75">
      <c r="A118" s="30" t="s">
        <v>42</v>
      </c>
      <c r="E118" s="31" t="s">
        <v>210</v>
      </c>
    </row>
    <row r="119" spans="1:5" ht="102">
      <c r="A119" t="s">
        <v>44</v>
      </c>
      <c r="E119" s="29" t="s">
        <v>211</v>
      </c>
    </row>
    <row r="120" spans="1:16" ht="12.75">
      <c r="A120" s="19" t="s">
        <v>35</v>
      </c>
      <c s="23" t="s">
        <v>212</v>
      </c>
      <c s="23" t="s">
        <v>213</v>
      </c>
      <c s="19" t="s">
        <v>47</v>
      </c>
      <c s="24" t="s">
        <v>214</v>
      </c>
      <c s="25" t="s">
        <v>177</v>
      </c>
      <c s="26">
        <v>552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38.25">
      <c r="A121" s="28" t="s">
        <v>40</v>
      </c>
      <c r="E121" s="29" t="s">
        <v>215</v>
      </c>
    </row>
    <row r="122" spans="1:5" ht="12.75">
      <c r="A122" s="30" t="s">
        <v>42</v>
      </c>
      <c r="E122" s="31" t="s">
        <v>216</v>
      </c>
    </row>
    <row r="123" spans="1:5" ht="102">
      <c r="A123" t="s">
        <v>44</v>
      </c>
      <c r="E123" s="29" t="s">
        <v>211</v>
      </c>
    </row>
    <row r="124" spans="1:16" ht="12.75">
      <c r="A124" s="19" t="s">
        <v>35</v>
      </c>
      <c s="23" t="s">
        <v>217</v>
      </c>
      <c s="23" t="s">
        <v>218</v>
      </c>
      <c s="19" t="s">
        <v>47</v>
      </c>
      <c s="24" t="s">
        <v>219</v>
      </c>
      <c s="25" t="s">
        <v>177</v>
      </c>
      <c s="26">
        <v>5842.2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14.75">
      <c r="A125" s="28" t="s">
        <v>40</v>
      </c>
      <c r="E125" s="29" t="s">
        <v>220</v>
      </c>
    </row>
    <row r="126" spans="1:5" ht="12.75">
      <c r="A126" s="30" t="s">
        <v>42</v>
      </c>
      <c r="E126" s="31" t="s">
        <v>221</v>
      </c>
    </row>
    <row r="127" spans="1:5" ht="76.5">
      <c r="A127" t="s">
        <v>44</v>
      </c>
      <c r="E127" s="29" t="s">
        <v>222</v>
      </c>
    </row>
    <row r="128" spans="1:16" ht="12.75">
      <c r="A128" s="19" t="s">
        <v>35</v>
      </c>
      <c s="23" t="s">
        <v>223</v>
      </c>
      <c s="23" t="s">
        <v>224</v>
      </c>
      <c s="19" t="s">
        <v>47</v>
      </c>
      <c s="24" t="s">
        <v>225</v>
      </c>
      <c s="25" t="s">
        <v>177</v>
      </c>
      <c s="26">
        <v>1614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226</v>
      </c>
    </row>
    <row r="130" spans="1:5" ht="12.75">
      <c r="A130" s="30" t="s">
        <v>42</v>
      </c>
      <c r="E130" s="31" t="s">
        <v>227</v>
      </c>
    </row>
    <row r="131" spans="1:5" ht="38.25">
      <c r="A131" t="s">
        <v>44</v>
      </c>
      <c r="E131" s="29" t="s">
        <v>228</v>
      </c>
    </row>
    <row r="132" spans="1:16" ht="12.75">
      <c r="A132" s="19" t="s">
        <v>35</v>
      </c>
      <c s="23" t="s">
        <v>229</v>
      </c>
      <c s="23" t="s">
        <v>230</v>
      </c>
      <c s="19" t="s">
        <v>19</v>
      </c>
      <c s="24" t="s">
        <v>231</v>
      </c>
      <c s="25" t="s">
        <v>177</v>
      </c>
      <c s="26">
        <v>5842.2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232</v>
      </c>
    </row>
    <row r="134" spans="1:5" ht="12.75">
      <c r="A134" s="30" t="s">
        <v>42</v>
      </c>
      <c r="E134" s="31" t="s">
        <v>221</v>
      </c>
    </row>
    <row r="135" spans="1:5" ht="51">
      <c r="A135" t="s">
        <v>44</v>
      </c>
      <c r="E135" s="29" t="s">
        <v>233</v>
      </c>
    </row>
    <row r="136" spans="1:16" ht="12.75">
      <c r="A136" s="19" t="s">
        <v>35</v>
      </c>
      <c s="23" t="s">
        <v>234</v>
      </c>
      <c s="23" t="s">
        <v>230</v>
      </c>
      <c s="19" t="s">
        <v>13</v>
      </c>
      <c s="24" t="s">
        <v>231</v>
      </c>
      <c s="25" t="s">
        <v>177</v>
      </c>
      <c s="26">
        <v>741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63.75">
      <c r="A137" s="28" t="s">
        <v>40</v>
      </c>
      <c r="E137" s="29" t="s">
        <v>235</v>
      </c>
    </row>
    <row r="138" spans="1:5" ht="51">
      <c r="A138" s="30" t="s">
        <v>42</v>
      </c>
      <c r="E138" s="31" t="s">
        <v>236</v>
      </c>
    </row>
    <row r="139" spans="1:5" ht="51">
      <c r="A139" t="s">
        <v>44</v>
      </c>
      <c r="E139" s="29" t="s">
        <v>233</v>
      </c>
    </row>
    <row r="140" spans="1:16" ht="12.75">
      <c r="A140" s="19" t="s">
        <v>35</v>
      </c>
      <c s="23" t="s">
        <v>237</v>
      </c>
      <c s="23" t="s">
        <v>238</v>
      </c>
      <c s="19" t="s">
        <v>47</v>
      </c>
      <c s="24" t="s">
        <v>239</v>
      </c>
      <c s="25" t="s">
        <v>177</v>
      </c>
      <c s="26">
        <v>10460.415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25.5">
      <c r="A141" s="28" t="s">
        <v>40</v>
      </c>
      <c r="E141" s="29" t="s">
        <v>240</v>
      </c>
    </row>
    <row r="142" spans="1:5" ht="102">
      <c r="A142" s="30" t="s">
        <v>42</v>
      </c>
      <c r="E142" s="31" t="s">
        <v>241</v>
      </c>
    </row>
    <row r="143" spans="1:5" ht="51">
      <c r="A143" t="s">
        <v>44</v>
      </c>
      <c r="E143" s="29" t="s">
        <v>233</v>
      </c>
    </row>
    <row r="144" spans="1:16" ht="12.75">
      <c r="A144" s="19" t="s">
        <v>35</v>
      </c>
      <c s="23" t="s">
        <v>242</v>
      </c>
      <c s="23" t="s">
        <v>243</v>
      </c>
      <c s="19" t="s">
        <v>47</v>
      </c>
      <c s="24" t="s">
        <v>244</v>
      </c>
      <c s="25" t="s">
        <v>177</v>
      </c>
      <c s="26">
        <v>874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25.5">
      <c r="A145" s="28" t="s">
        <v>40</v>
      </c>
      <c r="E145" s="29" t="s">
        <v>245</v>
      </c>
    </row>
    <row r="146" spans="1:5" ht="12.75">
      <c r="A146" s="30" t="s">
        <v>42</v>
      </c>
      <c r="E146" s="31" t="s">
        <v>246</v>
      </c>
    </row>
    <row r="147" spans="1:5" ht="51">
      <c r="A147" t="s">
        <v>44</v>
      </c>
      <c r="E147" s="29" t="s">
        <v>247</v>
      </c>
    </row>
    <row r="148" spans="1:16" ht="12.75">
      <c r="A148" s="19" t="s">
        <v>35</v>
      </c>
      <c s="23" t="s">
        <v>248</v>
      </c>
      <c s="23" t="s">
        <v>249</v>
      </c>
      <c s="19" t="s">
        <v>47</v>
      </c>
      <c s="24" t="s">
        <v>250</v>
      </c>
      <c s="25" t="s">
        <v>177</v>
      </c>
      <c s="26">
        <v>7380.5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251</v>
      </c>
    </row>
    <row r="150" spans="1:5" ht="51">
      <c r="A150" s="30" t="s">
        <v>42</v>
      </c>
      <c r="E150" s="31" t="s">
        <v>252</v>
      </c>
    </row>
    <row r="151" spans="1:5" ht="140.25">
      <c r="A151" t="s">
        <v>44</v>
      </c>
      <c r="E151" s="29" t="s">
        <v>253</v>
      </c>
    </row>
    <row r="152" spans="1:16" ht="12.75">
      <c r="A152" s="19" t="s">
        <v>35</v>
      </c>
      <c s="23" t="s">
        <v>254</v>
      </c>
      <c s="23" t="s">
        <v>255</v>
      </c>
      <c s="19" t="s">
        <v>47</v>
      </c>
      <c s="24" t="s">
        <v>256</v>
      </c>
      <c s="25" t="s">
        <v>84</v>
      </c>
      <c s="26">
        <v>112.476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25.5">
      <c r="A153" s="28" t="s">
        <v>40</v>
      </c>
      <c r="E153" s="29" t="s">
        <v>257</v>
      </c>
    </row>
    <row r="154" spans="1:5" ht="12.75">
      <c r="A154" s="30" t="s">
        <v>42</v>
      </c>
      <c r="E154" s="31" t="s">
        <v>258</v>
      </c>
    </row>
    <row r="155" spans="1:5" ht="140.25">
      <c r="A155" t="s">
        <v>44</v>
      </c>
      <c r="E155" s="29" t="s">
        <v>253</v>
      </c>
    </row>
    <row r="156" spans="1:16" ht="12.75">
      <c r="A156" s="19" t="s">
        <v>35</v>
      </c>
      <c s="23" t="s">
        <v>259</v>
      </c>
      <c s="23" t="s">
        <v>260</v>
      </c>
      <c s="19" t="s">
        <v>47</v>
      </c>
      <c s="24" t="s">
        <v>261</v>
      </c>
      <c s="25" t="s">
        <v>177</v>
      </c>
      <c s="26">
        <v>1946.7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262</v>
      </c>
    </row>
    <row r="158" spans="1:5" ht="12.75">
      <c r="A158" s="30" t="s">
        <v>42</v>
      </c>
      <c r="E158" s="31" t="s">
        <v>263</v>
      </c>
    </row>
    <row r="159" spans="1:5" ht="140.25">
      <c r="A159" t="s">
        <v>44</v>
      </c>
      <c r="E159" s="29" t="s">
        <v>253</v>
      </c>
    </row>
    <row r="160" spans="1:16" ht="12.75">
      <c r="A160" s="19" t="s">
        <v>35</v>
      </c>
      <c s="23" t="s">
        <v>264</v>
      </c>
      <c s="23" t="s">
        <v>265</v>
      </c>
      <c s="19" t="s">
        <v>47</v>
      </c>
      <c s="24" t="s">
        <v>266</v>
      </c>
      <c s="25" t="s">
        <v>177</v>
      </c>
      <c s="26">
        <v>5623.8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38.25">
      <c r="A161" s="28" t="s">
        <v>40</v>
      </c>
      <c r="E161" s="29" t="s">
        <v>267</v>
      </c>
    </row>
    <row r="162" spans="1:5" ht="12.75">
      <c r="A162" s="30" t="s">
        <v>42</v>
      </c>
      <c r="E162" s="31" t="s">
        <v>268</v>
      </c>
    </row>
    <row r="163" spans="1:5" ht="140.25">
      <c r="A163" t="s">
        <v>44</v>
      </c>
      <c r="E163" s="29" t="s">
        <v>253</v>
      </c>
    </row>
    <row r="164" spans="1:16" ht="12.75">
      <c r="A164" s="19" t="s">
        <v>35</v>
      </c>
      <c s="23" t="s">
        <v>269</v>
      </c>
      <c s="23" t="s">
        <v>270</v>
      </c>
      <c s="19" t="s">
        <v>47</v>
      </c>
      <c s="24" t="s">
        <v>271</v>
      </c>
      <c s="25" t="s">
        <v>177</v>
      </c>
      <c s="26">
        <v>741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63.75">
      <c r="A165" s="28" t="s">
        <v>40</v>
      </c>
      <c r="E165" s="29" t="s">
        <v>272</v>
      </c>
    </row>
    <row r="166" spans="1:5" ht="51">
      <c r="A166" s="30" t="s">
        <v>42</v>
      </c>
      <c r="E166" s="31" t="s">
        <v>273</v>
      </c>
    </row>
    <row r="167" spans="1:5" ht="140.25">
      <c r="A167" t="s">
        <v>44</v>
      </c>
      <c r="E167" s="29" t="s">
        <v>253</v>
      </c>
    </row>
    <row r="168" spans="1:16" ht="12.75">
      <c r="A168" s="19" t="s">
        <v>35</v>
      </c>
      <c s="23" t="s">
        <v>274</v>
      </c>
      <c s="23" t="s">
        <v>275</v>
      </c>
      <c s="19" t="s">
        <v>19</v>
      </c>
      <c s="24" t="s">
        <v>276</v>
      </c>
      <c s="25" t="s">
        <v>177</v>
      </c>
      <c s="26">
        <v>5842.2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277</v>
      </c>
    </row>
    <row r="170" spans="1:5" ht="12.75">
      <c r="A170" s="30" t="s">
        <v>42</v>
      </c>
      <c r="E170" s="31" t="s">
        <v>278</v>
      </c>
    </row>
    <row r="171" spans="1:5" ht="25.5">
      <c r="A171" t="s">
        <v>44</v>
      </c>
      <c r="E171" s="29" t="s">
        <v>279</v>
      </c>
    </row>
    <row r="172" spans="1:16" ht="12.75">
      <c r="A172" s="19" t="s">
        <v>35</v>
      </c>
      <c s="23" t="s">
        <v>280</v>
      </c>
      <c s="23" t="s">
        <v>275</v>
      </c>
      <c s="19" t="s">
        <v>13</v>
      </c>
      <c s="24" t="s">
        <v>276</v>
      </c>
      <c s="25" t="s">
        <v>177</v>
      </c>
      <c s="26">
        <v>189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63.75">
      <c r="A173" s="28" t="s">
        <v>40</v>
      </c>
      <c r="E173" s="29" t="s">
        <v>281</v>
      </c>
    </row>
    <row r="174" spans="1:5" ht="12.75">
      <c r="A174" s="30" t="s">
        <v>42</v>
      </c>
      <c r="E174" s="31" t="s">
        <v>282</v>
      </c>
    </row>
    <row r="175" spans="1:5" ht="25.5">
      <c r="A175" t="s">
        <v>44</v>
      </c>
      <c r="E175" s="29" t="s">
        <v>279</v>
      </c>
    </row>
    <row r="176" spans="1:16" ht="12.75">
      <c r="A176" s="19" t="s">
        <v>35</v>
      </c>
      <c s="23" t="s">
        <v>283</v>
      </c>
      <c s="23" t="s">
        <v>284</v>
      </c>
      <c s="19" t="s">
        <v>47</v>
      </c>
      <c s="24" t="s">
        <v>285</v>
      </c>
      <c s="25" t="s">
        <v>39</v>
      </c>
      <c s="26">
        <v>60.61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286</v>
      </c>
    </row>
    <row r="178" spans="1:5" ht="12.75">
      <c r="A178" s="30" t="s">
        <v>42</v>
      </c>
      <c r="E178" s="31" t="s">
        <v>110</v>
      </c>
    </row>
    <row r="179" spans="1:5" ht="38.25">
      <c r="A179" t="s">
        <v>44</v>
      </c>
      <c r="E179" s="29" t="s">
        <v>287</v>
      </c>
    </row>
    <row r="180" spans="1:18" ht="12.75" customHeight="1">
      <c r="A180" s="5" t="s">
        <v>33</v>
      </c>
      <c s="5"/>
      <c s="35" t="s">
        <v>30</v>
      </c>
      <c s="5"/>
      <c s="21" t="s">
        <v>288</v>
      </c>
      <c s="5"/>
      <c s="5"/>
      <c s="5"/>
      <c s="36">
        <f>0+Q180</f>
      </c>
      <c r="O180">
        <f>0+R180</f>
      </c>
      <c r="Q180">
        <f>0+I181+I185+I189+I193+I197+I201+I205+I209</f>
      </c>
      <c>
        <f>0+O181+O185+O189+O193+O197+O201+O205+O209</f>
      </c>
    </row>
    <row r="181" spans="1:16" ht="12.75">
      <c r="A181" s="19" t="s">
        <v>35</v>
      </c>
      <c s="23" t="s">
        <v>289</v>
      </c>
      <c s="23" t="s">
        <v>290</v>
      </c>
      <c s="19" t="s">
        <v>47</v>
      </c>
      <c s="24" t="s">
        <v>291</v>
      </c>
      <c s="25" t="s">
        <v>65</v>
      </c>
      <c s="26">
        <v>52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38.25">
      <c r="A182" s="28" t="s">
        <v>40</v>
      </c>
      <c r="E182" s="29" t="s">
        <v>292</v>
      </c>
    </row>
    <row r="183" spans="1:5" ht="12.75">
      <c r="A183" s="30" t="s">
        <v>42</v>
      </c>
      <c r="E183" s="31" t="s">
        <v>293</v>
      </c>
    </row>
    <row r="184" spans="1:5" ht="51">
      <c r="A184" t="s">
        <v>44</v>
      </c>
      <c r="E184" s="29" t="s">
        <v>294</v>
      </c>
    </row>
    <row r="185" spans="1:16" ht="25.5">
      <c r="A185" s="19" t="s">
        <v>35</v>
      </c>
      <c s="23" t="s">
        <v>295</v>
      </c>
      <c s="23" t="s">
        <v>296</v>
      </c>
      <c s="19" t="s">
        <v>47</v>
      </c>
      <c s="24" t="s">
        <v>297</v>
      </c>
      <c s="25" t="s">
        <v>65</v>
      </c>
      <c s="26">
        <v>24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51">
      <c r="A186" s="28" t="s">
        <v>40</v>
      </c>
      <c r="E186" s="29" t="s">
        <v>298</v>
      </c>
    </row>
    <row r="187" spans="1:5" ht="12.75">
      <c r="A187" s="30" t="s">
        <v>42</v>
      </c>
      <c r="E187" s="31" t="s">
        <v>299</v>
      </c>
    </row>
    <row r="188" spans="1:5" ht="25.5">
      <c r="A188" t="s">
        <v>44</v>
      </c>
      <c r="E188" s="29" t="s">
        <v>300</v>
      </c>
    </row>
    <row r="189" spans="1:16" ht="12.75">
      <c r="A189" s="19" t="s">
        <v>35</v>
      </c>
      <c s="23" t="s">
        <v>301</v>
      </c>
      <c s="23" t="s">
        <v>302</v>
      </c>
      <c s="19" t="s">
        <v>47</v>
      </c>
      <c s="24" t="s">
        <v>303</v>
      </c>
      <c s="25" t="s">
        <v>65</v>
      </c>
      <c s="26">
        <v>24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51">
      <c r="A190" s="28" t="s">
        <v>40</v>
      </c>
      <c r="E190" s="29" t="s">
        <v>298</v>
      </c>
    </row>
    <row r="191" spans="1:5" ht="12.75">
      <c r="A191" s="30" t="s">
        <v>42</v>
      </c>
      <c r="E191" s="31" t="s">
        <v>299</v>
      </c>
    </row>
    <row r="192" spans="1:5" ht="25.5">
      <c r="A192" t="s">
        <v>44</v>
      </c>
      <c r="E192" s="29" t="s">
        <v>304</v>
      </c>
    </row>
    <row r="193" spans="1:16" ht="25.5">
      <c r="A193" s="19" t="s">
        <v>35</v>
      </c>
      <c s="23" t="s">
        <v>305</v>
      </c>
      <c s="23" t="s">
        <v>306</v>
      </c>
      <c s="19" t="s">
        <v>47</v>
      </c>
      <c s="24" t="s">
        <v>307</v>
      </c>
      <c s="25" t="s">
        <v>65</v>
      </c>
      <c s="26">
        <v>24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308</v>
      </c>
    </row>
    <row r="195" spans="1:5" ht="12.75">
      <c r="A195" s="30" t="s">
        <v>42</v>
      </c>
      <c r="E195" s="31" t="s">
        <v>299</v>
      </c>
    </row>
    <row r="196" spans="1:5" ht="51">
      <c r="A196" t="s">
        <v>44</v>
      </c>
      <c r="E196" s="29" t="s">
        <v>309</v>
      </c>
    </row>
    <row r="197" spans="1:16" ht="12.75">
      <c r="A197" s="19" t="s">
        <v>35</v>
      </c>
      <c s="23" t="s">
        <v>310</v>
      </c>
      <c s="23" t="s">
        <v>311</v>
      </c>
      <c s="19" t="s">
        <v>47</v>
      </c>
      <c s="24" t="s">
        <v>312</v>
      </c>
      <c s="25" t="s">
        <v>65</v>
      </c>
      <c s="26">
        <v>24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51">
      <c r="A198" s="28" t="s">
        <v>40</v>
      </c>
      <c r="E198" s="29" t="s">
        <v>313</v>
      </c>
    </row>
    <row r="199" spans="1:5" ht="12.75">
      <c r="A199" s="30" t="s">
        <v>42</v>
      </c>
      <c r="E199" s="31" t="s">
        <v>314</v>
      </c>
    </row>
    <row r="200" spans="1:5" ht="25.5">
      <c r="A200" t="s">
        <v>44</v>
      </c>
      <c r="E200" s="29" t="s">
        <v>304</v>
      </c>
    </row>
    <row r="201" spans="1:16" ht="25.5">
      <c r="A201" s="19" t="s">
        <v>35</v>
      </c>
      <c s="23" t="s">
        <v>315</v>
      </c>
      <c s="23" t="s">
        <v>316</v>
      </c>
      <c s="19" t="s">
        <v>47</v>
      </c>
      <c s="24" t="s">
        <v>317</v>
      </c>
      <c s="25" t="s">
        <v>177</v>
      </c>
      <c s="26">
        <v>275.938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318</v>
      </c>
    </row>
    <row r="203" spans="1:5" ht="38.25">
      <c r="A203" s="30" t="s">
        <v>42</v>
      </c>
      <c r="E203" s="31" t="s">
        <v>319</v>
      </c>
    </row>
    <row r="204" spans="1:5" ht="38.25">
      <c r="A204" t="s">
        <v>44</v>
      </c>
      <c r="E204" s="29" t="s">
        <v>320</v>
      </c>
    </row>
    <row r="205" spans="1:16" ht="25.5">
      <c r="A205" s="19" t="s">
        <v>35</v>
      </c>
      <c s="23" t="s">
        <v>321</v>
      </c>
      <c s="23" t="s">
        <v>322</v>
      </c>
      <c s="19" t="s">
        <v>47</v>
      </c>
      <c s="24" t="s">
        <v>323</v>
      </c>
      <c s="25" t="s">
        <v>177</v>
      </c>
      <c s="26">
        <v>275.938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324</v>
      </c>
    </row>
    <row r="207" spans="1:5" ht="38.25">
      <c r="A207" s="30" t="s">
        <v>42</v>
      </c>
      <c r="E207" s="31" t="s">
        <v>319</v>
      </c>
    </row>
    <row r="208" spans="1:5" ht="38.25">
      <c r="A208" t="s">
        <v>44</v>
      </c>
      <c r="E208" s="29" t="s">
        <v>320</v>
      </c>
    </row>
    <row r="209" spans="1:16" ht="12.75">
      <c r="A209" s="19" t="s">
        <v>35</v>
      </c>
      <c s="23" t="s">
        <v>325</v>
      </c>
      <c s="23" t="s">
        <v>326</v>
      </c>
      <c s="19" t="s">
        <v>47</v>
      </c>
      <c s="24" t="s">
        <v>327</v>
      </c>
      <c s="25" t="s">
        <v>39</v>
      </c>
      <c s="26">
        <v>60.61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328</v>
      </c>
    </row>
    <row r="211" spans="1:5" ht="12.75">
      <c r="A211" s="30" t="s">
        <v>42</v>
      </c>
      <c r="E211" s="31" t="s">
        <v>329</v>
      </c>
    </row>
    <row r="212" spans="1:5" ht="25.5">
      <c r="A212" t="s">
        <v>44</v>
      </c>
      <c r="E212" s="29" t="s">
        <v>330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335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335</v>
      </c>
      <c s="5"/>
      <c s="14" t="s">
        <v>336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9" t="s">
        <v>35</v>
      </c>
      <c s="23" t="s">
        <v>19</v>
      </c>
      <c s="23" t="s">
        <v>36</v>
      </c>
      <c s="19" t="s">
        <v>47</v>
      </c>
      <c s="24" t="s">
        <v>38</v>
      </c>
      <c s="25" t="s">
        <v>49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51">
      <c r="A11" s="28" t="s">
        <v>40</v>
      </c>
      <c r="E11" s="29" t="s">
        <v>337</v>
      </c>
    </row>
    <row r="12" spans="1:5" ht="12.75">
      <c r="A12" s="30" t="s">
        <v>42</v>
      </c>
      <c r="E12" s="31" t="s">
        <v>51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338</v>
      </c>
    </row>
    <row r="16" spans="1:5" ht="12.75">
      <c r="A16" s="30" t="s">
        <v>42</v>
      </c>
      <c r="E16" s="31" t="s">
        <v>51</v>
      </c>
    </row>
    <row r="17" spans="1:5" ht="38.25">
      <c r="A17" t="s">
        <v>44</v>
      </c>
      <c r="E17" s="29" t="s">
        <v>52</v>
      </c>
    </row>
    <row r="18" spans="1:16" ht="12.75">
      <c r="A18" s="19" t="s">
        <v>35</v>
      </c>
      <c s="23" t="s">
        <v>12</v>
      </c>
      <c s="23" t="s">
        <v>339</v>
      </c>
      <c s="19" t="s">
        <v>47</v>
      </c>
      <c s="24" t="s">
        <v>340</v>
      </c>
      <c s="25" t="s">
        <v>341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342</v>
      </c>
    </row>
    <row r="20" spans="1:5" ht="12.75">
      <c r="A20" s="30" t="s">
        <v>42</v>
      </c>
      <c r="E20" s="31" t="s">
        <v>51</v>
      </c>
    </row>
    <row r="21" spans="1:5" ht="12.75">
      <c r="A21" t="s">
        <v>44</v>
      </c>
      <c r="E21" s="29" t="s">
        <v>343</v>
      </c>
    </row>
    <row r="22" spans="1:16" ht="12.75">
      <c r="A22" s="19" t="s">
        <v>35</v>
      </c>
      <c s="23" t="s">
        <v>23</v>
      </c>
      <c s="23" t="s">
        <v>339</v>
      </c>
      <c s="19" t="s">
        <v>13</v>
      </c>
      <c s="24" t="s">
        <v>340</v>
      </c>
      <c s="25" t="s">
        <v>341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344</v>
      </c>
    </row>
    <row r="24" spans="1:5" ht="12.75">
      <c r="A24" s="30" t="s">
        <v>42</v>
      </c>
      <c r="E24" s="31" t="s">
        <v>51</v>
      </c>
    </row>
    <row r="25" spans="1:5" ht="12.75">
      <c r="A25" t="s">
        <v>44</v>
      </c>
      <c r="E25" s="29" t="s">
        <v>343</v>
      </c>
    </row>
    <row r="26" spans="1:16" ht="12.75">
      <c r="A26" s="19" t="s">
        <v>35</v>
      </c>
      <c s="23" t="s">
        <v>25</v>
      </c>
      <c s="23" t="s">
        <v>57</v>
      </c>
      <c s="19" t="s">
        <v>47</v>
      </c>
      <c s="24" t="s">
        <v>58</v>
      </c>
      <c s="25" t="s">
        <v>49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89.25">
      <c r="A27" s="28" t="s">
        <v>40</v>
      </c>
      <c r="E27" s="29" t="s">
        <v>345</v>
      </c>
    </row>
    <row r="28" spans="1:5" ht="12.75">
      <c r="A28" s="30" t="s">
        <v>42</v>
      </c>
      <c r="E28" s="31" t="s">
        <v>51</v>
      </c>
    </row>
    <row r="29" spans="1:5" ht="12.75">
      <c r="A29" t="s">
        <v>44</v>
      </c>
      <c r="E29" s="29" t="s">
        <v>343</v>
      </c>
    </row>
    <row r="30" spans="1:16" ht="12.75">
      <c r="A30" s="19" t="s">
        <v>35</v>
      </c>
      <c s="23" t="s">
        <v>27</v>
      </c>
      <c s="23" t="s">
        <v>346</v>
      </c>
      <c s="19" t="s">
        <v>47</v>
      </c>
      <c s="24" t="s">
        <v>347</v>
      </c>
      <c s="25" t="s">
        <v>65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348</v>
      </c>
    </row>
    <row r="32" spans="1:5" ht="12.75">
      <c r="A32" s="30" t="s">
        <v>42</v>
      </c>
      <c r="E32" s="31" t="s">
        <v>51</v>
      </c>
    </row>
    <row r="33" spans="1:5" ht="12.75">
      <c r="A33" t="s">
        <v>44</v>
      </c>
      <c r="E33" s="29" t="s">
        <v>343</v>
      </c>
    </row>
    <row r="34" spans="1:16" ht="12.75">
      <c r="A34" s="19" t="s">
        <v>35</v>
      </c>
      <c s="23" t="s">
        <v>69</v>
      </c>
      <c s="23" t="s">
        <v>60</v>
      </c>
      <c s="19" t="s">
        <v>47</v>
      </c>
      <c s="24" t="s">
        <v>61</v>
      </c>
      <c s="25" t="s">
        <v>49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40.25">
      <c r="A35" s="28" t="s">
        <v>40</v>
      </c>
      <c r="E35" s="29" t="s">
        <v>349</v>
      </c>
    </row>
    <row r="36" spans="1:5" ht="12.75">
      <c r="A36" s="30" t="s">
        <v>42</v>
      </c>
      <c r="E36" s="31" t="s">
        <v>51</v>
      </c>
    </row>
    <row r="37" spans="1:5" ht="12.75">
      <c r="A37" t="s">
        <v>44</v>
      </c>
      <c r="E37" s="29" t="s">
        <v>343</v>
      </c>
    </row>
    <row r="38" spans="1:16" ht="12.75">
      <c r="A38" s="19" t="s">
        <v>35</v>
      </c>
      <c s="23" t="s">
        <v>104</v>
      </c>
      <c s="23" t="s">
        <v>350</v>
      </c>
      <c s="19" t="s">
        <v>47</v>
      </c>
      <c s="24" t="s">
        <v>351</v>
      </c>
      <c s="25" t="s">
        <v>341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352</v>
      </c>
    </row>
    <row r="40" spans="1:5" ht="12.75">
      <c r="A40" s="30" t="s">
        <v>42</v>
      </c>
      <c r="E40" s="31" t="s">
        <v>51</v>
      </c>
    </row>
    <row r="41" spans="1:5" ht="76.5">
      <c r="A41" t="s">
        <v>44</v>
      </c>
      <c r="E41" s="29" t="s">
        <v>353</v>
      </c>
    </row>
    <row r="42" spans="1:16" ht="12.75">
      <c r="A42" s="19" t="s">
        <v>35</v>
      </c>
      <c s="23" t="s">
        <v>30</v>
      </c>
      <c s="23" t="s">
        <v>354</v>
      </c>
      <c s="19" t="s">
        <v>47</v>
      </c>
      <c s="24" t="s">
        <v>355</v>
      </c>
      <c s="25" t="s">
        <v>49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356</v>
      </c>
    </row>
    <row r="44" spans="1:5" ht="12.75">
      <c r="A44" s="30" t="s">
        <v>42</v>
      </c>
      <c r="E44" s="31" t="s">
        <v>51</v>
      </c>
    </row>
    <row r="45" spans="1:5" ht="63.75">
      <c r="A45" t="s">
        <v>44</v>
      </c>
      <c r="E45" s="29" t="s">
        <v>357</v>
      </c>
    </row>
    <row r="46" spans="1:16" ht="12.75">
      <c r="A46" s="19" t="s">
        <v>35</v>
      </c>
      <c s="23" t="s">
        <v>32</v>
      </c>
      <c s="23" t="s">
        <v>358</v>
      </c>
      <c s="19" t="s">
        <v>47</v>
      </c>
      <c s="24" t="s">
        <v>359</v>
      </c>
      <c s="25" t="s">
        <v>65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360</v>
      </c>
    </row>
    <row r="48" spans="1:5" ht="12.75">
      <c r="A48" s="30" t="s">
        <v>42</v>
      </c>
      <c r="E48" s="31" t="s">
        <v>51</v>
      </c>
    </row>
    <row r="49" spans="1:5" ht="51">
      <c r="A49" t="s">
        <v>44</v>
      </c>
      <c r="E49" s="29" t="s">
        <v>361</v>
      </c>
    </row>
    <row r="50" spans="1:16" ht="12.75">
      <c r="A50" s="19" t="s">
        <v>35</v>
      </c>
      <c s="23" t="s">
        <v>117</v>
      </c>
      <c s="23" t="s">
        <v>70</v>
      </c>
      <c s="19" t="s">
        <v>47</v>
      </c>
      <c s="24" t="s">
        <v>71</v>
      </c>
      <c s="25" t="s">
        <v>49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02">
      <c r="A51" s="28" t="s">
        <v>40</v>
      </c>
      <c r="E51" s="29" t="s">
        <v>362</v>
      </c>
    </row>
    <row r="52" spans="1:5" ht="12.75">
      <c r="A52" s="30" t="s">
        <v>42</v>
      </c>
      <c r="E52" s="31" t="s">
        <v>51</v>
      </c>
    </row>
    <row r="53" spans="1:5" ht="12.75">
      <c r="A53" t="s">
        <v>44</v>
      </c>
      <c r="E53" s="29" t="s">
        <v>363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0+O9+O18+O75+O84+O129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364</v>
      </c>
      <c s="32">
        <f>0+I9+I18+I75+I84+I129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364</v>
      </c>
      <c s="5"/>
      <c s="14" t="s">
        <v>74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75</v>
      </c>
      <c s="19" t="s">
        <v>47</v>
      </c>
      <c s="24" t="s">
        <v>76</v>
      </c>
      <c s="25" t="s">
        <v>77</v>
      </c>
      <c s="26">
        <v>860.7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47</v>
      </c>
    </row>
    <row r="12" spans="1:5" ht="51">
      <c r="A12" s="30" t="s">
        <v>42</v>
      </c>
      <c r="E12" s="31" t="s">
        <v>365</v>
      </c>
    </row>
    <row r="13" spans="1:5" ht="140.25">
      <c r="A13" t="s">
        <v>44</v>
      </c>
      <c r="E13" s="29" t="s">
        <v>80</v>
      </c>
    </row>
    <row r="14" spans="1:16" ht="25.5">
      <c r="A14" s="19" t="s">
        <v>35</v>
      </c>
      <c s="23" t="s">
        <v>13</v>
      </c>
      <c s="23" t="s">
        <v>366</v>
      </c>
      <c s="19" t="s">
        <v>47</v>
      </c>
      <c s="24" t="s">
        <v>367</v>
      </c>
      <c s="25" t="s">
        <v>77</v>
      </c>
      <c s="26">
        <v>110.396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47</v>
      </c>
    </row>
    <row r="16" spans="1:5" ht="12.75">
      <c r="A16" s="30" t="s">
        <v>42</v>
      </c>
      <c r="E16" s="31" t="s">
        <v>368</v>
      </c>
    </row>
    <row r="17" spans="1:5" ht="140.25">
      <c r="A17" t="s">
        <v>44</v>
      </c>
      <c r="E17" s="29" t="s">
        <v>80</v>
      </c>
    </row>
    <row r="18" spans="1:18" ht="12.75" customHeight="1">
      <c r="A18" s="5" t="s">
        <v>33</v>
      </c>
      <c s="5"/>
      <c s="35" t="s">
        <v>19</v>
      </c>
      <c s="5"/>
      <c s="21" t="s">
        <v>81</v>
      </c>
      <c s="5"/>
      <c s="5"/>
      <c s="5"/>
      <c s="36">
        <f>0+Q18</f>
      </c>
      <c r="O18">
        <f>0+R18</f>
      </c>
      <c r="Q18">
        <f>0+I19+I23+I27+I31+I35+I39+I43+I47+I51+I55+I59+I63+I67+I71</f>
      </c>
      <c>
        <f>0+O19+O23+O27+O31+O35+O39+O43+O47+O51+O55+O59+O63+O67+O71</f>
      </c>
    </row>
    <row r="19" spans="1:16" ht="12.75">
      <c r="A19" s="19" t="s">
        <v>35</v>
      </c>
      <c s="23" t="s">
        <v>12</v>
      </c>
      <c s="23" t="s">
        <v>369</v>
      </c>
      <c s="19" t="s">
        <v>47</v>
      </c>
      <c s="24" t="s">
        <v>370</v>
      </c>
      <c s="25" t="s">
        <v>84</v>
      </c>
      <c s="26">
        <v>42.46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38.25">
      <c r="A20" s="28" t="s">
        <v>40</v>
      </c>
      <c r="E20" s="29" t="s">
        <v>371</v>
      </c>
    </row>
    <row r="21" spans="1:5" ht="51">
      <c r="A21" s="30" t="s">
        <v>42</v>
      </c>
      <c r="E21" s="31" t="s">
        <v>372</v>
      </c>
    </row>
    <row r="22" spans="1:5" ht="63.75">
      <c r="A22" t="s">
        <v>44</v>
      </c>
      <c r="E22" s="29" t="s">
        <v>87</v>
      </c>
    </row>
    <row r="23" spans="1:16" ht="25.5">
      <c r="A23" s="19" t="s">
        <v>35</v>
      </c>
      <c s="23" t="s">
        <v>23</v>
      </c>
      <c s="23" t="s">
        <v>82</v>
      </c>
      <c s="19" t="s">
        <v>47</v>
      </c>
      <c s="24" t="s">
        <v>83</v>
      </c>
      <c s="25" t="s">
        <v>84</v>
      </c>
      <c s="26">
        <v>55.198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373</v>
      </c>
    </row>
    <row r="25" spans="1:5" ht="51">
      <c r="A25" s="30" t="s">
        <v>42</v>
      </c>
      <c r="E25" s="31" t="s">
        <v>374</v>
      </c>
    </row>
    <row r="26" spans="1:5" ht="63.75">
      <c r="A26" t="s">
        <v>44</v>
      </c>
      <c r="E26" s="29" t="s">
        <v>87</v>
      </c>
    </row>
    <row r="27" spans="1:16" ht="12.75">
      <c r="A27" s="19" t="s">
        <v>35</v>
      </c>
      <c s="23" t="s">
        <v>25</v>
      </c>
      <c s="23" t="s">
        <v>98</v>
      </c>
      <c s="19" t="s">
        <v>47</v>
      </c>
      <c s="24" t="s">
        <v>99</v>
      </c>
      <c s="25" t="s">
        <v>84</v>
      </c>
      <c s="26">
        <v>9.852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63.75">
      <c r="A28" s="28" t="s">
        <v>40</v>
      </c>
      <c r="E28" s="29" t="s">
        <v>375</v>
      </c>
    </row>
    <row r="29" spans="1:5" ht="51">
      <c r="A29" s="30" t="s">
        <v>42</v>
      </c>
      <c r="E29" s="31" t="s">
        <v>376</v>
      </c>
    </row>
    <row r="30" spans="1:5" ht="63.75">
      <c r="A30" t="s">
        <v>44</v>
      </c>
      <c r="E30" s="29" t="s">
        <v>87</v>
      </c>
    </row>
    <row r="31" spans="1:16" ht="12.75">
      <c r="A31" s="19" t="s">
        <v>35</v>
      </c>
      <c s="23" t="s">
        <v>27</v>
      </c>
      <c s="23" t="s">
        <v>98</v>
      </c>
      <c s="19" t="s">
        <v>377</v>
      </c>
      <c s="24" t="s">
        <v>99</v>
      </c>
      <c s="25" t="s">
        <v>84</v>
      </c>
      <c s="26">
        <v>8.492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378</v>
      </c>
    </row>
    <row r="33" spans="1:5" ht="51">
      <c r="A33" s="30" t="s">
        <v>42</v>
      </c>
      <c r="E33" s="31" t="s">
        <v>379</v>
      </c>
    </row>
    <row r="34" spans="1:5" ht="63.75">
      <c r="A34" t="s">
        <v>44</v>
      </c>
      <c r="E34" s="29" t="s">
        <v>87</v>
      </c>
    </row>
    <row r="35" spans="1:16" ht="12.75">
      <c r="A35" s="19" t="s">
        <v>35</v>
      </c>
      <c s="23" t="s">
        <v>69</v>
      </c>
      <c s="23" t="s">
        <v>118</v>
      </c>
      <c s="19" t="s">
        <v>47</v>
      </c>
      <c s="24" t="s">
        <v>119</v>
      </c>
      <c s="25" t="s">
        <v>84</v>
      </c>
      <c s="26">
        <v>205.9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380</v>
      </c>
    </row>
    <row r="37" spans="1:5" ht="38.25">
      <c r="A37" s="30" t="s">
        <v>42</v>
      </c>
      <c r="E37" s="31" t="s">
        <v>381</v>
      </c>
    </row>
    <row r="38" spans="1:5" ht="369.75">
      <c r="A38" t="s">
        <v>44</v>
      </c>
      <c r="E38" s="29" t="s">
        <v>116</v>
      </c>
    </row>
    <row r="39" spans="1:16" ht="12.75">
      <c r="A39" s="19" t="s">
        <v>35</v>
      </c>
      <c s="23" t="s">
        <v>104</v>
      </c>
      <c s="23" t="s">
        <v>118</v>
      </c>
      <c s="19" t="s">
        <v>19</v>
      </c>
      <c s="24" t="s">
        <v>119</v>
      </c>
      <c s="25" t="s">
        <v>84</v>
      </c>
      <c s="26">
        <v>219.2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382</v>
      </c>
    </row>
    <row r="41" spans="1:5" ht="51">
      <c r="A41" s="30" t="s">
        <v>42</v>
      </c>
      <c r="E41" s="31" t="s">
        <v>383</v>
      </c>
    </row>
    <row r="42" spans="1:5" ht="369.75">
      <c r="A42" t="s">
        <v>44</v>
      </c>
      <c r="E42" s="29" t="s">
        <v>116</v>
      </c>
    </row>
    <row r="43" spans="1:16" ht="12.75">
      <c r="A43" s="19" t="s">
        <v>35</v>
      </c>
      <c s="23" t="s">
        <v>30</v>
      </c>
      <c s="23" t="s">
        <v>126</v>
      </c>
      <c s="19" t="s">
        <v>47</v>
      </c>
      <c s="24" t="s">
        <v>127</v>
      </c>
      <c s="25" t="s">
        <v>84</v>
      </c>
      <c s="26">
        <v>12.69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384</v>
      </c>
    </row>
    <row r="45" spans="1:5" ht="51">
      <c r="A45" s="30" t="s">
        <v>42</v>
      </c>
      <c r="E45" s="31" t="s">
        <v>385</v>
      </c>
    </row>
    <row r="46" spans="1:5" ht="306">
      <c r="A46" t="s">
        <v>44</v>
      </c>
      <c r="E46" s="29" t="s">
        <v>130</v>
      </c>
    </row>
    <row r="47" spans="1:16" ht="12.75">
      <c r="A47" s="19" t="s">
        <v>35</v>
      </c>
      <c s="23" t="s">
        <v>32</v>
      </c>
      <c s="23" t="s">
        <v>138</v>
      </c>
      <c s="19" t="s">
        <v>47</v>
      </c>
      <c s="24" t="s">
        <v>139</v>
      </c>
      <c s="25" t="s">
        <v>39</v>
      </c>
      <c s="26">
        <v>21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386</v>
      </c>
    </row>
    <row r="49" spans="1:5" ht="38.25">
      <c r="A49" s="30" t="s">
        <v>42</v>
      </c>
      <c r="E49" s="31" t="s">
        <v>387</v>
      </c>
    </row>
    <row r="50" spans="1:5" ht="63.75">
      <c r="A50" t="s">
        <v>44</v>
      </c>
      <c r="E50" s="29" t="s">
        <v>388</v>
      </c>
    </row>
    <row r="51" spans="1:16" ht="12.75">
      <c r="A51" s="19" t="s">
        <v>35</v>
      </c>
      <c s="23" t="s">
        <v>117</v>
      </c>
      <c s="23" t="s">
        <v>154</v>
      </c>
      <c s="19" t="s">
        <v>47</v>
      </c>
      <c s="24" t="s">
        <v>155</v>
      </c>
      <c s="25" t="s">
        <v>84</v>
      </c>
      <c s="26">
        <v>437.79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389</v>
      </c>
    </row>
    <row r="53" spans="1:5" ht="76.5">
      <c r="A53" s="30" t="s">
        <v>42</v>
      </c>
      <c r="E53" s="31" t="s">
        <v>390</v>
      </c>
    </row>
    <row r="54" spans="1:5" ht="191.25">
      <c r="A54" t="s">
        <v>44</v>
      </c>
      <c r="E54" s="29" t="s">
        <v>157</v>
      </c>
    </row>
    <row r="55" spans="1:16" ht="12.75">
      <c r="A55" s="19" t="s">
        <v>35</v>
      </c>
      <c s="23" t="s">
        <v>122</v>
      </c>
      <c s="23" t="s">
        <v>164</v>
      </c>
      <c s="19" t="s">
        <v>37</v>
      </c>
      <c s="24" t="s">
        <v>165</v>
      </c>
      <c s="25" t="s">
        <v>84</v>
      </c>
      <c s="26">
        <v>101.9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391</v>
      </c>
    </row>
    <row r="57" spans="1:5" ht="38.25">
      <c r="A57" s="30" t="s">
        <v>42</v>
      </c>
      <c r="E57" s="31" t="s">
        <v>392</v>
      </c>
    </row>
    <row r="58" spans="1:5" ht="280.5">
      <c r="A58" t="s">
        <v>44</v>
      </c>
      <c r="E58" s="29" t="s">
        <v>168</v>
      </c>
    </row>
    <row r="59" spans="1:16" ht="12.75">
      <c r="A59" s="19" t="s">
        <v>35</v>
      </c>
      <c s="23" t="s">
        <v>125</v>
      </c>
      <c s="23" t="s">
        <v>164</v>
      </c>
      <c s="19" t="s">
        <v>377</v>
      </c>
      <c s="24" t="s">
        <v>165</v>
      </c>
      <c s="25" t="s">
        <v>84</v>
      </c>
      <c s="26">
        <v>20.4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393</v>
      </c>
    </row>
    <row r="61" spans="1:5" ht="38.25">
      <c r="A61" s="30" t="s">
        <v>42</v>
      </c>
      <c r="E61" s="31" t="s">
        <v>394</v>
      </c>
    </row>
    <row r="62" spans="1:5" ht="280.5">
      <c r="A62" t="s">
        <v>44</v>
      </c>
      <c r="E62" s="29" t="s">
        <v>168</v>
      </c>
    </row>
    <row r="63" spans="1:16" ht="12.75">
      <c r="A63" s="19" t="s">
        <v>35</v>
      </c>
      <c s="23" t="s">
        <v>131</v>
      </c>
      <c s="23" t="s">
        <v>175</v>
      </c>
      <c s="19" t="s">
        <v>37</v>
      </c>
      <c s="24" t="s">
        <v>176</v>
      </c>
      <c s="25" t="s">
        <v>177</v>
      </c>
      <c s="26">
        <v>417.6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395</v>
      </c>
    </row>
    <row r="65" spans="1:5" ht="38.25">
      <c r="A65" s="30" t="s">
        <v>42</v>
      </c>
      <c r="E65" s="31" t="s">
        <v>396</v>
      </c>
    </row>
    <row r="66" spans="1:5" ht="25.5">
      <c r="A66" t="s">
        <v>44</v>
      </c>
      <c r="E66" s="29" t="s">
        <v>180</v>
      </c>
    </row>
    <row r="67" spans="1:16" ht="12.75">
      <c r="A67" s="19" t="s">
        <v>35</v>
      </c>
      <c s="23" t="s">
        <v>137</v>
      </c>
      <c s="23" t="s">
        <v>175</v>
      </c>
      <c s="19" t="s">
        <v>377</v>
      </c>
      <c s="24" t="s">
        <v>176</v>
      </c>
      <c s="25" t="s">
        <v>177</v>
      </c>
      <c s="26">
        <v>41.9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397</v>
      </c>
    </row>
    <row r="69" spans="1:5" ht="38.25">
      <c r="A69" s="30" t="s">
        <v>42</v>
      </c>
      <c r="E69" s="31" t="s">
        <v>398</v>
      </c>
    </row>
    <row r="70" spans="1:5" ht="25.5">
      <c r="A70" t="s">
        <v>44</v>
      </c>
      <c r="E70" s="29" t="s">
        <v>180</v>
      </c>
    </row>
    <row r="71" spans="1:16" ht="12.75">
      <c r="A71" s="19" t="s">
        <v>35</v>
      </c>
      <c s="23" t="s">
        <v>142</v>
      </c>
      <c s="23" t="s">
        <v>175</v>
      </c>
      <c s="19" t="s">
        <v>399</v>
      </c>
      <c s="24" t="s">
        <v>176</v>
      </c>
      <c s="25" t="s">
        <v>177</v>
      </c>
      <c s="26">
        <v>438.4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400</v>
      </c>
    </row>
    <row r="73" spans="1:5" ht="38.25">
      <c r="A73" s="30" t="s">
        <v>42</v>
      </c>
      <c r="E73" s="31" t="s">
        <v>401</v>
      </c>
    </row>
    <row r="74" spans="1:5" ht="25.5">
      <c r="A74" t="s">
        <v>44</v>
      </c>
      <c r="E74" s="29" t="s">
        <v>180</v>
      </c>
    </row>
    <row r="75" spans="1:18" ht="12.75" customHeight="1">
      <c r="A75" s="5" t="s">
        <v>33</v>
      </c>
      <c s="5"/>
      <c s="35" t="s">
        <v>13</v>
      </c>
      <c s="5"/>
      <c s="21" t="s">
        <v>187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147</v>
      </c>
      <c s="23" t="s">
        <v>402</v>
      </c>
      <c s="19" t="s">
        <v>399</v>
      </c>
      <c s="24" t="s">
        <v>403</v>
      </c>
      <c s="25" t="s">
        <v>177</v>
      </c>
      <c s="26">
        <v>438.4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63.75">
      <c r="A77" s="28" t="s">
        <v>40</v>
      </c>
      <c r="E77" s="29" t="s">
        <v>404</v>
      </c>
    </row>
    <row r="78" spans="1:5" ht="38.25">
      <c r="A78" s="30" t="s">
        <v>42</v>
      </c>
      <c r="E78" s="31" t="s">
        <v>401</v>
      </c>
    </row>
    <row r="79" spans="1:5" ht="51">
      <c r="A79" t="s">
        <v>44</v>
      </c>
      <c r="E79" s="29" t="s">
        <v>405</v>
      </c>
    </row>
    <row r="80" spans="1:16" ht="12.75">
      <c r="A80" s="19" t="s">
        <v>35</v>
      </c>
      <c s="23" t="s">
        <v>153</v>
      </c>
      <c s="23" t="s">
        <v>406</v>
      </c>
      <c s="19" t="s">
        <v>399</v>
      </c>
      <c s="24" t="s">
        <v>407</v>
      </c>
      <c s="25" t="s">
        <v>84</v>
      </c>
      <c s="26">
        <v>219.2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51">
      <c r="A81" s="28" t="s">
        <v>40</v>
      </c>
      <c r="E81" s="29" t="s">
        <v>408</v>
      </c>
    </row>
    <row r="82" spans="1:5" ht="38.25">
      <c r="A82" s="30" t="s">
        <v>42</v>
      </c>
      <c r="E82" s="31" t="s">
        <v>409</v>
      </c>
    </row>
    <row r="83" spans="1:5" ht="38.25">
      <c r="A83" t="s">
        <v>44</v>
      </c>
      <c r="E83" s="29" t="s">
        <v>410</v>
      </c>
    </row>
    <row r="84" spans="1:18" ht="12.75" customHeight="1">
      <c r="A84" s="5" t="s">
        <v>33</v>
      </c>
      <c s="5"/>
      <c s="35" t="s">
        <v>25</v>
      </c>
      <c s="5"/>
      <c s="21" t="s">
        <v>194</v>
      </c>
      <c s="5"/>
      <c s="5"/>
      <c s="5"/>
      <c s="36">
        <f>0+Q84</f>
      </c>
      <c r="O84">
        <f>0+R84</f>
      </c>
      <c r="Q84">
        <f>0+I85+I89+I93+I97+I101+I105+I109+I113+I117+I121+I125</f>
      </c>
      <c>
        <f>0+O85+O89+O93+O97+O101+O105+O109+O113+O117+O121+O125</f>
      </c>
    </row>
    <row r="85" spans="1:16" ht="12.75">
      <c r="A85" s="19" t="s">
        <v>35</v>
      </c>
      <c s="23" t="s">
        <v>158</v>
      </c>
      <c s="23" t="s">
        <v>411</v>
      </c>
      <c s="19" t="s">
        <v>47</v>
      </c>
      <c s="24" t="s">
        <v>412</v>
      </c>
      <c s="25" t="s">
        <v>177</v>
      </c>
      <c s="26">
        <v>417.6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413</v>
      </c>
    </row>
    <row r="87" spans="1:5" ht="38.25">
      <c r="A87" s="30" t="s">
        <v>42</v>
      </c>
      <c r="E87" s="31" t="s">
        <v>396</v>
      </c>
    </row>
    <row r="88" spans="1:5" ht="51">
      <c r="A88" t="s">
        <v>44</v>
      </c>
      <c r="E88" s="29" t="s">
        <v>200</v>
      </c>
    </row>
    <row r="89" spans="1:16" ht="12.75">
      <c r="A89" s="19" t="s">
        <v>35</v>
      </c>
      <c s="23" t="s">
        <v>163</v>
      </c>
      <c s="23" t="s">
        <v>196</v>
      </c>
      <c s="19" t="s">
        <v>47</v>
      </c>
      <c s="24" t="s">
        <v>197</v>
      </c>
      <c s="25" t="s">
        <v>177</v>
      </c>
      <c s="26">
        <v>321.2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414</v>
      </c>
    </row>
    <row r="91" spans="1:5" ht="38.25">
      <c r="A91" s="30" t="s">
        <v>42</v>
      </c>
      <c r="E91" s="31" t="s">
        <v>415</v>
      </c>
    </row>
    <row r="92" spans="1:5" ht="51">
      <c r="A92" t="s">
        <v>44</v>
      </c>
      <c r="E92" s="29" t="s">
        <v>200</v>
      </c>
    </row>
    <row r="93" spans="1:16" ht="12.75">
      <c r="A93" s="19" t="s">
        <v>35</v>
      </c>
      <c s="23" t="s">
        <v>169</v>
      </c>
      <c s="23" t="s">
        <v>416</v>
      </c>
      <c s="19" t="s">
        <v>47</v>
      </c>
      <c s="24" t="s">
        <v>417</v>
      </c>
      <c s="25" t="s">
        <v>177</v>
      </c>
      <c s="26">
        <v>41.9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418</v>
      </c>
    </row>
    <row r="95" spans="1:5" ht="38.25">
      <c r="A95" s="30" t="s">
        <v>42</v>
      </c>
      <c r="E95" s="31" t="s">
        <v>398</v>
      </c>
    </row>
    <row r="96" spans="1:5" ht="51">
      <c r="A96" t="s">
        <v>44</v>
      </c>
      <c r="E96" s="29" t="s">
        <v>200</v>
      </c>
    </row>
    <row r="97" spans="1:16" ht="12.75">
      <c r="A97" s="19" t="s">
        <v>35</v>
      </c>
      <c s="23" t="s">
        <v>174</v>
      </c>
      <c s="23" t="s">
        <v>207</v>
      </c>
      <c s="19" t="s">
        <v>47</v>
      </c>
      <c s="24" t="s">
        <v>208</v>
      </c>
      <c s="25" t="s">
        <v>177</v>
      </c>
      <c s="26">
        <v>41.9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38.25">
      <c r="A98" s="28" t="s">
        <v>40</v>
      </c>
      <c r="E98" s="29" t="s">
        <v>419</v>
      </c>
    </row>
    <row r="99" spans="1:5" ht="38.25">
      <c r="A99" s="30" t="s">
        <v>42</v>
      </c>
      <c r="E99" s="31" t="s">
        <v>398</v>
      </c>
    </row>
    <row r="100" spans="1:5" ht="102">
      <c r="A100" t="s">
        <v>44</v>
      </c>
      <c r="E100" s="29" t="s">
        <v>211</v>
      </c>
    </row>
    <row r="101" spans="1:16" ht="12.75">
      <c r="A101" s="19" t="s">
        <v>35</v>
      </c>
      <c s="23" t="s">
        <v>181</v>
      </c>
      <c s="23" t="s">
        <v>420</v>
      </c>
      <c s="19" t="s">
        <v>47</v>
      </c>
      <c s="24" t="s">
        <v>421</v>
      </c>
      <c s="25" t="s">
        <v>84</v>
      </c>
      <c s="26">
        <v>8.5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422</v>
      </c>
    </row>
    <row r="103" spans="1:5" ht="38.25">
      <c r="A103" s="30" t="s">
        <v>42</v>
      </c>
      <c r="E103" s="31" t="s">
        <v>423</v>
      </c>
    </row>
    <row r="104" spans="1:5" ht="102">
      <c r="A104" t="s">
        <v>44</v>
      </c>
      <c r="E104" s="29" t="s">
        <v>211</v>
      </c>
    </row>
    <row r="105" spans="1:16" ht="12.75">
      <c r="A105" s="19" t="s">
        <v>35</v>
      </c>
      <c s="23" t="s">
        <v>188</v>
      </c>
      <c s="23" t="s">
        <v>424</v>
      </c>
      <c s="19" t="s">
        <v>47</v>
      </c>
      <c s="24" t="s">
        <v>425</v>
      </c>
      <c s="25" t="s">
        <v>177</v>
      </c>
      <c s="26">
        <v>292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426</v>
      </c>
    </row>
    <row r="107" spans="1:5" ht="38.25">
      <c r="A107" s="30" t="s">
        <v>42</v>
      </c>
      <c r="E107" s="31" t="s">
        <v>427</v>
      </c>
    </row>
    <row r="108" spans="1:5" ht="51">
      <c r="A108" t="s">
        <v>44</v>
      </c>
      <c r="E108" s="29" t="s">
        <v>233</v>
      </c>
    </row>
    <row r="109" spans="1:16" ht="12.75">
      <c r="A109" s="19" t="s">
        <v>35</v>
      </c>
      <c s="23" t="s">
        <v>195</v>
      </c>
      <c s="23" t="s">
        <v>238</v>
      </c>
      <c s="19" t="s">
        <v>37</v>
      </c>
      <c s="24" t="s">
        <v>239</v>
      </c>
      <c s="25" t="s">
        <v>177</v>
      </c>
      <c s="26">
        <v>278.1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38.25">
      <c r="A110" s="28" t="s">
        <v>40</v>
      </c>
      <c r="E110" s="29" t="s">
        <v>428</v>
      </c>
    </row>
    <row r="111" spans="1:5" ht="38.25">
      <c r="A111" s="30" t="s">
        <v>42</v>
      </c>
      <c r="E111" s="31" t="s">
        <v>429</v>
      </c>
    </row>
    <row r="112" spans="1:5" ht="51">
      <c r="A112" t="s">
        <v>44</v>
      </c>
      <c r="E112" s="29" t="s">
        <v>233</v>
      </c>
    </row>
    <row r="113" spans="1:16" ht="12.75">
      <c r="A113" s="19" t="s">
        <v>35</v>
      </c>
      <c s="23" t="s">
        <v>201</v>
      </c>
      <c s="23" t="s">
        <v>238</v>
      </c>
      <c s="19" t="s">
        <v>377</v>
      </c>
      <c s="24" t="s">
        <v>239</v>
      </c>
      <c s="25" t="s">
        <v>177</v>
      </c>
      <c s="26">
        <v>278.1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40</v>
      </c>
      <c r="E114" s="29" t="s">
        <v>430</v>
      </c>
    </row>
    <row r="115" spans="1:5" ht="38.25">
      <c r="A115" s="30" t="s">
        <v>42</v>
      </c>
      <c r="E115" s="31" t="s">
        <v>429</v>
      </c>
    </row>
    <row r="116" spans="1:5" ht="51">
      <c r="A116" t="s">
        <v>44</v>
      </c>
      <c r="E116" s="29" t="s">
        <v>233</v>
      </c>
    </row>
    <row r="117" spans="1:16" ht="12.75">
      <c r="A117" s="19" t="s">
        <v>35</v>
      </c>
      <c s="23" t="s">
        <v>206</v>
      </c>
      <c s="23" t="s">
        <v>249</v>
      </c>
      <c s="19" t="s">
        <v>47</v>
      </c>
      <c s="24" t="s">
        <v>250</v>
      </c>
      <c s="25" t="s">
        <v>177</v>
      </c>
      <c s="26">
        <v>278.1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431</v>
      </c>
    </row>
    <row r="119" spans="1:5" ht="38.25">
      <c r="A119" s="30" t="s">
        <v>42</v>
      </c>
      <c r="E119" s="31" t="s">
        <v>429</v>
      </c>
    </row>
    <row r="120" spans="1:5" ht="140.25">
      <c r="A120" t="s">
        <v>44</v>
      </c>
      <c r="E120" s="29" t="s">
        <v>253</v>
      </c>
    </row>
    <row r="121" spans="1:16" ht="12.75">
      <c r="A121" s="19" t="s">
        <v>35</v>
      </c>
      <c s="23" t="s">
        <v>212</v>
      </c>
      <c s="23" t="s">
        <v>432</v>
      </c>
      <c s="19" t="s">
        <v>47</v>
      </c>
      <c s="24" t="s">
        <v>433</v>
      </c>
      <c s="25" t="s">
        <v>177</v>
      </c>
      <c s="26">
        <v>278.1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47</v>
      </c>
    </row>
    <row r="123" spans="1:5" ht="38.25">
      <c r="A123" s="30" t="s">
        <v>42</v>
      </c>
      <c r="E123" s="31" t="s">
        <v>429</v>
      </c>
    </row>
    <row r="124" spans="1:5" ht="140.25">
      <c r="A124" t="s">
        <v>44</v>
      </c>
      <c r="E124" s="29" t="s">
        <v>253</v>
      </c>
    </row>
    <row r="125" spans="1:16" ht="12.75">
      <c r="A125" s="19" t="s">
        <v>35</v>
      </c>
      <c s="23" t="s">
        <v>217</v>
      </c>
      <c s="23" t="s">
        <v>434</v>
      </c>
      <c s="19" t="s">
        <v>47</v>
      </c>
      <c s="24" t="s">
        <v>435</v>
      </c>
      <c s="25" t="s">
        <v>177</v>
      </c>
      <c s="26">
        <v>292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436</v>
      </c>
    </row>
    <row r="127" spans="1:5" ht="38.25">
      <c r="A127" s="30" t="s">
        <v>42</v>
      </c>
      <c r="E127" s="31" t="s">
        <v>427</v>
      </c>
    </row>
    <row r="128" spans="1:5" ht="140.25">
      <c r="A128" t="s">
        <v>44</v>
      </c>
      <c r="E128" s="29" t="s">
        <v>253</v>
      </c>
    </row>
    <row r="129" spans="1:18" ht="12.75" customHeight="1">
      <c r="A129" s="5" t="s">
        <v>33</v>
      </c>
      <c s="5"/>
      <c s="35" t="s">
        <v>30</v>
      </c>
      <c s="5"/>
      <c s="21" t="s">
        <v>288</v>
      </c>
      <c s="5"/>
      <c s="5"/>
      <c s="5"/>
      <c s="36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25.5">
      <c r="A130" s="19" t="s">
        <v>35</v>
      </c>
      <c s="23" t="s">
        <v>223</v>
      </c>
      <c s="23" t="s">
        <v>437</v>
      </c>
      <c s="19" t="s">
        <v>47</v>
      </c>
      <c s="24" t="s">
        <v>438</v>
      </c>
      <c s="25" t="s">
        <v>39</v>
      </c>
      <c s="26">
        <v>56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439</v>
      </c>
    </row>
    <row r="132" spans="1:5" ht="38.25">
      <c r="A132" s="30" t="s">
        <v>42</v>
      </c>
      <c r="E132" s="31" t="s">
        <v>440</v>
      </c>
    </row>
    <row r="133" spans="1:5" ht="127.5">
      <c r="A133" t="s">
        <v>44</v>
      </c>
      <c r="E133" s="29" t="s">
        <v>441</v>
      </c>
    </row>
    <row r="134" spans="1:16" ht="12.75">
      <c r="A134" s="19" t="s">
        <v>35</v>
      </c>
      <c s="23" t="s">
        <v>229</v>
      </c>
      <c s="23" t="s">
        <v>290</v>
      </c>
      <c s="19" t="s">
        <v>47</v>
      </c>
      <c s="24" t="s">
        <v>291</v>
      </c>
      <c s="25" t="s">
        <v>65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442</v>
      </c>
    </row>
    <row r="136" spans="1:5" ht="12.75">
      <c r="A136" s="30" t="s">
        <v>42</v>
      </c>
      <c r="E136" s="31" t="s">
        <v>443</v>
      </c>
    </row>
    <row r="137" spans="1:5" ht="51">
      <c r="A137" t="s">
        <v>44</v>
      </c>
      <c r="E137" s="29" t="s">
        <v>294</v>
      </c>
    </row>
    <row r="138" spans="1:16" ht="12.75">
      <c r="A138" s="19" t="s">
        <v>35</v>
      </c>
      <c s="23" t="s">
        <v>234</v>
      </c>
      <c s="23" t="s">
        <v>444</v>
      </c>
      <c s="19" t="s">
        <v>47</v>
      </c>
      <c s="24" t="s">
        <v>445</v>
      </c>
      <c s="25" t="s">
        <v>65</v>
      </c>
      <c s="26">
        <v>3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446</v>
      </c>
    </row>
    <row r="140" spans="1:5" ht="12.75">
      <c r="A140" s="30" t="s">
        <v>42</v>
      </c>
      <c r="E140" s="31" t="s">
        <v>447</v>
      </c>
    </row>
    <row r="141" spans="1:5" ht="25.5">
      <c r="A141" t="s">
        <v>44</v>
      </c>
      <c r="E141" s="29" t="s">
        <v>448</v>
      </c>
    </row>
    <row r="142" spans="1:16" ht="12.75">
      <c r="A142" s="19" t="s">
        <v>35</v>
      </c>
      <c s="23" t="s">
        <v>237</v>
      </c>
      <c s="23" t="s">
        <v>449</v>
      </c>
      <c s="19" t="s">
        <v>47</v>
      </c>
      <c s="24" t="s">
        <v>450</v>
      </c>
      <c s="25" t="s">
        <v>65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451</v>
      </c>
    </row>
    <row r="144" spans="1:5" ht="12.75">
      <c r="A144" s="30" t="s">
        <v>42</v>
      </c>
      <c r="E144" s="31" t="s">
        <v>452</v>
      </c>
    </row>
    <row r="145" spans="1:5" ht="63.75">
      <c r="A145" t="s">
        <v>44</v>
      </c>
      <c r="E145" s="29" t="s">
        <v>453</v>
      </c>
    </row>
    <row r="146" spans="1:16" ht="12.75">
      <c r="A146" s="19" t="s">
        <v>35</v>
      </c>
      <c s="23" t="s">
        <v>242</v>
      </c>
      <c s="23" t="s">
        <v>454</v>
      </c>
      <c s="19" t="s">
        <v>37</v>
      </c>
      <c s="24" t="s">
        <v>455</v>
      </c>
      <c s="25" t="s">
        <v>65</v>
      </c>
      <c s="26">
        <v>6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456</v>
      </c>
    </row>
    <row r="148" spans="1:5" ht="12.75">
      <c r="A148" s="30" t="s">
        <v>42</v>
      </c>
      <c r="E148" s="31" t="s">
        <v>457</v>
      </c>
    </row>
    <row r="149" spans="1:5" ht="25.5">
      <c r="A149" t="s">
        <v>44</v>
      </c>
      <c r="E149" s="29" t="s">
        <v>304</v>
      </c>
    </row>
    <row r="150" spans="1:16" ht="12.75">
      <c r="A150" s="19" t="s">
        <v>35</v>
      </c>
      <c s="23" t="s">
        <v>248</v>
      </c>
      <c s="23" t="s">
        <v>454</v>
      </c>
      <c s="19" t="s">
        <v>377</v>
      </c>
      <c s="24" t="s">
        <v>455</v>
      </c>
      <c s="25" t="s">
        <v>65</v>
      </c>
      <c s="26">
        <v>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458</v>
      </c>
    </row>
    <row r="152" spans="1:5" ht="12.75">
      <c r="A152" s="30" t="s">
        <v>42</v>
      </c>
      <c r="E152" s="31" t="s">
        <v>452</v>
      </c>
    </row>
    <row r="153" spans="1:5" ht="25.5">
      <c r="A153" t="s">
        <v>44</v>
      </c>
      <c r="E153" s="29" t="s">
        <v>304</v>
      </c>
    </row>
    <row r="154" spans="1:16" ht="12.75">
      <c r="A154" s="19" t="s">
        <v>35</v>
      </c>
      <c s="23" t="s">
        <v>254</v>
      </c>
      <c s="23" t="s">
        <v>311</v>
      </c>
      <c s="19" t="s">
        <v>47</v>
      </c>
      <c s="24" t="s">
        <v>312</v>
      </c>
      <c s="25" t="s">
        <v>65</v>
      </c>
      <c s="26">
        <v>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459</v>
      </c>
    </row>
    <row r="156" spans="1:5" ht="12.75">
      <c r="A156" s="30" t="s">
        <v>42</v>
      </c>
      <c r="E156" s="31" t="s">
        <v>452</v>
      </c>
    </row>
    <row r="157" spans="1:5" ht="25.5">
      <c r="A157" t="s">
        <v>44</v>
      </c>
      <c r="E157" s="29" t="s">
        <v>304</v>
      </c>
    </row>
    <row r="158" spans="1:16" ht="25.5">
      <c r="A158" s="19" t="s">
        <v>35</v>
      </c>
      <c s="23" t="s">
        <v>259</v>
      </c>
      <c s="23" t="s">
        <v>316</v>
      </c>
      <c s="19" t="s">
        <v>47</v>
      </c>
      <c s="24" t="s">
        <v>317</v>
      </c>
      <c s="25" t="s">
        <v>177</v>
      </c>
      <c s="26">
        <v>13.05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460</v>
      </c>
    </row>
    <row r="160" spans="1:5" ht="38.25">
      <c r="A160" s="30" t="s">
        <v>42</v>
      </c>
      <c r="E160" s="31" t="s">
        <v>461</v>
      </c>
    </row>
    <row r="161" spans="1:5" ht="38.25">
      <c r="A161" t="s">
        <v>44</v>
      </c>
      <c r="E161" s="29" t="s">
        <v>320</v>
      </c>
    </row>
    <row r="162" spans="1:16" ht="25.5">
      <c r="A162" s="19" t="s">
        <v>35</v>
      </c>
      <c s="23" t="s">
        <v>264</v>
      </c>
      <c s="23" t="s">
        <v>322</v>
      </c>
      <c s="19" t="s">
        <v>47</v>
      </c>
      <c s="24" t="s">
        <v>323</v>
      </c>
      <c s="25" t="s">
        <v>177</v>
      </c>
      <c s="26">
        <v>13.05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462</v>
      </c>
    </row>
    <row r="164" spans="1:5" ht="38.25">
      <c r="A164" s="30" t="s">
        <v>42</v>
      </c>
      <c r="E164" s="31" t="s">
        <v>461</v>
      </c>
    </row>
    <row r="165" spans="1:5" ht="38.25">
      <c r="A165" t="s">
        <v>44</v>
      </c>
      <c r="E165" s="29" t="s">
        <v>320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0+O9+O26+O83+O108+O137+O162+O199+O228+O241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332</v>
      </c>
      <c s="32">
        <f>0+I9+I26+I83+I108+I137+I162+I199+I228+I241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332</v>
      </c>
      <c s="5"/>
      <c s="14" t="s">
        <v>463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35</v>
      </c>
      <c s="23" t="s">
        <v>19</v>
      </c>
      <c s="23" t="s">
        <v>464</v>
      </c>
      <c s="19" t="s">
        <v>47</v>
      </c>
      <c s="24" t="s">
        <v>465</v>
      </c>
      <c s="25" t="s">
        <v>77</v>
      </c>
      <c s="26">
        <v>1152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47</v>
      </c>
    </row>
    <row r="12" spans="1:5" ht="12.75">
      <c r="A12" s="30" t="s">
        <v>42</v>
      </c>
      <c r="E12" s="31" t="s">
        <v>466</v>
      </c>
    </row>
    <row r="13" spans="1:5" ht="140.25">
      <c r="A13" t="s">
        <v>44</v>
      </c>
      <c r="E13" s="29" t="s">
        <v>80</v>
      </c>
    </row>
    <row r="14" spans="1:16" ht="25.5">
      <c r="A14" s="19" t="s">
        <v>35</v>
      </c>
      <c s="23" t="s">
        <v>13</v>
      </c>
      <c s="23" t="s">
        <v>467</v>
      </c>
      <c s="19" t="s">
        <v>47</v>
      </c>
      <c s="24" t="s">
        <v>468</v>
      </c>
      <c s="25" t="s">
        <v>77</v>
      </c>
      <c s="26">
        <v>69.375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469</v>
      </c>
    </row>
    <row r="16" spans="1:5" ht="114.75">
      <c r="A16" s="30" t="s">
        <v>42</v>
      </c>
      <c r="E16" s="31" t="s">
        <v>470</v>
      </c>
    </row>
    <row r="17" spans="1:5" ht="140.25">
      <c r="A17" t="s">
        <v>44</v>
      </c>
      <c r="E17" s="29" t="s">
        <v>80</v>
      </c>
    </row>
    <row r="18" spans="1:16" ht="25.5">
      <c r="A18" s="19" t="s">
        <v>35</v>
      </c>
      <c s="23" t="s">
        <v>12</v>
      </c>
      <c s="23" t="s">
        <v>366</v>
      </c>
      <c s="19" t="s">
        <v>47</v>
      </c>
      <c s="24" t="s">
        <v>367</v>
      </c>
      <c s="25" t="s">
        <v>77</v>
      </c>
      <c s="26">
        <v>130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47</v>
      </c>
    </row>
    <row r="20" spans="1:5" ht="127.5">
      <c r="A20" s="30" t="s">
        <v>42</v>
      </c>
      <c r="E20" s="31" t="s">
        <v>471</v>
      </c>
    </row>
    <row r="21" spans="1:5" ht="140.25">
      <c r="A21" t="s">
        <v>44</v>
      </c>
      <c r="E21" s="29" t="s">
        <v>80</v>
      </c>
    </row>
    <row r="22" spans="1:16" ht="25.5">
      <c r="A22" s="19" t="s">
        <v>35</v>
      </c>
      <c s="23" t="s">
        <v>23</v>
      </c>
      <c s="23" t="s">
        <v>472</v>
      </c>
      <c s="19" t="s">
        <v>47</v>
      </c>
      <c s="24" t="s">
        <v>473</v>
      </c>
      <c s="25" t="s">
        <v>77</v>
      </c>
      <c s="26">
        <v>1.26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47</v>
      </c>
    </row>
    <row r="24" spans="1:5" ht="114.75">
      <c r="A24" s="30" t="s">
        <v>42</v>
      </c>
      <c r="E24" s="31" t="s">
        <v>474</v>
      </c>
    </row>
    <row r="25" spans="1:5" ht="140.25">
      <c r="A25" t="s">
        <v>44</v>
      </c>
      <c r="E25" s="29" t="s">
        <v>80</v>
      </c>
    </row>
    <row r="26" spans="1:18" ht="12.75" customHeight="1">
      <c r="A26" s="5" t="s">
        <v>33</v>
      </c>
      <c s="5"/>
      <c s="35" t="s">
        <v>19</v>
      </c>
      <c s="5"/>
      <c s="21" t="s">
        <v>81</v>
      </c>
      <c s="5"/>
      <c s="5"/>
      <c s="5"/>
      <c s="36">
        <f>0+Q26</f>
      </c>
      <c r="O26">
        <f>0+R26</f>
      </c>
      <c r="Q26">
        <f>0+I27+I31+I35+I39+I43+I47+I51+I55+I59+I63+I67+I71+I75+I79</f>
      </c>
      <c>
        <f>0+O27+O31+O35+O39+O43+O47+O51+O55+O59+O63+O67+O71+O75+O79</f>
      </c>
    </row>
    <row r="27" spans="1:16" ht="12.75">
      <c r="A27" s="19" t="s">
        <v>35</v>
      </c>
      <c s="23" t="s">
        <v>25</v>
      </c>
      <c s="23" t="s">
        <v>369</v>
      </c>
      <c s="19" t="s">
        <v>47</v>
      </c>
      <c s="24" t="s">
        <v>370</v>
      </c>
      <c s="25" t="s">
        <v>84</v>
      </c>
      <c s="26">
        <v>8.4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475</v>
      </c>
    </row>
    <row r="29" spans="1:5" ht="51">
      <c r="A29" s="30" t="s">
        <v>42</v>
      </c>
      <c r="E29" s="31" t="s">
        <v>476</v>
      </c>
    </row>
    <row r="30" spans="1:5" ht="63.75">
      <c r="A30" t="s">
        <v>44</v>
      </c>
      <c r="E30" s="29" t="s">
        <v>87</v>
      </c>
    </row>
    <row r="31" spans="1:16" ht="25.5">
      <c r="A31" s="19" t="s">
        <v>35</v>
      </c>
      <c s="23" t="s">
        <v>27</v>
      </c>
      <c s="23" t="s">
        <v>82</v>
      </c>
      <c s="19" t="s">
        <v>47</v>
      </c>
      <c s="24" t="s">
        <v>83</v>
      </c>
      <c s="25" t="s">
        <v>84</v>
      </c>
      <c s="26">
        <v>10.92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373</v>
      </c>
    </row>
    <row r="33" spans="1:5" ht="51">
      <c r="A33" s="30" t="s">
        <v>42</v>
      </c>
      <c r="E33" s="31" t="s">
        <v>477</v>
      </c>
    </row>
    <row r="34" spans="1:5" ht="63.75">
      <c r="A34" t="s">
        <v>44</v>
      </c>
      <c r="E34" s="29" t="s">
        <v>87</v>
      </c>
    </row>
    <row r="35" spans="1:16" ht="12.75">
      <c r="A35" s="19" t="s">
        <v>35</v>
      </c>
      <c s="23" t="s">
        <v>69</v>
      </c>
      <c s="23" t="s">
        <v>98</v>
      </c>
      <c s="19" t="s">
        <v>37</v>
      </c>
      <c s="24" t="s">
        <v>99</v>
      </c>
      <c s="25" t="s">
        <v>84</v>
      </c>
      <c s="26">
        <v>1.68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478</v>
      </c>
    </row>
    <row r="37" spans="1:5" ht="51">
      <c r="A37" s="30" t="s">
        <v>42</v>
      </c>
      <c r="E37" s="31" t="s">
        <v>479</v>
      </c>
    </row>
    <row r="38" spans="1:5" ht="63.75">
      <c r="A38" t="s">
        <v>44</v>
      </c>
      <c r="E38" s="29" t="s">
        <v>87</v>
      </c>
    </row>
    <row r="39" spans="1:16" ht="12.75">
      <c r="A39" s="19" t="s">
        <v>35</v>
      </c>
      <c s="23" t="s">
        <v>104</v>
      </c>
      <c s="23" t="s">
        <v>98</v>
      </c>
      <c s="19" t="s">
        <v>377</v>
      </c>
      <c s="24" t="s">
        <v>99</v>
      </c>
      <c s="25" t="s">
        <v>84</v>
      </c>
      <c s="26">
        <v>1.68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480</v>
      </c>
    </row>
    <row r="41" spans="1:5" ht="51">
      <c r="A41" s="30" t="s">
        <v>42</v>
      </c>
      <c r="E41" s="31" t="s">
        <v>481</v>
      </c>
    </row>
    <row r="42" spans="1:5" ht="63.75">
      <c r="A42" t="s">
        <v>44</v>
      </c>
      <c r="E42" s="29" t="s">
        <v>87</v>
      </c>
    </row>
    <row r="43" spans="1:16" ht="12.75">
      <c r="A43" s="19" t="s">
        <v>35</v>
      </c>
      <c s="23" t="s">
        <v>30</v>
      </c>
      <c s="23" t="s">
        <v>482</v>
      </c>
      <c s="19" t="s">
        <v>47</v>
      </c>
      <c s="24" t="s">
        <v>483</v>
      </c>
      <c s="25" t="s">
        <v>39</v>
      </c>
      <c s="26">
        <v>43.4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484</v>
      </c>
    </row>
    <row r="45" spans="1:5" ht="191.25">
      <c r="A45" s="30" t="s">
        <v>42</v>
      </c>
      <c r="E45" s="31" t="s">
        <v>485</v>
      </c>
    </row>
    <row r="46" spans="1:5" ht="25.5">
      <c r="A46" t="s">
        <v>44</v>
      </c>
      <c r="E46" s="29" t="s">
        <v>111</v>
      </c>
    </row>
    <row r="47" spans="1:16" ht="12.75">
      <c r="A47" s="19" t="s">
        <v>35</v>
      </c>
      <c s="23" t="s">
        <v>32</v>
      </c>
      <c s="23" t="s">
        <v>486</v>
      </c>
      <c s="19" t="s">
        <v>47</v>
      </c>
      <c s="24" t="s">
        <v>487</v>
      </c>
      <c s="25" t="s">
        <v>488</v>
      </c>
      <c s="26">
        <v>250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47</v>
      </c>
    </row>
    <row r="49" spans="1:5" ht="63.75">
      <c r="A49" s="30" t="s">
        <v>42</v>
      </c>
      <c r="E49" s="31" t="s">
        <v>489</v>
      </c>
    </row>
    <row r="50" spans="1:5" ht="38.25">
      <c r="A50" t="s">
        <v>44</v>
      </c>
      <c r="E50" s="29" t="s">
        <v>490</v>
      </c>
    </row>
    <row r="51" spans="1:16" ht="12.75">
      <c r="A51" s="19" t="s">
        <v>35</v>
      </c>
      <c s="23" t="s">
        <v>117</v>
      </c>
      <c s="23" t="s">
        <v>491</v>
      </c>
      <c s="19" t="s">
        <v>47</v>
      </c>
      <c s="24" t="s">
        <v>492</v>
      </c>
      <c s="25" t="s">
        <v>39</v>
      </c>
      <c s="26">
        <v>13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484</v>
      </c>
    </row>
    <row r="53" spans="1:5" ht="76.5">
      <c r="A53" s="30" t="s">
        <v>42</v>
      </c>
      <c r="E53" s="31" t="s">
        <v>493</v>
      </c>
    </row>
    <row r="54" spans="1:5" ht="38.25">
      <c r="A54" t="s">
        <v>44</v>
      </c>
      <c r="E54" s="29" t="s">
        <v>494</v>
      </c>
    </row>
    <row r="55" spans="1:16" ht="12.75">
      <c r="A55" s="19" t="s">
        <v>35</v>
      </c>
      <c s="23" t="s">
        <v>122</v>
      </c>
      <c s="23" t="s">
        <v>495</v>
      </c>
      <c s="19" t="s">
        <v>47</v>
      </c>
      <c s="24" t="s">
        <v>496</v>
      </c>
      <c s="25" t="s">
        <v>84</v>
      </c>
      <c s="26">
        <v>576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497</v>
      </c>
    </row>
    <row r="57" spans="1:5" ht="89.25">
      <c r="A57" s="30" t="s">
        <v>42</v>
      </c>
      <c r="E57" s="31" t="s">
        <v>498</v>
      </c>
    </row>
    <row r="58" spans="1:5" ht="318.75">
      <c r="A58" t="s">
        <v>44</v>
      </c>
      <c r="E58" s="29" t="s">
        <v>499</v>
      </c>
    </row>
    <row r="59" spans="1:16" ht="12.75">
      <c r="A59" s="19" t="s">
        <v>35</v>
      </c>
      <c s="23" t="s">
        <v>125</v>
      </c>
      <c s="23" t="s">
        <v>154</v>
      </c>
      <c s="19" t="s">
        <v>47</v>
      </c>
      <c s="24" t="s">
        <v>155</v>
      </c>
      <c s="25" t="s">
        <v>84</v>
      </c>
      <c s="26">
        <v>579.36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47</v>
      </c>
    </row>
    <row r="61" spans="1:5" ht="51">
      <c r="A61" s="30" t="s">
        <v>42</v>
      </c>
      <c r="E61" s="31" t="s">
        <v>500</v>
      </c>
    </row>
    <row r="62" spans="1:5" ht="191.25">
      <c r="A62" t="s">
        <v>44</v>
      </c>
      <c r="E62" s="29" t="s">
        <v>157</v>
      </c>
    </row>
    <row r="63" spans="1:16" ht="12.75">
      <c r="A63" s="19" t="s">
        <v>35</v>
      </c>
      <c s="23" t="s">
        <v>131</v>
      </c>
      <c s="23" t="s">
        <v>501</v>
      </c>
      <c s="19" t="s">
        <v>19</v>
      </c>
      <c s="24" t="s">
        <v>502</v>
      </c>
      <c s="25" t="s">
        <v>84</v>
      </c>
      <c s="26">
        <v>2.52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484</v>
      </c>
    </row>
    <row r="65" spans="1:5" ht="76.5">
      <c r="A65" s="30" t="s">
        <v>42</v>
      </c>
      <c r="E65" s="31" t="s">
        <v>503</v>
      </c>
    </row>
    <row r="66" spans="1:5" ht="229.5">
      <c r="A66" t="s">
        <v>44</v>
      </c>
      <c r="E66" s="29" t="s">
        <v>504</v>
      </c>
    </row>
    <row r="67" spans="1:16" ht="12.75">
      <c r="A67" s="19" t="s">
        <v>35</v>
      </c>
      <c s="23" t="s">
        <v>137</v>
      </c>
      <c s="23" t="s">
        <v>501</v>
      </c>
      <c s="19" t="s">
        <v>13</v>
      </c>
      <c s="24" t="s">
        <v>502</v>
      </c>
      <c s="25" t="s">
        <v>84</v>
      </c>
      <c s="26">
        <v>34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484</v>
      </c>
    </row>
    <row r="69" spans="1:5" ht="76.5">
      <c r="A69" s="30" t="s">
        <v>42</v>
      </c>
      <c r="E69" s="31" t="s">
        <v>505</v>
      </c>
    </row>
    <row r="70" spans="1:5" ht="229.5">
      <c r="A70" t="s">
        <v>44</v>
      </c>
      <c r="E70" s="29" t="s">
        <v>504</v>
      </c>
    </row>
    <row r="71" spans="1:16" ht="12.75">
      <c r="A71" s="19" t="s">
        <v>35</v>
      </c>
      <c s="23" t="s">
        <v>142</v>
      </c>
      <c s="23" t="s">
        <v>501</v>
      </c>
      <c s="19" t="s">
        <v>12</v>
      </c>
      <c s="24" t="s">
        <v>502</v>
      </c>
      <c s="25" t="s">
        <v>84</v>
      </c>
      <c s="26">
        <v>316.76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506</v>
      </c>
    </row>
    <row r="73" spans="1:5" ht="114.75">
      <c r="A73" s="30" t="s">
        <v>42</v>
      </c>
      <c r="E73" s="31" t="s">
        <v>507</v>
      </c>
    </row>
    <row r="74" spans="1:5" ht="229.5">
      <c r="A74" t="s">
        <v>44</v>
      </c>
      <c r="E74" s="29" t="s">
        <v>504</v>
      </c>
    </row>
    <row r="75" spans="1:16" ht="12.75">
      <c r="A75" s="19" t="s">
        <v>35</v>
      </c>
      <c s="23" t="s">
        <v>147</v>
      </c>
      <c s="23" t="s">
        <v>508</v>
      </c>
      <c s="19" t="s">
        <v>47</v>
      </c>
      <c s="24" t="s">
        <v>509</v>
      </c>
      <c s="25" t="s">
        <v>84</v>
      </c>
      <c s="26">
        <v>4.08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510</v>
      </c>
    </row>
    <row r="77" spans="1:5" ht="89.25">
      <c r="A77" s="30" t="s">
        <v>42</v>
      </c>
      <c r="E77" s="31" t="s">
        <v>511</v>
      </c>
    </row>
    <row r="78" spans="1:5" ht="293.25">
      <c r="A78" t="s">
        <v>44</v>
      </c>
      <c r="E78" s="29" t="s">
        <v>512</v>
      </c>
    </row>
    <row r="79" spans="1:16" ht="12.75">
      <c r="A79" s="19" t="s">
        <v>35</v>
      </c>
      <c s="23" t="s">
        <v>153</v>
      </c>
      <c s="23" t="s">
        <v>513</v>
      </c>
      <c s="19" t="s">
        <v>47</v>
      </c>
      <c s="24" t="s">
        <v>514</v>
      </c>
      <c s="25" t="s">
        <v>177</v>
      </c>
      <c s="26">
        <v>93.96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484</v>
      </c>
    </row>
    <row r="81" spans="1:5" ht="76.5">
      <c r="A81" s="30" t="s">
        <v>42</v>
      </c>
      <c r="E81" s="31" t="s">
        <v>515</v>
      </c>
    </row>
    <row r="82" spans="1:5" ht="25.5">
      <c r="A82" t="s">
        <v>44</v>
      </c>
      <c r="E82" s="29" t="s">
        <v>180</v>
      </c>
    </row>
    <row r="83" spans="1:18" ht="12.75" customHeight="1">
      <c r="A83" s="5" t="s">
        <v>33</v>
      </c>
      <c s="5"/>
      <c s="35" t="s">
        <v>13</v>
      </c>
      <c s="5"/>
      <c s="21" t="s">
        <v>187</v>
      </c>
      <c s="5"/>
      <c s="5"/>
      <c s="5"/>
      <c s="36">
        <f>0+Q83</f>
      </c>
      <c r="O83">
        <f>0+R83</f>
      </c>
      <c r="Q83">
        <f>0+I84+I88+I92+I96+I100+I104</f>
      </c>
      <c>
        <f>0+O84+O88+O92+O96+O100+O104</f>
      </c>
    </row>
    <row r="84" spans="1:16" ht="12.75">
      <c r="A84" s="19" t="s">
        <v>35</v>
      </c>
      <c s="23" t="s">
        <v>158</v>
      </c>
      <c s="23" t="s">
        <v>516</v>
      </c>
      <c s="19" t="s">
        <v>47</v>
      </c>
      <c s="24" t="s">
        <v>517</v>
      </c>
      <c s="25" t="s">
        <v>84</v>
      </c>
      <c s="26">
        <v>1.224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484</v>
      </c>
    </row>
    <row r="86" spans="1:5" ht="76.5">
      <c r="A86" s="30" t="s">
        <v>42</v>
      </c>
      <c r="E86" s="31" t="s">
        <v>518</v>
      </c>
    </row>
    <row r="87" spans="1:5" ht="51">
      <c r="A87" t="s">
        <v>44</v>
      </c>
      <c r="E87" s="29" t="s">
        <v>519</v>
      </c>
    </row>
    <row r="88" spans="1:16" ht="12.75">
      <c r="A88" s="19" t="s">
        <v>35</v>
      </c>
      <c s="23" t="s">
        <v>163</v>
      </c>
      <c s="23" t="s">
        <v>520</v>
      </c>
      <c s="19" t="s">
        <v>47</v>
      </c>
      <c s="24" t="s">
        <v>521</v>
      </c>
      <c s="25" t="s">
        <v>84</v>
      </c>
      <c s="26">
        <v>0.311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484</v>
      </c>
    </row>
    <row r="90" spans="1:5" ht="76.5">
      <c r="A90" s="30" t="s">
        <v>42</v>
      </c>
      <c r="E90" s="31" t="s">
        <v>522</v>
      </c>
    </row>
    <row r="91" spans="1:5" ht="51">
      <c r="A91" t="s">
        <v>44</v>
      </c>
      <c r="E91" s="29" t="s">
        <v>519</v>
      </c>
    </row>
    <row r="92" spans="1:16" ht="12.75">
      <c r="A92" s="19" t="s">
        <v>35</v>
      </c>
      <c s="23" t="s">
        <v>169</v>
      </c>
      <c s="23" t="s">
        <v>523</v>
      </c>
      <c s="19" t="s">
        <v>47</v>
      </c>
      <c s="24" t="s">
        <v>524</v>
      </c>
      <c s="25" t="s">
        <v>84</v>
      </c>
      <c s="26">
        <v>8.4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484</v>
      </c>
    </row>
    <row r="94" spans="1:5" ht="76.5">
      <c r="A94" s="30" t="s">
        <v>42</v>
      </c>
      <c r="E94" s="31" t="s">
        <v>525</v>
      </c>
    </row>
    <row r="95" spans="1:5" ht="25.5">
      <c r="A95" t="s">
        <v>44</v>
      </c>
      <c r="E95" s="29" t="s">
        <v>526</v>
      </c>
    </row>
    <row r="96" spans="1:16" ht="12.75">
      <c r="A96" s="19" t="s">
        <v>35</v>
      </c>
      <c s="23" t="s">
        <v>174</v>
      </c>
      <c s="23" t="s">
        <v>527</v>
      </c>
      <c s="19" t="s">
        <v>47</v>
      </c>
      <c s="24" t="s">
        <v>528</v>
      </c>
      <c s="25" t="s">
        <v>84</v>
      </c>
      <c s="26">
        <v>19.366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484</v>
      </c>
    </row>
    <row r="98" spans="1:5" ht="51">
      <c r="A98" s="30" t="s">
        <v>42</v>
      </c>
      <c r="E98" s="31" t="s">
        <v>529</v>
      </c>
    </row>
    <row r="99" spans="1:5" ht="38.25">
      <c r="A99" t="s">
        <v>44</v>
      </c>
      <c r="E99" s="29" t="s">
        <v>410</v>
      </c>
    </row>
    <row r="100" spans="1:16" ht="12.75">
      <c r="A100" s="19" t="s">
        <v>35</v>
      </c>
      <c s="23" t="s">
        <v>181</v>
      </c>
      <c s="23" t="s">
        <v>530</v>
      </c>
      <c s="19" t="s">
        <v>47</v>
      </c>
      <c s="24" t="s">
        <v>531</v>
      </c>
      <c s="25" t="s">
        <v>84</v>
      </c>
      <c s="26">
        <v>22.8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532</v>
      </c>
    </row>
    <row r="102" spans="1:5" ht="89.25">
      <c r="A102" s="30" t="s">
        <v>42</v>
      </c>
      <c r="E102" s="31" t="s">
        <v>533</v>
      </c>
    </row>
    <row r="103" spans="1:5" ht="369.75">
      <c r="A103" t="s">
        <v>44</v>
      </c>
      <c r="E103" s="29" t="s">
        <v>534</v>
      </c>
    </row>
    <row r="104" spans="1:16" ht="12.75">
      <c r="A104" s="19" t="s">
        <v>35</v>
      </c>
      <c s="23" t="s">
        <v>188</v>
      </c>
      <c s="23" t="s">
        <v>535</v>
      </c>
      <c s="19" t="s">
        <v>47</v>
      </c>
      <c s="24" t="s">
        <v>536</v>
      </c>
      <c s="25" t="s">
        <v>77</v>
      </c>
      <c s="26">
        <v>4.56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484</v>
      </c>
    </row>
    <row r="106" spans="1:5" ht="102">
      <c r="A106" s="30" t="s">
        <v>42</v>
      </c>
      <c r="E106" s="31" t="s">
        <v>537</v>
      </c>
    </row>
    <row r="107" spans="1:5" ht="267.75">
      <c r="A107" t="s">
        <v>44</v>
      </c>
      <c r="E107" s="29" t="s">
        <v>538</v>
      </c>
    </row>
    <row r="108" spans="1:18" ht="12.75" customHeight="1">
      <c r="A108" s="5" t="s">
        <v>33</v>
      </c>
      <c s="5"/>
      <c s="35" t="s">
        <v>12</v>
      </c>
      <c s="5"/>
      <c s="21" t="s">
        <v>539</v>
      </c>
      <c s="5"/>
      <c s="5"/>
      <c s="5"/>
      <c s="36">
        <f>0+Q108</f>
      </c>
      <c r="O108">
        <f>0+R108</f>
      </c>
      <c r="Q108">
        <f>0+I109+I113+I117+I121+I125+I129+I133</f>
      </c>
      <c>
        <f>0+O109+O113+O117+O121+O125+O129+O133</f>
      </c>
    </row>
    <row r="109" spans="1:16" ht="12.75">
      <c r="A109" s="19" t="s">
        <v>35</v>
      </c>
      <c s="23" t="s">
        <v>195</v>
      </c>
      <c s="23" t="s">
        <v>540</v>
      </c>
      <c s="19" t="s">
        <v>47</v>
      </c>
      <c s="24" t="s">
        <v>541</v>
      </c>
      <c s="25" t="s">
        <v>542</v>
      </c>
      <c s="26">
        <v>84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484</v>
      </c>
    </row>
    <row r="111" spans="1:5" ht="89.25">
      <c r="A111" s="30" t="s">
        <v>42</v>
      </c>
      <c r="E111" s="31" t="s">
        <v>543</v>
      </c>
    </row>
    <row r="112" spans="1:5" ht="25.5">
      <c r="A112" t="s">
        <v>44</v>
      </c>
      <c r="E112" s="29" t="s">
        <v>544</v>
      </c>
    </row>
    <row r="113" spans="1:16" ht="12.75">
      <c r="A113" s="19" t="s">
        <v>35</v>
      </c>
      <c s="23" t="s">
        <v>201</v>
      </c>
      <c s="23" t="s">
        <v>545</v>
      </c>
      <c s="19" t="s">
        <v>47</v>
      </c>
      <c s="24" t="s">
        <v>546</v>
      </c>
      <c s="25" t="s">
        <v>84</v>
      </c>
      <c s="26">
        <v>9.3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547</v>
      </c>
    </row>
    <row r="115" spans="1:5" ht="63.75">
      <c r="A115" s="30" t="s">
        <v>42</v>
      </c>
      <c r="E115" s="31" t="s">
        <v>548</v>
      </c>
    </row>
    <row r="116" spans="1:5" ht="382.5">
      <c r="A116" t="s">
        <v>44</v>
      </c>
      <c r="E116" s="29" t="s">
        <v>549</v>
      </c>
    </row>
    <row r="117" spans="1:16" ht="12.75">
      <c r="A117" s="19" t="s">
        <v>35</v>
      </c>
      <c s="23" t="s">
        <v>206</v>
      </c>
      <c s="23" t="s">
        <v>550</v>
      </c>
      <c s="19" t="s">
        <v>47</v>
      </c>
      <c s="24" t="s">
        <v>551</v>
      </c>
      <c s="25" t="s">
        <v>77</v>
      </c>
      <c s="26">
        <v>2.325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484</v>
      </c>
    </row>
    <row r="119" spans="1:5" ht="102">
      <c r="A119" s="30" t="s">
        <v>42</v>
      </c>
      <c r="E119" s="31" t="s">
        <v>552</v>
      </c>
    </row>
    <row r="120" spans="1:5" ht="242.25">
      <c r="A120" t="s">
        <v>44</v>
      </c>
      <c r="E120" s="29" t="s">
        <v>553</v>
      </c>
    </row>
    <row r="121" spans="1:16" ht="12.75">
      <c r="A121" s="19" t="s">
        <v>35</v>
      </c>
      <c s="23" t="s">
        <v>212</v>
      </c>
      <c s="23" t="s">
        <v>554</v>
      </c>
      <c s="19" t="s">
        <v>47</v>
      </c>
      <c s="24" t="s">
        <v>555</v>
      </c>
      <c s="25" t="s">
        <v>84</v>
      </c>
      <c s="26">
        <v>14.4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556</v>
      </c>
    </row>
    <row r="123" spans="1:5" ht="76.5">
      <c r="A123" s="30" t="s">
        <v>42</v>
      </c>
      <c r="E123" s="31" t="s">
        <v>557</v>
      </c>
    </row>
    <row r="124" spans="1:5" ht="369.75">
      <c r="A124" t="s">
        <v>44</v>
      </c>
      <c r="E124" s="29" t="s">
        <v>558</v>
      </c>
    </row>
    <row r="125" spans="1:16" ht="12.75">
      <c r="A125" s="19" t="s">
        <v>35</v>
      </c>
      <c s="23" t="s">
        <v>217</v>
      </c>
      <c s="23" t="s">
        <v>559</v>
      </c>
      <c s="19" t="s">
        <v>47</v>
      </c>
      <c s="24" t="s">
        <v>560</v>
      </c>
      <c s="25" t="s">
        <v>77</v>
      </c>
      <c s="26">
        <v>2.88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484</v>
      </c>
    </row>
    <row r="127" spans="1:5" ht="102">
      <c r="A127" s="30" t="s">
        <v>42</v>
      </c>
      <c r="E127" s="31" t="s">
        <v>561</v>
      </c>
    </row>
    <row r="128" spans="1:5" ht="267.75">
      <c r="A128" t="s">
        <v>44</v>
      </c>
      <c r="E128" s="29" t="s">
        <v>538</v>
      </c>
    </row>
    <row r="129" spans="1:16" ht="12.75">
      <c r="A129" s="19" t="s">
        <v>35</v>
      </c>
      <c s="23" t="s">
        <v>223</v>
      </c>
      <c s="23" t="s">
        <v>562</v>
      </c>
      <c s="19" t="s">
        <v>47</v>
      </c>
      <c s="24" t="s">
        <v>563</v>
      </c>
      <c s="25" t="s">
        <v>84</v>
      </c>
      <c s="26">
        <v>45.6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564</v>
      </c>
    </row>
    <row r="131" spans="1:5" ht="76.5">
      <c r="A131" s="30" t="s">
        <v>42</v>
      </c>
      <c r="E131" s="31" t="s">
        <v>565</v>
      </c>
    </row>
    <row r="132" spans="1:5" ht="369.75">
      <c r="A132" t="s">
        <v>44</v>
      </c>
      <c r="E132" s="29" t="s">
        <v>558</v>
      </c>
    </row>
    <row r="133" spans="1:16" ht="12.75">
      <c r="A133" s="19" t="s">
        <v>35</v>
      </c>
      <c s="23" t="s">
        <v>229</v>
      </c>
      <c s="23" t="s">
        <v>566</v>
      </c>
      <c s="19" t="s">
        <v>47</v>
      </c>
      <c s="24" t="s">
        <v>567</v>
      </c>
      <c s="25" t="s">
        <v>77</v>
      </c>
      <c s="26">
        <v>9.12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484</v>
      </c>
    </row>
    <row r="135" spans="1:5" ht="102">
      <c r="A135" s="30" t="s">
        <v>42</v>
      </c>
      <c r="E135" s="31" t="s">
        <v>568</v>
      </c>
    </row>
    <row r="136" spans="1:5" ht="267.75">
      <c r="A136" t="s">
        <v>44</v>
      </c>
      <c r="E136" s="29" t="s">
        <v>538</v>
      </c>
    </row>
    <row r="137" spans="1:18" ht="12.75" customHeight="1">
      <c r="A137" s="5" t="s">
        <v>33</v>
      </c>
      <c s="5"/>
      <c s="35" t="s">
        <v>23</v>
      </c>
      <c s="5"/>
      <c s="21" t="s">
        <v>569</v>
      </c>
      <c s="5"/>
      <c s="5"/>
      <c s="5"/>
      <c s="36">
        <f>0+Q137</f>
      </c>
      <c r="O137">
        <f>0+R137</f>
      </c>
      <c r="Q137">
        <f>0+I138+I142+I146+I150+I154+I158</f>
      </c>
      <c>
        <f>0+O138+O142+O146+O150+O154+O158</f>
      </c>
    </row>
    <row r="138" spans="1:16" ht="12.75">
      <c r="A138" s="19" t="s">
        <v>35</v>
      </c>
      <c s="23" t="s">
        <v>234</v>
      </c>
      <c s="23" t="s">
        <v>570</v>
      </c>
      <c s="19" t="s">
        <v>47</v>
      </c>
      <c s="24" t="s">
        <v>571</v>
      </c>
      <c s="25" t="s">
        <v>84</v>
      </c>
      <c s="26">
        <v>7.02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572</v>
      </c>
    </row>
    <row r="140" spans="1:5" ht="89.25">
      <c r="A140" s="30" t="s">
        <v>42</v>
      </c>
      <c r="E140" s="31" t="s">
        <v>573</v>
      </c>
    </row>
    <row r="141" spans="1:5" ht="369.75">
      <c r="A141" t="s">
        <v>44</v>
      </c>
      <c r="E141" s="29" t="s">
        <v>558</v>
      </c>
    </row>
    <row r="142" spans="1:16" ht="12.75">
      <c r="A142" s="19" t="s">
        <v>35</v>
      </c>
      <c s="23" t="s">
        <v>237</v>
      </c>
      <c s="23" t="s">
        <v>574</v>
      </c>
      <c s="19" t="s">
        <v>47</v>
      </c>
      <c s="24" t="s">
        <v>575</v>
      </c>
      <c s="25" t="s">
        <v>84</v>
      </c>
      <c s="26">
        <v>17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576</v>
      </c>
    </row>
    <row r="144" spans="1:5" ht="165.75">
      <c r="A144" s="30" t="s">
        <v>42</v>
      </c>
      <c r="E144" s="31" t="s">
        <v>577</v>
      </c>
    </row>
    <row r="145" spans="1:5" ht="369.75">
      <c r="A145" t="s">
        <v>44</v>
      </c>
      <c r="E145" s="29" t="s">
        <v>558</v>
      </c>
    </row>
    <row r="146" spans="1:16" ht="12.75">
      <c r="A146" s="19" t="s">
        <v>35</v>
      </c>
      <c s="23" t="s">
        <v>242</v>
      </c>
      <c s="23" t="s">
        <v>578</v>
      </c>
      <c s="19" t="s">
        <v>47</v>
      </c>
      <c s="24" t="s">
        <v>579</v>
      </c>
      <c s="25" t="s">
        <v>84</v>
      </c>
      <c s="26">
        <v>6.8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580</v>
      </c>
    </row>
    <row r="148" spans="1:5" ht="76.5">
      <c r="A148" s="30" t="s">
        <v>42</v>
      </c>
      <c r="E148" s="31" t="s">
        <v>581</v>
      </c>
    </row>
    <row r="149" spans="1:5" ht="369.75">
      <c r="A149" t="s">
        <v>44</v>
      </c>
      <c r="E149" s="29" t="s">
        <v>558</v>
      </c>
    </row>
    <row r="150" spans="1:16" ht="12.75">
      <c r="A150" s="19" t="s">
        <v>35</v>
      </c>
      <c s="23" t="s">
        <v>248</v>
      </c>
      <c s="23" t="s">
        <v>582</v>
      </c>
      <c s="19" t="s">
        <v>47</v>
      </c>
      <c s="24" t="s">
        <v>583</v>
      </c>
      <c s="25" t="s">
        <v>84</v>
      </c>
      <c s="26">
        <v>7.8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484</v>
      </c>
    </row>
    <row r="152" spans="1:5" ht="76.5">
      <c r="A152" s="30" t="s">
        <v>42</v>
      </c>
      <c r="E152" s="31" t="s">
        <v>584</v>
      </c>
    </row>
    <row r="153" spans="1:5" ht="51">
      <c r="A153" t="s">
        <v>44</v>
      </c>
      <c r="E153" s="29" t="s">
        <v>585</v>
      </c>
    </row>
    <row r="154" spans="1:16" ht="12.75">
      <c r="A154" s="19" t="s">
        <v>35</v>
      </c>
      <c s="23" t="s">
        <v>254</v>
      </c>
      <c s="23" t="s">
        <v>586</v>
      </c>
      <c s="19" t="s">
        <v>47</v>
      </c>
      <c s="24" t="s">
        <v>587</v>
      </c>
      <c s="25" t="s">
        <v>84</v>
      </c>
      <c s="26">
        <v>20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588</v>
      </c>
    </row>
    <row r="156" spans="1:5" ht="178.5">
      <c r="A156" s="30" t="s">
        <v>42</v>
      </c>
      <c r="E156" s="31" t="s">
        <v>589</v>
      </c>
    </row>
    <row r="157" spans="1:5" ht="102">
      <c r="A157" t="s">
        <v>44</v>
      </c>
      <c r="E157" s="29" t="s">
        <v>590</v>
      </c>
    </row>
    <row r="158" spans="1:16" ht="12.75">
      <c r="A158" s="19" t="s">
        <v>35</v>
      </c>
      <c s="23" t="s">
        <v>259</v>
      </c>
      <c s="23" t="s">
        <v>591</v>
      </c>
      <c s="19" t="s">
        <v>47</v>
      </c>
      <c s="24" t="s">
        <v>592</v>
      </c>
      <c s="25" t="s">
        <v>84</v>
      </c>
      <c s="26">
        <v>5.2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593</v>
      </c>
    </row>
    <row r="160" spans="1:5" ht="76.5">
      <c r="A160" s="30" t="s">
        <v>42</v>
      </c>
      <c r="E160" s="31" t="s">
        <v>594</v>
      </c>
    </row>
    <row r="161" spans="1:5" ht="357">
      <c r="A161" t="s">
        <v>44</v>
      </c>
      <c r="E161" s="29" t="s">
        <v>595</v>
      </c>
    </row>
    <row r="162" spans="1:18" ht="12.75" customHeight="1">
      <c r="A162" s="5" t="s">
        <v>33</v>
      </c>
      <c s="5"/>
      <c s="35" t="s">
        <v>25</v>
      </c>
      <c s="5"/>
      <c s="21" t="s">
        <v>194</v>
      </c>
      <c s="5"/>
      <c s="5"/>
      <c s="5"/>
      <c s="36">
        <f>0+Q162</f>
      </c>
      <c r="O162">
        <f>0+R162</f>
      </c>
      <c r="Q162">
        <f>0+I163+I167+I171+I175+I179+I183+I187+I191+I195</f>
      </c>
      <c>
        <f>0+O163+O167+O171+O175+O179+O183+O187+O191+O195</f>
      </c>
    </row>
    <row r="163" spans="1:16" ht="12.75">
      <c r="A163" s="19" t="s">
        <v>35</v>
      </c>
      <c s="23" t="s">
        <v>264</v>
      </c>
      <c s="23" t="s">
        <v>411</v>
      </c>
      <c s="19" t="s">
        <v>47</v>
      </c>
      <c s="24" t="s">
        <v>412</v>
      </c>
      <c s="25" t="s">
        <v>177</v>
      </c>
      <c s="26">
        <v>70.2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413</v>
      </c>
    </row>
    <row r="165" spans="1:5" ht="51">
      <c r="A165" s="30" t="s">
        <v>42</v>
      </c>
      <c r="E165" s="31" t="s">
        <v>596</v>
      </c>
    </row>
    <row r="166" spans="1:5" ht="51">
      <c r="A166" t="s">
        <v>44</v>
      </c>
      <c r="E166" s="29" t="s">
        <v>200</v>
      </c>
    </row>
    <row r="167" spans="1:16" ht="12.75">
      <c r="A167" s="19" t="s">
        <v>35</v>
      </c>
      <c s="23" t="s">
        <v>269</v>
      </c>
      <c s="23" t="s">
        <v>196</v>
      </c>
      <c s="19" t="s">
        <v>47</v>
      </c>
      <c s="24" t="s">
        <v>197</v>
      </c>
      <c s="25" t="s">
        <v>177</v>
      </c>
      <c s="26">
        <v>70.2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597</v>
      </c>
    </row>
    <row r="169" spans="1:5" ht="51">
      <c r="A169" s="30" t="s">
        <v>42</v>
      </c>
      <c r="E169" s="31" t="s">
        <v>596</v>
      </c>
    </row>
    <row r="170" spans="1:5" ht="51">
      <c r="A170" t="s">
        <v>44</v>
      </c>
      <c r="E170" s="29" t="s">
        <v>200</v>
      </c>
    </row>
    <row r="171" spans="1:16" ht="12.75">
      <c r="A171" s="19" t="s">
        <v>35</v>
      </c>
      <c s="23" t="s">
        <v>274</v>
      </c>
      <c s="23" t="s">
        <v>424</v>
      </c>
      <c s="19" t="s">
        <v>47</v>
      </c>
      <c s="24" t="s">
        <v>425</v>
      </c>
      <c s="25" t="s">
        <v>177</v>
      </c>
      <c s="26">
        <v>70.2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598</v>
      </c>
    </row>
    <row r="173" spans="1:5" ht="51">
      <c r="A173" s="30" t="s">
        <v>42</v>
      </c>
      <c r="E173" s="31" t="s">
        <v>596</v>
      </c>
    </row>
    <row r="174" spans="1:5" ht="51">
      <c r="A174" t="s">
        <v>44</v>
      </c>
      <c r="E174" s="29" t="s">
        <v>233</v>
      </c>
    </row>
    <row r="175" spans="1:16" ht="12.75">
      <c r="A175" s="19" t="s">
        <v>35</v>
      </c>
      <c s="23" t="s">
        <v>280</v>
      </c>
      <c s="23" t="s">
        <v>238</v>
      </c>
      <c s="19" t="s">
        <v>37</v>
      </c>
      <c s="24" t="s">
        <v>239</v>
      </c>
      <c s="25" t="s">
        <v>177</v>
      </c>
      <c s="26">
        <v>97.5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38.25">
      <c r="A176" s="28" t="s">
        <v>40</v>
      </c>
      <c r="E176" s="29" t="s">
        <v>428</v>
      </c>
    </row>
    <row r="177" spans="1:5" ht="51">
      <c r="A177" s="30" t="s">
        <v>42</v>
      </c>
      <c r="E177" s="31" t="s">
        <v>599</v>
      </c>
    </row>
    <row r="178" spans="1:5" ht="51">
      <c r="A178" t="s">
        <v>44</v>
      </c>
      <c r="E178" s="29" t="s">
        <v>233</v>
      </c>
    </row>
    <row r="179" spans="1:16" ht="12.75">
      <c r="A179" s="19" t="s">
        <v>35</v>
      </c>
      <c s="23" t="s">
        <v>283</v>
      </c>
      <c s="23" t="s">
        <v>238</v>
      </c>
      <c s="19" t="s">
        <v>377</v>
      </c>
      <c s="24" t="s">
        <v>239</v>
      </c>
      <c s="25" t="s">
        <v>177</v>
      </c>
      <c s="26">
        <v>97.5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38.25">
      <c r="A180" s="28" t="s">
        <v>40</v>
      </c>
      <c r="E180" s="29" t="s">
        <v>430</v>
      </c>
    </row>
    <row r="181" spans="1:5" ht="51">
      <c r="A181" s="30" t="s">
        <v>42</v>
      </c>
      <c r="E181" s="31" t="s">
        <v>599</v>
      </c>
    </row>
    <row r="182" spans="1:5" ht="51">
      <c r="A182" t="s">
        <v>44</v>
      </c>
      <c r="E182" s="29" t="s">
        <v>233</v>
      </c>
    </row>
    <row r="183" spans="1:16" ht="12.75">
      <c r="A183" s="19" t="s">
        <v>35</v>
      </c>
      <c s="23" t="s">
        <v>289</v>
      </c>
      <c s="23" t="s">
        <v>249</v>
      </c>
      <c s="19" t="s">
        <v>47</v>
      </c>
      <c s="24" t="s">
        <v>250</v>
      </c>
      <c s="25" t="s">
        <v>177</v>
      </c>
      <c s="26">
        <v>97.5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25.5">
      <c r="A184" s="28" t="s">
        <v>40</v>
      </c>
      <c r="E184" s="29" t="s">
        <v>431</v>
      </c>
    </row>
    <row r="185" spans="1:5" ht="51">
      <c r="A185" s="30" t="s">
        <v>42</v>
      </c>
      <c r="E185" s="31" t="s">
        <v>599</v>
      </c>
    </row>
    <row r="186" spans="1:5" ht="140.25">
      <c r="A186" t="s">
        <v>44</v>
      </c>
      <c r="E186" s="29" t="s">
        <v>253</v>
      </c>
    </row>
    <row r="187" spans="1:16" ht="12.75">
      <c r="A187" s="19" t="s">
        <v>35</v>
      </c>
      <c s="23" t="s">
        <v>295</v>
      </c>
      <c s="23" t="s">
        <v>432</v>
      </c>
      <c s="19" t="s">
        <v>47</v>
      </c>
      <c s="24" t="s">
        <v>433</v>
      </c>
      <c s="25" t="s">
        <v>177</v>
      </c>
      <c s="26">
        <v>97.5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47</v>
      </c>
    </row>
    <row r="189" spans="1:5" ht="51">
      <c r="A189" s="30" t="s">
        <v>42</v>
      </c>
      <c r="E189" s="31" t="s">
        <v>599</v>
      </c>
    </row>
    <row r="190" spans="1:5" ht="140.25">
      <c r="A190" t="s">
        <v>44</v>
      </c>
      <c r="E190" s="29" t="s">
        <v>253</v>
      </c>
    </row>
    <row r="191" spans="1:16" ht="12.75">
      <c r="A191" s="19" t="s">
        <v>35</v>
      </c>
      <c s="23" t="s">
        <v>301</v>
      </c>
      <c s="23" t="s">
        <v>434</v>
      </c>
      <c s="19" t="s">
        <v>47</v>
      </c>
      <c s="24" t="s">
        <v>435</v>
      </c>
      <c s="25" t="s">
        <v>177</v>
      </c>
      <c s="26">
        <v>70.2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600</v>
      </c>
    </row>
    <row r="193" spans="1:5" ht="51">
      <c r="A193" s="30" t="s">
        <v>42</v>
      </c>
      <c r="E193" s="31" t="s">
        <v>601</v>
      </c>
    </row>
    <row r="194" spans="1:5" ht="140.25">
      <c r="A194" t="s">
        <v>44</v>
      </c>
      <c r="E194" s="29" t="s">
        <v>253</v>
      </c>
    </row>
    <row r="195" spans="1:16" ht="12.75">
      <c r="A195" s="19" t="s">
        <v>35</v>
      </c>
      <c s="23" t="s">
        <v>305</v>
      </c>
      <c s="23" t="s">
        <v>602</v>
      </c>
      <c s="19" t="s">
        <v>47</v>
      </c>
      <c s="24" t="s">
        <v>603</v>
      </c>
      <c s="25" t="s">
        <v>177</v>
      </c>
      <c s="26">
        <v>47.645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47</v>
      </c>
    </row>
    <row r="197" spans="1:5" ht="12.75">
      <c r="A197" s="30" t="s">
        <v>42</v>
      </c>
      <c r="E197" s="31" t="s">
        <v>604</v>
      </c>
    </row>
    <row r="198" spans="1:5" ht="140.25">
      <c r="A198" t="s">
        <v>44</v>
      </c>
      <c r="E198" s="29" t="s">
        <v>253</v>
      </c>
    </row>
    <row r="199" spans="1:18" ht="12.75" customHeight="1">
      <c r="A199" s="5" t="s">
        <v>33</v>
      </c>
      <c s="5"/>
      <c s="35" t="s">
        <v>69</v>
      </c>
      <c s="5"/>
      <c s="21" t="s">
        <v>605</v>
      </c>
      <c s="5"/>
      <c s="5"/>
      <c s="5"/>
      <c s="36">
        <f>0+Q199</f>
      </c>
      <c r="O199">
        <f>0+R199</f>
      </c>
      <c r="Q199">
        <f>0+I200+I204+I208+I212+I216+I220+I224</f>
      </c>
      <c>
        <f>0+O200+O204+O208+O212+O216+O220+O224</f>
      </c>
    </row>
    <row r="200" spans="1:16" ht="12.75">
      <c r="A200" s="19" t="s">
        <v>35</v>
      </c>
      <c s="23" t="s">
        <v>310</v>
      </c>
      <c s="23" t="s">
        <v>606</v>
      </c>
      <c s="19" t="s">
        <v>47</v>
      </c>
      <c s="24" t="s">
        <v>607</v>
      </c>
      <c s="25" t="s">
        <v>177</v>
      </c>
      <c s="26">
        <v>573.558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484</v>
      </c>
    </row>
    <row r="202" spans="1:5" ht="165.75">
      <c r="A202" s="30" t="s">
        <v>42</v>
      </c>
      <c r="E202" s="31" t="s">
        <v>608</v>
      </c>
    </row>
    <row r="203" spans="1:5" ht="191.25">
      <c r="A203" t="s">
        <v>44</v>
      </c>
      <c r="E203" s="29" t="s">
        <v>609</v>
      </c>
    </row>
    <row r="204" spans="1:16" ht="12.75">
      <c r="A204" s="19" t="s">
        <v>35</v>
      </c>
      <c s="23" t="s">
        <v>315</v>
      </c>
      <c s="23" t="s">
        <v>610</v>
      </c>
      <c s="19" t="s">
        <v>47</v>
      </c>
      <c s="24" t="s">
        <v>611</v>
      </c>
      <c s="25" t="s">
        <v>177</v>
      </c>
      <c s="26">
        <v>58.48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484</v>
      </c>
    </row>
    <row r="206" spans="1:5" ht="76.5">
      <c r="A206" s="30" t="s">
        <v>42</v>
      </c>
      <c r="E206" s="31" t="s">
        <v>612</v>
      </c>
    </row>
    <row r="207" spans="1:5" ht="191.25">
      <c r="A207" t="s">
        <v>44</v>
      </c>
      <c r="E207" s="29" t="s">
        <v>609</v>
      </c>
    </row>
    <row r="208" spans="1:16" ht="12.75">
      <c r="A208" s="19" t="s">
        <v>35</v>
      </c>
      <c s="23" t="s">
        <v>321</v>
      </c>
      <c s="23" t="s">
        <v>613</v>
      </c>
      <c s="19" t="s">
        <v>47</v>
      </c>
      <c s="24" t="s">
        <v>614</v>
      </c>
      <c s="25" t="s">
        <v>177</v>
      </c>
      <c s="26">
        <v>8.88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484</v>
      </c>
    </row>
    <row r="210" spans="1:5" ht="51">
      <c r="A210" s="30" t="s">
        <v>42</v>
      </c>
      <c r="E210" s="31" t="s">
        <v>615</v>
      </c>
    </row>
    <row r="211" spans="1:5" ht="204">
      <c r="A211" t="s">
        <v>44</v>
      </c>
      <c r="E211" s="29" t="s">
        <v>616</v>
      </c>
    </row>
    <row r="212" spans="1:16" ht="25.5">
      <c r="A212" s="19" t="s">
        <v>35</v>
      </c>
      <c s="23" t="s">
        <v>325</v>
      </c>
      <c s="23" t="s">
        <v>617</v>
      </c>
      <c s="19" t="s">
        <v>47</v>
      </c>
      <c s="24" t="s">
        <v>618</v>
      </c>
      <c s="25" t="s">
        <v>177</v>
      </c>
      <c s="26">
        <v>63.75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484</v>
      </c>
    </row>
    <row r="214" spans="1:5" ht="76.5">
      <c r="A214" s="30" t="s">
        <v>42</v>
      </c>
      <c r="E214" s="31" t="s">
        <v>619</v>
      </c>
    </row>
    <row r="215" spans="1:5" ht="204">
      <c r="A215" t="s">
        <v>44</v>
      </c>
      <c r="E215" s="29" t="s">
        <v>620</v>
      </c>
    </row>
    <row r="216" spans="1:16" ht="12.75">
      <c r="A216" s="19" t="s">
        <v>35</v>
      </c>
      <c s="23" t="s">
        <v>621</v>
      </c>
      <c s="23" t="s">
        <v>622</v>
      </c>
      <c s="19" t="s">
        <v>47</v>
      </c>
      <c s="24" t="s">
        <v>623</v>
      </c>
      <c s="25" t="s">
        <v>177</v>
      </c>
      <c s="26">
        <v>191.186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484</v>
      </c>
    </row>
    <row r="218" spans="1:5" ht="102">
      <c r="A218" s="30" t="s">
        <v>42</v>
      </c>
      <c r="E218" s="31" t="s">
        <v>624</v>
      </c>
    </row>
    <row r="219" spans="1:5" ht="38.25">
      <c r="A219" t="s">
        <v>44</v>
      </c>
      <c r="E219" s="29" t="s">
        <v>625</v>
      </c>
    </row>
    <row r="220" spans="1:16" ht="12.75">
      <c r="A220" s="19" t="s">
        <v>35</v>
      </c>
      <c s="23" t="s">
        <v>626</v>
      </c>
      <c s="23" t="s">
        <v>627</v>
      </c>
      <c s="19" t="s">
        <v>47</v>
      </c>
      <c s="24" t="s">
        <v>628</v>
      </c>
      <c s="25" t="s">
        <v>177</v>
      </c>
      <c s="26">
        <v>7.3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484</v>
      </c>
    </row>
    <row r="222" spans="1:5" ht="89.25">
      <c r="A222" s="30" t="s">
        <v>42</v>
      </c>
      <c r="E222" s="31" t="s">
        <v>629</v>
      </c>
    </row>
    <row r="223" spans="1:5" ht="51">
      <c r="A223" t="s">
        <v>44</v>
      </c>
      <c r="E223" s="29" t="s">
        <v>630</v>
      </c>
    </row>
    <row r="224" spans="1:16" ht="12.75">
      <c r="A224" s="19" t="s">
        <v>35</v>
      </c>
      <c s="23" t="s">
        <v>631</v>
      </c>
      <c s="23" t="s">
        <v>632</v>
      </c>
      <c s="19" t="s">
        <v>47</v>
      </c>
      <c s="24" t="s">
        <v>633</v>
      </c>
      <c s="25" t="s">
        <v>177</v>
      </c>
      <c s="26">
        <v>15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484</v>
      </c>
    </row>
    <row r="226" spans="1:5" ht="76.5">
      <c r="A226" s="30" t="s">
        <v>42</v>
      </c>
      <c r="E226" s="31" t="s">
        <v>634</v>
      </c>
    </row>
    <row r="227" spans="1:5" ht="51">
      <c r="A227" t="s">
        <v>44</v>
      </c>
      <c r="E227" s="29" t="s">
        <v>630</v>
      </c>
    </row>
    <row r="228" spans="1:18" ht="12.75" customHeight="1">
      <c r="A228" s="5" t="s">
        <v>33</v>
      </c>
      <c s="5"/>
      <c s="35" t="s">
        <v>104</v>
      </c>
      <c s="5"/>
      <c s="21" t="s">
        <v>635</v>
      </c>
      <c s="5"/>
      <c s="5"/>
      <c s="5"/>
      <c s="36">
        <f>0+Q228</f>
      </c>
      <c r="O228">
        <f>0+R228</f>
      </c>
      <c r="Q228">
        <f>0+I229+I233+I237</f>
      </c>
      <c>
        <f>0+O229+O233+O237</f>
      </c>
    </row>
    <row r="229" spans="1:16" ht="12.75">
      <c r="A229" s="19" t="s">
        <v>35</v>
      </c>
      <c s="23" t="s">
        <v>636</v>
      </c>
      <c s="23" t="s">
        <v>637</v>
      </c>
      <c s="19" t="s">
        <v>47</v>
      </c>
      <c s="24" t="s">
        <v>638</v>
      </c>
      <c s="25" t="s">
        <v>39</v>
      </c>
      <c s="26">
        <v>13.6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484</v>
      </c>
    </row>
    <row r="231" spans="1:5" ht="76.5">
      <c r="A231" s="30" t="s">
        <v>42</v>
      </c>
      <c r="E231" s="31" t="s">
        <v>639</v>
      </c>
    </row>
    <row r="232" spans="1:5" ht="242.25">
      <c r="A232" t="s">
        <v>44</v>
      </c>
      <c r="E232" s="29" t="s">
        <v>640</v>
      </c>
    </row>
    <row r="233" spans="1:16" ht="12.75">
      <c r="A233" s="19" t="s">
        <v>35</v>
      </c>
      <c s="23" t="s">
        <v>641</v>
      </c>
      <c s="23" t="s">
        <v>642</v>
      </c>
      <c s="19" t="s">
        <v>47</v>
      </c>
      <c s="24" t="s">
        <v>643</v>
      </c>
      <c s="25" t="s">
        <v>39</v>
      </c>
      <c s="26">
        <v>5.6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484</v>
      </c>
    </row>
    <row r="235" spans="1:5" ht="76.5">
      <c r="A235" s="30" t="s">
        <v>42</v>
      </c>
      <c r="E235" s="31" t="s">
        <v>644</v>
      </c>
    </row>
    <row r="236" spans="1:5" ht="242.25">
      <c r="A236" t="s">
        <v>44</v>
      </c>
      <c r="E236" s="29" t="s">
        <v>640</v>
      </c>
    </row>
    <row r="237" spans="1:16" ht="12.75">
      <c r="A237" s="19" t="s">
        <v>35</v>
      </c>
      <c s="23" t="s">
        <v>645</v>
      </c>
      <c s="23" t="s">
        <v>646</v>
      </c>
      <c s="19" t="s">
        <v>47</v>
      </c>
      <c s="24" t="s">
        <v>647</v>
      </c>
      <c s="25" t="s">
        <v>39</v>
      </c>
      <c s="26">
        <v>30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648</v>
      </c>
    </row>
    <row r="239" spans="1:5" ht="12.75">
      <c r="A239" s="30" t="s">
        <v>42</v>
      </c>
      <c r="E239" s="31" t="s">
        <v>649</v>
      </c>
    </row>
    <row r="240" spans="1:5" ht="242.25">
      <c r="A240" t="s">
        <v>44</v>
      </c>
      <c r="E240" s="29" t="s">
        <v>650</v>
      </c>
    </row>
    <row r="241" spans="1:18" ht="12.75" customHeight="1">
      <c r="A241" s="5" t="s">
        <v>33</v>
      </c>
      <c s="5"/>
      <c s="35" t="s">
        <v>30</v>
      </c>
      <c s="5"/>
      <c s="21" t="s">
        <v>288</v>
      </c>
      <c s="5"/>
      <c s="5"/>
      <c s="5"/>
      <c s="36">
        <f>0+Q241</f>
      </c>
      <c r="O241">
        <f>0+R241</f>
      </c>
      <c r="Q241">
        <f>0+I242+I246+I250+I254+I258+I262+I266+I270+I274+I278+I282</f>
      </c>
      <c>
        <f>0+O242+O246+O250+O254+O258+O262+O266+O270+O274+O278+O282</f>
      </c>
    </row>
    <row r="242" spans="1:16" ht="12.75">
      <c r="A242" s="19" t="s">
        <v>35</v>
      </c>
      <c s="23" t="s">
        <v>651</v>
      </c>
      <c s="23" t="s">
        <v>652</v>
      </c>
      <c s="19" t="s">
        <v>47</v>
      </c>
      <c s="24" t="s">
        <v>653</v>
      </c>
      <c s="25" t="s">
        <v>39</v>
      </c>
      <c s="26">
        <v>22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25.5">
      <c r="A243" s="28" t="s">
        <v>40</v>
      </c>
      <c r="E243" s="29" t="s">
        <v>654</v>
      </c>
    </row>
    <row r="244" spans="1:5" ht="76.5">
      <c r="A244" s="30" t="s">
        <v>42</v>
      </c>
      <c r="E244" s="31" t="s">
        <v>655</v>
      </c>
    </row>
    <row r="245" spans="1:5" ht="38.25">
      <c r="A245" t="s">
        <v>44</v>
      </c>
      <c r="E245" s="29" t="s">
        <v>656</v>
      </c>
    </row>
    <row r="246" spans="1:16" ht="12.75">
      <c r="A246" s="19" t="s">
        <v>35</v>
      </c>
      <c s="23" t="s">
        <v>657</v>
      </c>
      <c s="23" t="s">
        <v>658</v>
      </c>
      <c s="19" t="s">
        <v>47</v>
      </c>
      <c s="24" t="s">
        <v>659</v>
      </c>
      <c s="25" t="s">
        <v>39</v>
      </c>
      <c s="26">
        <v>30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47</v>
      </c>
    </row>
    <row r="248" spans="1:5" ht="76.5">
      <c r="A248" s="30" t="s">
        <v>42</v>
      </c>
      <c r="E248" s="31" t="s">
        <v>660</v>
      </c>
    </row>
    <row r="249" spans="1:5" ht="114.75">
      <c r="A249" t="s">
        <v>44</v>
      </c>
      <c r="E249" s="29" t="s">
        <v>661</v>
      </c>
    </row>
    <row r="250" spans="1:16" ht="12.75">
      <c r="A250" s="19" t="s">
        <v>35</v>
      </c>
      <c s="23" t="s">
        <v>662</v>
      </c>
      <c s="23" t="s">
        <v>663</v>
      </c>
      <c s="19" t="s">
        <v>47</v>
      </c>
      <c s="24" t="s">
        <v>664</v>
      </c>
      <c s="25" t="s">
        <v>65</v>
      </c>
      <c s="26">
        <v>2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484</v>
      </c>
    </row>
    <row r="252" spans="1:5" ht="51">
      <c r="A252" s="30" t="s">
        <v>42</v>
      </c>
      <c r="E252" s="31" t="s">
        <v>665</v>
      </c>
    </row>
    <row r="253" spans="1:5" ht="25.5">
      <c r="A253" t="s">
        <v>44</v>
      </c>
      <c r="E253" s="29" t="s">
        <v>666</v>
      </c>
    </row>
    <row r="254" spans="1:16" ht="12.75">
      <c r="A254" s="19" t="s">
        <v>35</v>
      </c>
      <c s="23" t="s">
        <v>667</v>
      </c>
      <c s="23" t="s">
        <v>668</v>
      </c>
      <c s="19" t="s">
        <v>47</v>
      </c>
      <c s="24" t="s">
        <v>669</v>
      </c>
      <c s="25" t="s">
        <v>39</v>
      </c>
      <c s="26">
        <v>40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484</v>
      </c>
    </row>
    <row r="256" spans="1:5" ht="76.5">
      <c r="A256" s="30" t="s">
        <v>42</v>
      </c>
      <c r="E256" s="31" t="s">
        <v>670</v>
      </c>
    </row>
    <row r="257" spans="1:5" ht="51">
      <c r="A257" t="s">
        <v>44</v>
      </c>
      <c r="E257" s="29" t="s">
        <v>671</v>
      </c>
    </row>
    <row r="258" spans="1:16" ht="12.75">
      <c r="A258" s="19" t="s">
        <v>35</v>
      </c>
      <c s="23" t="s">
        <v>672</v>
      </c>
      <c s="23" t="s">
        <v>673</v>
      </c>
      <c s="19" t="s">
        <v>47</v>
      </c>
      <c s="24" t="s">
        <v>674</v>
      </c>
      <c s="25" t="s">
        <v>39</v>
      </c>
      <c s="26">
        <v>16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484</v>
      </c>
    </row>
    <row r="260" spans="1:5" ht="76.5">
      <c r="A260" s="30" t="s">
        <v>42</v>
      </c>
      <c r="E260" s="31" t="s">
        <v>675</v>
      </c>
    </row>
    <row r="261" spans="1:5" ht="51">
      <c r="A261" t="s">
        <v>44</v>
      </c>
      <c r="E261" s="29" t="s">
        <v>671</v>
      </c>
    </row>
    <row r="262" spans="1:16" ht="12.75">
      <c r="A262" s="19" t="s">
        <v>35</v>
      </c>
      <c s="23" t="s">
        <v>676</v>
      </c>
      <c s="23" t="s">
        <v>677</v>
      </c>
      <c s="19" t="s">
        <v>47</v>
      </c>
      <c s="24" t="s">
        <v>678</v>
      </c>
      <c s="25" t="s">
        <v>39</v>
      </c>
      <c s="26">
        <v>43.6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484</v>
      </c>
    </row>
    <row r="264" spans="1:5" ht="191.25">
      <c r="A264" s="30" t="s">
        <v>42</v>
      </c>
      <c r="E264" s="31" t="s">
        <v>679</v>
      </c>
    </row>
    <row r="265" spans="1:5" ht="38.25">
      <c r="A265" t="s">
        <v>44</v>
      </c>
      <c r="E265" s="29" t="s">
        <v>680</v>
      </c>
    </row>
    <row r="266" spans="1:16" ht="12.75">
      <c r="A266" s="19" t="s">
        <v>35</v>
      </c>
      <c s="23" t="s">
        <v>681</v>
      </c>
      <c s="23" t="s">
        <v>682</v>
      </c>
      <c s="19" t="s">
        <v>47</v>
      </c>
      <c s="24" t="s">
        <v>683</v>
      </c>
      <c s="25" t="s">
        <v>542</v>
      </c>
      <c s="26">
        <v>10.5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484</v>
      </c>
    </row>
    <row r="268" spans="1:5" ht="76.5">
      <c r="A268" s="30" t="s">
        <v>42</v>
      </c>
      <c r="E268" s="31" t="s">
        <v>684</v>
      </c>
    </row>
    <row r="269" spans="1:5" ht="409.5">
      <c r="A269" t="s">
        <v>44</v>
      </c>
      <c r="E269" s="29" t="s">
        <v>685</v>
      </c>
    </row>
    <row r="270" spans="1:16" ht="12.75">
      <c r="A270" s="19" t="s">
        <v>35</v>
      </c>
      <c s="23" t="s">
        <v>686</v>
      </c>
      <c s="23" t="s">
        <v>687</v>
      </c>
      <c s="19" t="s">
        <v>47</v>
      </c>
      <c s="24" t="s">
        <v>688</v>
      </c>
      <c s="25" t="s">
        <v>84</v>
      </c>
      <c s="26">
        <v>54.075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497</v>
      </c>
    </row>
    <row r="272" spans="1:5" ht="191.25">
      <c r="A272" s="30" t="s">
        <v>42</v>
      </c>
      <c r="E272" s="31" t="s">
        <v>689</v>
      </c>
    </row>
    <row r="273" spans="1:5" ht="102">
      <c r="A273" t="s">
        <v>44</v>
      </c>
      <c r="E273" s="29" t="s">
        <v>690</v>
      </c>
    </row>
    <row r="274" spans="1:16" ht="12.75">
      <c r="A274" s="19" t="s">
        <v>35</v>
      </c>
      <c s="23" t="s">
        <v>691</v>
      </c>
      <c s="23" t="s">
        <v>692</v>
      </c>
      <c s="19" t="s">
        <v>47</v>
      </c>
      <c s="24" t="s">
        <v>693</v>
      </c>
      <c s="25" t="s">
        <v>84</v>
      </c>
      <c s="26">
        <v>27.75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25.5">
      <c r="A275" s="28" t="s">
        <v>40</v>
      </c>
      <c r="E275" s="29" t="s">
        <v>497</v>
      </c>
    </row>
    <row r="276" spans="1:5" ht="76.5">
      <c r="A276" s="30" t="s">
        <v>42</v>
      </c>
      <c r="E276" s="31" t="s">
        <v>694</v>
      </c>
    </row>
    <row r="277" spans="1:5" ht="102">
      <c r="A277" t="s">
        <v>44</v>
      </c>
      <c r="E277" s="29" t="s">
        <v>690</v>
      </c>
    </row>
    <row r="278" spans="1:16" ht="12.75">
      <c r="A278" s="19" t="s">
        <v>35</v>
      </c>
      <c s="23" t="s">
        <v>695</v>
      </c>
      <c s="23" t="s">
        <v>696</v>
      </c>
      <c s="19" t="s">
        <v>47</v>
      </c>
      <c s="24" t="s">
        <v>697</v>
      </c>
      <c s="25" t="s">
        <v>177</v>
      </c>
      <c s="26">
        <v>52.5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25.5">
      <c r="A279" s="28" t="s">
        <v>40</v>
      </c>
      <c r="E279" s="29" t="s">
        <v>497</v>
      </c>
    </row>
    <row r="280" spans="1:5" ht="76.5">
      <c r="A280" s="30" t="s">
        <v>42</v>
      </c>
      <c r="E280" s="31" t="s">
        <v>698</v>
      </c>
    </row>
    <row r="281" spans="1:5" ht="114.75">
      <c r="A281" t="s">
        <v>44</v>
      </c>
      <c r="E281" s="29" t="s">
        <v>699</v>
      </c>
    </row>
    <row r="282" spans="1:16" ht="12.75">
      <c r="A282" s="19" t="s">
        <v>35</v>
      </c>
      <c s="23" t="s">
        <v>700</v>
      </c>
      <c s="23" t="s">
        <v>701</v>
      </c>
      <c s="19" t="s">
        <v>47</v>
      </c>
      <c s="24" t="s">
        <v>702</v>
      </c>
      <c s="25" t="s">
        <v>65</v>
      </c>
      <c s="26">
        <v>2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12.75">
      <c r="A283" s="28" t="s">
        <v>40</v>
      </c>
      <c r="E283" s="29" t="s">
        <v>47</v>
      </c>
    </row>
    <row r="284" spans="1:5" ht="12.75">
      <c r="A284" s="30" t="s">
        <v>42</v>
      </c>
      <c r="E284" s="31" t="s">
        <v>703</v>
      </c>
    </row>
    <row r="285" spans="1:5" ht="25.5">
      <c r="A285" t="s">
        <v>44</v>
      </c>
      <c r="E285" s="29" t="s">
        <v>704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705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331</v>
      </c>
      <c s="9" t="s">
        <v>332</v>
      </c>
      <c s="1"/>
      <c s="10" t="s">
        <v>333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334</v>
      </c>
      <c s="12" t="s">
        <v>8</v>
      </c>
      <c s="13" t="s">
        <v>705</v>
      </c>
      <c s="5"/>
      <c s="14" t="s">
        <v>706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19</v>
      </c>
      <c s="15"/>
      <c s="21" t="s">
        <v>81</v>
      </c>
      <c s="15"/>
      <c s="15"/>
      <c s="15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9" t="s">
        <v>35</v>
      </c>
      <c s="23" t="s">
        <v>19</v>
      </c>
      <c s="23" t="s">
        <v>707</v>
      </c>
      <c s="19" t="s">
        <v>47</v>
      </c>
      <c s="24" t="s">
        <v>708</v>
      </c>
      <c s="25" t="s">
        <v>65</v>
      </c>
      <c s="26">
        <v>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709</v>
      </c>
    </row>
    <row r="12" spans="1:5" ht="38.25">
      <c r="A12" s="30" t="s">
        <v>42</v>
      </c>
      <c r="E12" s="31" t="s">
        <v>710</v>
      </c>
    </row>
    <row r="13" spans="1:5" ht="165.75">
      <c r="A13" t="s">
        <v>44</v>
      </c>
      <c r="E13" s="29" t="s">
        <v>711</v>
      </c>
    </row>
    <row r="14" spans="1:16" ht="12.75">
      <c r="A14" s="19" t="s">
        <v>35</v>
      </c>
      <c s="23" t="s">
        <v>13</v>
      </c>
      <c s="23" t="s">
        <v>712</v>
      </c>
      <c s="19" t="s">
        <v>47</v>
      </c>
      <c s="24" t="s">
        <v>713</v>
      </c>
      <c s="25" t="s">
        <v>84</v>
      </c>
      <c s="26">
        <v>44.14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714</v>
      </c>
    </row>
    <row r="16" spans="1:5" ht="38.25">
      <c r="A16" s="30" t="s">
        <v>42</v>
      </c>
      <c r="E16" s="31" t="s">
        <v>715</v>
      </c>
    </row>
    <row r="17" spans="1:5" ht="38.25">
      <c r="A17" t="s">
        <v>44</v>
      </c>
      <c r="E17" s="29" t="s">
        <v>716</v>
      </c>
    </row>
    <row r="18" spans="1:16" ht="12.75">
      <c r="A18" s="19" t="s">
        <v>35</v>
      </c>
      <c s="23" t="s">
        <v>12</v>
      </c>
      <c s="23" t="s">
        <v>126</v>
      </c>
      <c s="19" t="s">
        <v>47</v>
      </c>
      <c s="24" t="s">
        <v>127</v>
      </c>
      <c s="25" t="s">
        <v>84</v>
      </c>
      <c s="26">
        <v>44.14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717</v>
      </c>
    </row>
    <row r="20" spans="1:5" ht="12.75">
      <c r="A20" s="30" t="s">
        <v>42</v>
      </c>
      <c r="E20" s="31" t="s">
        <v>718</v>
      </c>
    </row>
    <row r="21" spans="1:5" ht="306">
      <c r="A21" t="s">
        <v>44</v>
      </c>
      <c r="E21" s="29" t="s">
        <v>130</v>
      </c>
    </row>
    <row r="22" spans="1:16" ht="12.75">
      <c r="A22" s="19" t="s">
        <v>35</v>
      </c>
      <c s="23" t="s">
        <v>23</v>
      </c>
      <c s="23" t="s">
        <v>154</v>
      </c>
      <c s="19" t="s">
        <v>47</v>
      </c>
      <c s="24" t="s">
        <v>155</v>
      </c>
      <c s="25" t="s">
        <v>84</v>
      </c>
      <c s="26">
        <v>44.14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719</v>
      </c>
    </row>
    <row r="24" spans="1:5" ht="12.75">
      <c r="A24" s="30" t="s">
        <v>42</v>
      </c>
      <c r="E24" s="31" t="s">
        <v>718</v>
      </c>
    </row>
    <row r="25" spans="1:5" ht="191.25">
      <c r="A25" t="s">
        <v>44</v>
      </c>
      <c r="E25" s="29" t="s">
        <v>157</v>
      </c>
    </row>
    <row r="26" spans="1:16" ht="12.75">
      <c r="A26" s="19" t="s">
        <v>35</v>
      </c>
      <c s="23" t="s">
        <v>25</v>
      </c>
      <c s="23" t="s">
        <v>720</v>
      </c>
      <c s="19" t="s">
        <v>47</v>
      </c>
      <c s="24" t="s">
        <v>721</v>
      </c>
      <c s="25" t="s">
        <v>177</v>
      </c>
      <c s="26">
        <v>220.7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47</v>
      </c>
    </row>
    <row r="28" spans="1:5" ht="38.25">
      <c r="A28" s="30" t="s">
        <v>42</v>
      </c>
      <c r="E28" s="31" t="s">
        <v>722</v>
      </c>
    </row>
    <row r="29" spans="1:5" ht="38.25">
      <c r="A29" t="s">
        <v>44</v>
      </c>
      <c r="E29" s="29" t="s">
        <v>723</v>
      </c>
    </row>
    <row r="30" spans="1:16" ht="12.75">
      <c r="A30" s="19" t="s">
        <v>35</v>
      </c>
      <c s="23" t="s">
        <v>27</v>
      </c>
      <c s="23" t="s">
        <v>724</v>
      </c>
      <c s="19" t="s">
        <v>47</v>
      </c>
      <c s="24" t="s">
        <v>725</v>
      </c>
      <c s="25" t="s">
        <v>177</v>
      </c>
      <c s="26">
        <v>220.7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47</v>
      </c>
    </row>
    <row r="32" spans="1:5" ht="38.25">
      <c r="A32" s="30" t="s">
        <v>42</v>
      </c>
      <c r="E32" s="31" t="s">
        <v>726</v>
      </c>
    </row>
    <row r="33" spans="1:5" ht="25.5">
      <c r="A33" t="s">
        <v>44</v>
      </c>
      <c r="E33" s="29" t="s">
        <v>727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728</v>
      </c>
      <c s="5"/>
      <c s="14" t="s">
        <v>729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730</v>
      </c>
      <c s="19" t="s">
        <v>47</v>
      </c>
      <c s="24" t="s">
        <v>731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732</v>
      </c>
    </row>
    <row r="11" spans="1:5" ht="12.75">
      <c r="A11" s="30" t="s">
        <v>42</v>
      </c>
      <c r="E11" s="31" t="s">
        <v>51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288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733</v>
      </c>
      <c s="19" t="s">
        <v>47</v>
      </c>
      <c s="24" t="s">
        <v>734</v>
      </c>
      <c s="25" t="s">
        <v>65</v>
      </c>
      <c s="26">
        <v>23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735</v>
      </c>
    </row>
    <row r="16" spans="1:5" ht="76.5">
      <c r="A16" s="30" t="s">
        <v>42</v>
      </c>
      <c r="E16" s="31" t="s">
        <v>736</v>
      </c>
    </row>
    <row r="17" spans="1:5" ht="63.75">
      <c r="A17" t="s">
        <v>44</v>
      </c>
      <c r="E17" s="29" t="s">
        <v>453</v>
      </c>
    </row>
    <row r="18" spans="1:16" ht="12.75">
      <c r="A18" s="19" t="s">
        <v>35</v>
      </c>
      <c s="23" t="s">
        <v>12</v>
      </c>
      <c s="23" t="s">
        <v>737</v>
      </c>
      <c s="19" t="s">
        <v>47</v>
      </c>
      <c s="24" t="s">
        <v>738</v>
      </c>
      <c s="25" t="s">
        <v>65</v>
      </c>
      <c s="26">
        <v>23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735</v>
      </c>
    </row>
    <row r="20" spans="1:5" ht="76.5">
      <c r="A20" s="30" t="s">
        <v>42</v>
      </c>
      <c r="E20" s="31" t="s">
        <v>736</v>
      </c>
    </row>
    <row r="21" spans="1:5" ht="25.5">
      <c r="A21" t="s">
        <v>44</v>
      </c>
      <c r="E21" s="29" t="s">
        <v>304</v>
      </c>
    </row>
    <row r="22" spans="1:16" ht="12.75">
      <c r="A22" s="19" t="s">
        <v>35</v>
      </c>
      <c s="23" t="s">
        <v>23</v>
      </c>
      <c s="23" t="s">
        <v>739</v>
      </c>
      <c s="19" t="s">
        <v>47</v>
      </c>
      <c s="24" t="s">
        <v>740</v>
      </c>
      <c s="25" t="s">
        <v>65</v>
      </c>
      <c s="26">
        <v>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735</v>
      </c>
    </row>
    <row r="24" spans="1:5" ht="12.75">
      <c r="A24" s="30" t="s">
        <v>42</v>
      </c>
      <c r="E24" s="31" t="s">
        <v>741</v>
      </c>
    </row>
    <row r="25" spans="1:5" ht="63.75">
      <c r="A25" t="s">
        <v>44</v>
      </c>
      <c r="E25" s="29" t="s">
        <v>453</v>
      </c>
    </row>
    <row r="26" spans="1:16" ht="12.75">
      <c r="A26" s="19" t="s">
        <v>35</v>
      </c>
      <c s="23" t="s">
        <v>25</v>
      </c>
      <c s="23" t="s">
        <v>742</v>
      </c>
      <c s="19" t="s">
        <v>47</v>
      </c>
      <c s="24" t="s">
        <v>743</v>
      </c>
      <c s="25" t="s">
        <v>65</v>
      </c>
      <c s="26">
        <v>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735</v>
      </c>
    </row>
    <row r="28" spans="1:5" ht="12.75">
      <c r="A28" s="30" t="s">
        <v>42</v>
      </c>
      <c r="E28" s="31" t="s">
        <v>741</v>
      </c>
    </row>
    <row r="29" spans="1:5" ht="25.5">
      <c r="A29" t="s">
        <v>44</v>
      </c>
      <c r="E29" s="29" t="s">
        <v>304</v>
      </c>
    </row>
    <row r="30" spans="1:16" ht="12.75">
      <c r="A30" s="19" t="s">
        <v>35</v>
      </c>
      <c s="23" t="s">
        <v>27</v>
      </c>
      <c s="23" t="s">
        <v>744</v>
      </c>
      <c s="19" t="s">
        <v>47</v>
      </c>
      <c s="24" t="s">
        <v>745</v>
      </c>
      <c s="25" t="s">
        <v>65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735</v>
      </c>
    </row>
    <row r="32" spans="1:5" ht="12.75">
      <c r="A32" s="30" t="s">
        <v>42</v>
      </c>
      <c r="E32" s="31" t="s">
        <v>746</v>
      </c>
    </row>
    <row r="33" spans="1:5" ht="76.5">
      <c r="A33" t="s">
        <v>44</v>
      </c>
      <c r="E33" s="29" t="s">
        <v>747</v>
      </c>
    </row>
    <row r="34" spans="1:16" ht="12.75">
      <c r="A34" s="19" t="s">
        <v>35</v>
      </c>
      <c s="23" t="s">
        <v>69</v>
      </c>
      <c s="23" t="s">
        <v>748</v>
      </c>
      <c s="19" t="s">
        <v>47</v>
      </c>
      <c s="24" t="s">
        <v>749</v>
      </c>
      <c s="25" t="s">
        <v>65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735</v>
      </c>
    </row>
    <row r="36" spans="1:5" ht="12.75">
      <c r="A36" s="30" t="s">
        <v>42</v>
      </c>
      <c r="E36" s="31" t="s">
        <v>746</v>
      </c>
    </row>
    <row r="37" spans="1:5" ht="25.5">
      <c r="A37" t="s">
        <v>44</v>
      </c>
      <c r="E37" s="29" t="s">
        <v>750</v>
      </c>
    </row>
    <row r="38" spans="1:16" ht="12.75">
      <c r="A38" s="19" t="s">
        <v>35</v>
      </c>
      <c s="23" t="s">
        <v>104</v>
      </c>
      <c s="23" t="s">
        <v>751</v>
      </c>
      <c s="19" t="s">
        <v>47</v>
      </c>
      <c s="24" t="s">
        <v>752</v>
      </c>
      <c s="25" t="s">
        <v>49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735</v>
      </c>
    </row>
    <row r="40" spans="1:5" ht="12.75">
      <c r="A40" s="30" t="s">
        <v>42</v>
      </c>
      <c r="E40" s="31" t="s">
        <v>753</v>
      </c>
    </row>
    <row r="41" spans="1:5" ht="25.5">
      <c r="A41" t="s">
        <v>44</v>
      </c>
      <c r="E41" s="29" t="s">
        <v>754</v>
      </c>
    </row>
    <row r="42" spans="1:16" ht="12.75">
      <c r="A42" s="19" t="s">
        <v>35</v>
      </c>
      <c s="23" t="s">
        <v>30</v>
      </c>
      <c s="23" t="s">
        <v>755</v>
      </c>
      <c s="19" t="s">
        <v>47</v>
      </c>
      <c s="24" t="s">
        <v>756</v>
      </c>
      <c s="25" t="s">
        <v>49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735</v>
      </c>
    </row>
    <row r="44" spans="1:5" ht="12.75">
      <c r="A44" s="30" t="s">
        <v>42</v>
      </c>
      <c r="E44" s="31" t="s">
        <v>757</v>
      </c>
    </row>
    <row r="45" spans="1:5" ht="25.5">
      <c r="A45" t="s">
        <v>44</v>
      </c>
      <c r="E45" s="29" t="s">
        <v>754</v>
      </c>
    </row>
    <row r="46" spans="1:16" ht="12.75">
      <c r="A46" s="19" t="s">
        <v>35</v>
      </c>
      <c s="23" t="s">
        <v>32</v>
      </c>
      <c s="23" t="s">
        <v>758</v>
      </c>
      <c s="19" t="s">
        <v>47</v>
      </c>
      <c s="24" t="s">
        <v>759</v>
      </c>
      <c s="25" t="s">
        <v>49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735</v>
      </c>
    </row>
    <row r="48" spans="1:5" ht="12.75">
      <c r="A48" s="30" t="s">
        <v>42</v>
      </c>
      <c r="E48" s="31" t="s">
        <v>703</v>
      </c>
    </row>
    <row r="49" spans="1:5" ht="25.5">
      <c r="A49" t="s">
        <v>44</v>
      </c>
      <c r="E49" s="29" t="s">
        <v>760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