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0" sheetId="1" r:id="rId1"/>
    <sheet name="SO 001" sheetId="2" r:id="rId2"/>
    <sheet name="SO 251" sheetId="3" r:id="rId3"/>
    <sheet name="SO 301" sheetId="4" r:id="rId4"/>
    <sheet name="SO 901" sheetId="5" r:id="rId5"/>
  </sheets>
  <definedNames/>
  <calcPr/>
  <webPublishing/>
</workbook>
</file>

<file path=xl/sharedStrings.xml><?xml version="1.0" encoding="utf-8"?>
<sst xmlns="http://schemas.openxmlformats.org/spreadsheetml/2006/main" count="2087" uniqueCount="645">
  <si>
    <t>ASPE10</t>
  </si>
  <si>
    <t>S</t>
  </si>
  <si>
    <t>Firma: ÚDRŽBA SILNIC Královéhradeckého kraje a.s.</t>
  </si>
  <si>
    <t>Soupis prací objektu</t>
  </si>
  <si>
    <t xml:space="preserve">Stavba: </t>
  </si>
  <si>
    <t>34205</t>
  </si>
  <si>
    <t>III/30416 Vysokov - opěrná zeď, odstranění havarijního stavu_neoceněný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</si>
  <si>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</si>
  <si>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</si>
  <si>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</si>
  <si>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</si>
  <si>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</si>
  <si>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</si>
  <si>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</si>
  <si>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</si>
  <si>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</si>
  <si>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</si>
  <si>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</si>
  <si>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</si>
  <si>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</si>
  <si>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</si>
  <si>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</si>
  <si>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</si>
  <si>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</si>
  <si>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</si>
  <si>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</si>
  <si>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</si>
  <si>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</si>
  <si>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</si>
  <si>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</si>
  <si>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</si>
  <si>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</si>
  <si>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</si>
  <si>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</si>
  <si>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</si>
  <si>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</si>
  <si>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</si>
  <si>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</si>
  <si>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</si>
  <si>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</si>
  <si>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</si>
  <si>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Zaměření skutečného provedení díla ke kolaudaci stavby v délce stavby   
3x tištěné paré + 1x CD  
PEVNÁ CENA</t>
  </si>
  <si>
    <t>VV</t>
  </si>
  <si>
    <t>1=1,000 [A]</t>
  </si>
  <si>
    <t>TS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</si>
  <si>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</si>
  <si>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</si>
  <si>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</si>
  <si>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</si>
  <si>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Geometrický oddělovací plán pro majetkové vypořádání vlastnických vztahů a případných věcných břemen  
PEVNÁ CENA</t>
  </si>
  <si>
    <t>1 cizí vlastník s trvalými zábory 
1=1,000 [A]</t>
  </si>
  <si>
    <t>zahrnuje veškeré náklady spojené s objednatelem požadovanými pracemi</t>
  </si>
  <si>
    <t>b</t>
  </si>
  <si>
    <t>Veškerá nutná zaměření nutná k realizaci díla (např. zaměření stavby před výstavbou, vytyčení stavby a obvodu staveniště apod.) a k uvedení stavby do  
užívání a řádnému předání dokončeného díla, zřízení vytyčovací sítě stavby  
PEVNÁ CENA</t>
  </si>
  <si>
    <t>c</t>
  </si>
  <si>
    <t>KOMPLET</t>
  </si>
  <si>
    <t>Zaměření vrstev pro určení kubatur sanací a pro určení kubatur konstrukčních vrstev a celkových plošných a délkových výměr.   
PEVNÁ CENA</t>
  </si>
  <si>
    <t>02943</t>
  </si>
  <si>
    <t>OSTATNÍ POŽADAVKY - VYPRACOVÁNÍ RDS</t>
  </si>
  <si>
    <t>Realizační dokumentace objektů stavby, přechodné úpravy DIO, stanovení místní úpravy DZ po stavbě ( tiskem 4x + 1x CD).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  
PEVNÁ CENA</t>
  </si>
  <si>
    <t>02944</t>
  </si>
  <si>
    <t>OSTAT POŽADAVKY - DOKUMENTACE SKUTEČ PROVEDENÍ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</si>
  <si>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  
PEVNÁ CENA</t>
  </si>
  <si>
    <t>7</t>
  </si>
  <si>
    <t>02946</t>
  </si>
  <si>
    <t>OSTAT POŽADAVKY - FOTODOKUMENTACE</t>
  </si>
  <si>
    <t>Fotodokumentace stavby  
- 2x měsíčně sada barevných fotografií v tištěné i elektronické formě + zpráva o průběhu stavby  
- 3x závěřečná fotodokumentace v albu s popisem v tištěné i elektronické formě  
PEVNÁ CENA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</si>
  <si>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</si>
  <si>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</si>
  <si>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8</t>
  </si>
  <si>
    <t>02950</t>
  </si>
  <si>
    <t>OSTATNÍ POŽADAVKY - POSUDKY, KONTROLY, REVIZNÍ ZPRÁVY</t>
  </si>
  <si>
    <t>drážní dohled, bezpečnostní opatření zhotovitele pro práci v blízkosti provozované dopravní cesty  
PEVNÁ CENA</t>
  </si>
  <si>
    <t>Zajištění a zdokumentování stávajícího stavu zástavby a objektů, které mohou být dotčeny stavbou před započetím, v průběhu a na konci stavebních prací.    
PEVNÁ CENA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</si>
  <si>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</si>
  <si>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</si>
  <si>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</si>
  <si>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  
PEVNÁ CENA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</si>
  <si>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</si>
  <si>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</si>
  <si>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001</t>
  </si>
  <si>
    <t>Příprava území</t>
  </si>
  <si>
    <t>015111</t>
  </si>
  <si>
    <t>POPLATKY ZA LIKVIDACI ODPADŮ NEKONTAMINOVANÝCH - 17 05 04  VYTĚŽENÉ ZEMINY A HORNINY -  I. TŘÍDA TĚŽITELNOSTI</t>
  </si>
  <si>
    <t>T</t>
  </si>
  <si>
    <t>pol. 12930 12,0*1,9=22,800 [A] 
pol. 12932a 170*0,25*1,9=80,750 [B] 
Celkem: A+B=103,550 [C]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</si>
  <si>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</si>
  <si>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</si>
  <si>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</si>
  <si>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pol. 96615 21,0*2,3=48,300 [B]</t>
  </si>
  <si>
    <t>015330</t>
  </si>
  <si>
    <t>POPLATKY ZA LIKVIDACI ODPADŮ NEKONTAMINOVANÝCH - 17 05 04  KAMENNÁ SUŤ</t>
  </si>
  <si>
    <t>pol. 96613 5,0*2,6=13,000 [A]</t>
  </si>
  <si>
    <t>Zemní práce</t>
  </si>
  <si>
    <t>11120</t>
  </si>
  <si>
    <t>ODSTRANĚNÍ KŘOVIN</t>
  </si>
  <si>
    <t>M2</t>
  </si>
  <si>
    <t>včetně likvidace štěpkováním v místě</t>
  </si>
  <si>
    <t>dle situace 
487+285+145=917,000 [A]</t>
  </si>
  <si>
    <t>odstranění křovin a stromů do průměru 100 mm  
doprava dřevin bez ohledu na vzdálenost  
spálení na hromadách nebo štěpkování</t>
  </si>
  <si>
    <t>11332</t>
  </si>
  <si>
    <t>ODSTRANĚNÍ PODKLADŮ ZPEVNĚNÝCH PLOCH Z KAMENIVA NESTMELENÉHO</t>
  </si>
  <si>
    <t>M3</t>
  </si>
  <si>
    <t>odstranění stávajících podkladních vrstev ŠD a ŠP v místě odřezu pro obrubu a přídlažbu a v místě nových vpustí - ZAS T1  
na skládku</t>
  </si>
  <si>
    <t>dle situace a VPŘ 
podélný řez 175*0,25*0,35=15,313 [A] 
v místě řezů pro vpusti 2*(1,5*2,0)*0,15+2*(1,5*1,5)*0,35=2,475 [B] 
Celkem: A+B=17,788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</si>
  <si>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</si>
  <si>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11343</t>
  </si>
  <si>
    <t>ODSTRAN KRYTU ZPEVNĚNÝCH PLOCH S ASFALT POJIVEM VČET PODKLADU</t>
  </si>
  <si>
    <t>odstranění stávajících asf. vrstev v místě odřezu pro obrubu a přídlažbu a v místě nových vpustí - ZAS T1  
na skládku</t>
  </si>
  <si>
    <t>dle situace a VPŘ 
podélný řez 175*0,25*0,15=6,563 [A] 
v místě řezů pro vpusti 2*(1,5*2,0)*0,15+2*(1,5*1,5)*0,15=1,575 [B] 
Celkem: A+B=8,138 [C]</t>
  </si>
  <si>
    <t>121105</t>
  </si>
  <si>
    <t>SEJMUTÍ ORNICE NEBO LESNÍ PŮDY S ODVOZEM DO 8KM</t>
  </si>
  <si>
    <t>sejmutí ornice v místě s stavby   
včetně odvozu na deponii pro zpětné využití na stavbě</t>
  </si>
  <si>
    <t>dle situace stávajícího stavu 
950*0,15=142,500 [A]</t>
  </si>
  <si>
    <t>položka zahrnuje sejmutí ornice bez ohledu na tloušťku vrstvy a její vodorovnou dopravu  
nezahrnuje uložení na trvalou skládku</t>
  </si>
  <si>
    <t>12930</t>
  </si>
  <si>
    <t>ČIŠTĚNÍ PŘÍKOPŮ OD NÁNOSU</t>
  </si>
  <si>
    <t>pročištění silničního příkopu od výtokového objektu k silničnímu propustku pod stavbou  
materiál na trvalou skládku</t>
  </si>
  <si>
    <t>dle situace 
160*0,5*0,150=12,000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</si>
  <si>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</si>
  <si>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</si>
  <si>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</si>
  <si>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M</t>
  </si>
  <si>
    <t>čištění drážního příkopu po stavbě dle požadavku SŽ  
předpoklad pomocí dvoucestného bagru v nočních pauzách</t>
  </si>
  <si>
    <t>dle situace 
na délku stavby příkop přilehlý ke stavbě 170=170,000 [A]</t>
  </si>
  <si>
    <t>17120</t>
  </si>
  <si>
    <t>ULOŽENÍ SYPANINY DO NÁSYPŮ A NA SKLÁDKY BEZ ZHUTNĚNÍ</t>
  </si>
  <si>
    <t>uložení ornice na deponii pro zpětné využití</t>
  </si>
  <si>
    <t>pol. 121105  142,5=142,500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</si>
  <si>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</si>
  <si>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11</t>
  </si>
  <si>
    <t>18710</t>
  </si>
  <si>
    <t>OŠETŘENÍ ORNICE NA SKLÁDCE</t>
  </si>
  <si>
    <t>142,5=142,500 [A]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</si>
  <si>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</si>
  <si>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Základy</t>
  </si>
  <si>
    <t>12</t>
  </si>
  <si>
    <t>22594</t>
  </si>
  <si>
    <t>ZÁPOROVÉ PAŽENÍ Z KOVU TRVALÉ</t>
  </si>
  <si>
    <t>zápory pažení podél komunikace - HEB 140 po 1,0 s dřevěnou výdřevou  
pažení po realizaci stavby ponechané ve výkopu - pouze odstranění hlavy pod úroveň asfaltových vrstev</t>
  </si>
  <si>
    <t>dle situace a VPŘ 
celkový počet vrtů 165=165,000 [A] 
průměrná délka zápor 6,5=6,500 [B] 
HEB 140 0,034 kg/m =0,034 [C] 
a*b*c=36,465 [D]</t>
  </si>
  <si>
    <t>položka zahrnuje dodávku ocelových zápor, jejich osazení do připravených vrtů včetně zabetonování konců a obsypu, případně jejich zaberanění. Ocelová převázka se započítá do výsledné hmotnosti.</t>
  </si>
  <si>
    <t>13</t>
  </si>
  <si>
    <t>22595A</t>
  </si>
  <si>
    <t>VÝDŘEVA ZÁPOROVÉHO PAŽENÍ TRVALÁ (PLOCHA)</t>
  </si>
  <si>
    <t>zápory pažení podél komunikace - HEB 140 po 1,0 s dřevěnou výdřevou  
pažení po realizaci stavby ponechané ve výkopu - pouze odstranění výdřevy  pod úroveň asfaltových vrstev</t>
  </si>
  <si>
    <t>dle situace a VPŘ 
celková délka pažení 165=165,000 [A] 
průměrná pažená výška 2,5=2,500 [B] 
a*b=412,500 [C]</t>
  </si>
  <si>
    <t>položka zahrnuje dodávku a osazení pažin bez ohledu na druh</t>
  </si>
  <si>
    <t>14</t>
  </si>
  <si>
    <t>264715</t>
  </si>
  <si>
    <t>VRTY PRO PILOTY TŘ I A II D DO 300MM</t>
  </si>
  <si>
    <t>vrty pro zápory   
včetně odvozu vyvrtané zeminy, jejího uložení na skládce určené zhotovitelem a poplatku za skládku</t>
  </si>
  <si>
    <t>dle situace a VPŘ 
celkový počet vrtů 165=165,000 [A] 
průměrná délka vrtání 6,5=6,500 [B] 
a*b=1 072,500 [C]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</si>
  <si>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</si>
  <si>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15</t>
  </si>
  <si>
    <t>281451</t>
  </si>
  <si>
    <t>INJEKTOVÁNÍ NÍZKOTLAKÉ Z CEMENTOVÉ MALTY NA POVRCHU</t>
  </si>
  <si>
    <t>injektáž pat záporového pažení</t>
  </si>
  <si>
    <t>dle situace a VPŘ 
celkový počet vrtů 165=165,000 [A] 
průměrná délka injektáže 4,0=4,000 [B] 
injektovaná plocha na jednu záporu 0,3*0,3*3,14*0,25=0,071 [C] 
a*b*c=46,860 [D]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</si>
  <si>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</si>
  <si>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Ostatní konstrukce a práce</t>
  </si>
  <si>
    <t>16</t>
  </si>
  <si>
    <t>91297</t>
  </si>
  <si>
    <t>DOPRAVNÍ ZRCADLO</t>
  </si>
  <si>
    <t>demontáž, uložení a zpětná montáž dopravního zrcadla</t>
  </si>
  <si>
    <t>dle situace 
1=1,000 [A]</t>
  </si>
  <si>
    <t>položka zahrnuje:  
- dodání a osazení zrcadla včetně nutných zemních prací  
- předepsaná povrchová úprava  
- vnitrostaveništní a mimostaveništní doprava  
- odrazky plastové nebo z retroreflexní fólie.</t>
  </si>
  <si>
    <t>17</t>
  </si>
  <si>
    <t>914912</t>
  </si>
  <si>
    <t>SLOUPKY A STOJKY DZ Z OCEL TRUBEK ZABETON MONTÁŽ S PŘESUNEM</t>
  </si>
  <si>
    <t>sloupek pro zrcadlo včetně patky</t>
  </si>
  <si>
    <t>položka zahrnuje:  
- dopravu demontovaného zařízení z dočasné skládky  
- osazení (betonová patka, zemní práce) a montáž zařízení na místě určeném projektem  
- nutnou opravu poškozených částí  
nezahrnuje dodávku sloupku, stojky a upevňovacího zařízení</t>
  </si>
  <si>
    <t>18</t>
  </si>
  <si>
    <t>914913</t>
  </si>
  <si>
    <t>SLOUPKY A STOJKY DZ Z OCEL TRUBEK ZABETON DEMONTÁŽ</t>
  </si>
  <si>
    <t>odstranění stávajícího sloupku zrcadla</t>
  </si>
  <si>
    <t>Položka zahrnuje odstranění, demontáž a odklizení materiálu s odvozem na předepsané místo</t>
  </si>
  <si>
    <t>19</t>
  </si>
  <si>
    <t>915111</t>
  </si>
  <si>
    <t>VODOROVNÉ DOPRAVNÍ ZNAČENÍ BARVOU HLADKÉ - DODÁVKA A POKLÁDKA</t>
  </si>
  <si>
    <t>obnova VDZ po stavbě</t>
  </si>
  <si>
    <t>dle situace DZ 
V4 (0,125) 0,125*(200)=25,000 [A]</t>
  </si>
  <si>
    <t>položka zahrnuje:  
- dodání a pokládku nátěrového materiálu (měří se pouze natíraná plocha)  
- předznačení a reflexní úpravu</t>
  </si>
  <si>
    <t>20</t>
  </si>
  <si>
    <t>915211</t>
  </si>
  <si>
    <t>VODOROVNÉ DOPRAVNÍ ZNAČENÍ PLASTEM HLADKÉ - DODÁVKA A POKLÁDKA</t>
  </si>
  <si>
    <t>21</t>
  </si>
  <si>
    <t>919112</t>
  </si>
  <si>
    <t>ŘEZÁNÍ ASFALTOVÉHO KRYTU VOZOVEK TL DO 100MM</t>
  </si>
  <si>
    <t>dle situace 
podélný řez 175=175,000 [A] 
v místě řezů pro vpusti 2*(1,5+2,0+1,5)+2*(1,5+1,5+1,5)=19,000 [B] 
Celkem: A+B=194,000 [C]</t>
  </si>
  <si>
    <t>položka zahrnuje řezání vozovkové vrstvy v předepsané tloušťce, včetně spotřeby vody</t>
  </si>
  <si>
    <t>22</t>
  </si>
  <si>
    <t>96613</t>
  </si>
  <si>
    <t>BOURÁNÍ KONSTRUKCÍ Z KAMENE NA MC</t>
  </si>
  <si>
    <t>vybourání čel stávajících propustků  
na trvalou skládku</t>
  </si>
  <si>
    <t>dle stávajícího stavu 
v místě budoucí horské vpusti 1,0+1,0=2,000 [A] 
v místě budoucí retence 1,5+1,5=3,000 [B] 
Celkem: A+B=5,000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</si>
  <si>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</si>
  <si>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23</t>
  </si>
  <si>
    <t>96615</t>
  </si>
  <si>
    <t>BOURÁNÍ KONSTRUKCÍ Z PROSTÉHO BETONU</t>
  </si>
  <si>
    <t>na trvalou skládku</t>
  </si>
  <si>
    <t>dle stávajícího stavu  
provizorní obetonování trubek v délce (10+40)*(0,5*0,6*0,5)*2=15,000 [A] 
obetonovaní plošné (5,0+5,0+2,0)*0,5=6,000 [B] 
Celkem: A+B=21,000 [C]</t>
  </si>
  <si>
    <t>24</t>
  </si>
  <si>
    <t>966346</t>
  </si>
  <si>
    <t>BOURÁNÍ PROPUSTŮ Z TRUB DN DO 400MM</t>
  </si>
  <si>
    <t>odstranění stávajícího podélné propustku - beton DN 400  
na skládku včetně poplatku za skládku</t>
  </si>
  <si>
    <t>dle PD 
v místě budoucí horské vpusti 4,0=4,000 [A] 
v místě budoucí retence 10,0=10,000 [B] 
Celkem: A+B=14,000 [C]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</si>
  <si>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</si>
  <si>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25</t>
  </si>
  <si>
    <t>969246</t>
  </si>
  <si>
    <t>VYBOURÁNÍ POTRUBÍ DN DO 400MM KANALIZAČ</t>
  </si>
  <si>
    <t>odstranění stávajících plastových trub provizorního odvodnění na povrchu  
včetně odvozu potrubí na cestmistrovství objednatele</t>
  </si>
  <si>
    <t>dle situace stávající stavu 
10,0+40,0=50,000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</si>
  <si>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</si>
  <si>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251</t>
  </si>
  <si>
    <t>Opěrná zeď</t>
  </si>
  <si>
    <t>014211</t>
  </si>
  <si>
    <t>POPLATKY ZA ZEMNÍK - ORNICE</t>
  </si>
  <si>
    <t>poplatek na zakoupení ornice</t>
  </si>
  <si>
    <t>dle bilance 
(1273+471,5)*0,15=261,675 [A] 
sejmutá -142,5=- 142,500 [B] 
Celkem: A+B=119,175 [C]</t>
  </si>
  <si>
    <t>zahrnuje veškeré poplatky majiteli zemníku související s nákupem zeminy (nikoliv s otvírkou zemníku)</t>
  </si>
  <si>
    <t>pol. 12373 345,2*1,9=655,880 [A]</t>
  </si>
  <si>
    <t>113766</t>
  </si>
  <si>
    <t>FRÉZOVÁNÍ DRÁŽKY PRŮŘEZU DO 800MM2 V ASFALTOVÉ VOZOVCE</t>
  </si>
  <si>
    <t>komůrka dle VL 211.07 pro zálivku za horka</t>
  </si>
  <si>
    <t>dle situace a VPŘ 
podél dvoulinky 175=175,000 [A]</t>
  </si>
  <si>
    <t>Položka zahrnuje veškerou manipulaci s vybouranou sutí a s vybouranými hmotami vč. uložení na skládku.</t>
  </si>
  <si>
    <t>12373</t>
  </si>
  <si>
    <t>ODKOP PRO SPOD STAVBU SILNIC A ŽELEZNIC TŘ. I</t>
  </si>
  <si>
    <t>odkop pro OP zeď   
na trvalou skládku</t>
  </si>
  <si>
    <t>dle PD dle výkazu zásypu z pracovních řezů 345,2=345,200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</si>
  <si>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</si>
  <si>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125735</t>
  </si>
  <si>
    <t>VYKOPÁVKY ZE ZEMNÍKŮ A SKLÁDEK TŘ. I, ODVOZ DO 8KM</t>
  </si>
  <si>
    <t>natežení ornice pro ohumusování</t>
  </si>
  <si>
    <t>pro pol. 18222 1273*0,15=190,950 [A] 
pro pol. 18225 471,5*0,15=70,725 [B] 
Celkem: A+B=261,675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</si>
  <si>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</si>
  <si>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pol. 12373 345,2=345,200 [A]</t>
  </si>
  <si>
    <t>18222</t>
  </si>
  <si>
    <t>ROZPROSTŘENÍ ORNICE VE SVAHU V TL DO 0,15M</t>
  </si>
  <si>
    <t>zpětné rozprostření ornice - využití původního materiálu</t>
  </si>
  <si>
    <t>dle situace stávajícího stavu 
svah před lícem zdi v ploše technického zajištění 1273=1 273,000 [A]</t>
  </si>
  <si>
    <t>položka zahrnuje:  
nutné přemístění ornice z dočasných skládek vzdálených do 50m  
rozprostření ornice v předepsané tloušťce ve svahu přes 1:5</t>
  </si>
  <si>
    <t>18232</t>
  </si>
  <si>
    <t>ROZPROSTŘENÍ ORNICE V ROVINĚ V TL DO 0,15M</t>
  </si>
  <si>
    <t>v plochách mezi zdí a komunikací - zpětné využití původního materiálu</t>
  </si>
  <si>
    <t>dle situace stávajícího stavu 
plochy mezi komunikací a zdí 26,5+3,5+82,5+215,0+144,0=471,500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</si>
  <si>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</si>
  <si>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</si>
  <si>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</si>
  <si>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v plochách ohumusování</t>
  </si>
  <si>
    <t>dle situace stávajícího stavu 
plochy mezi komunikací a zdí 26,5+3,5+82,5+215,0+144,0=471,500 [A] 
svah před lícem zdi v ploše technického zajištění 1273=1 273,000 [B] 
Celkem: A+B=1 744,500 [C]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</si>
  <si>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</si>
  <si>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</si>
  <si>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</si>
  <si>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</si>
  <si>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</si>
  <si>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</si>
  <si>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</si>
  <si>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21151</t>
  </si>
  <si>
    <t>SANAČNÍ ŽEBRA Z LOMOVÉHO KAMENE</t>
  </si>
  <si>
    <t>sanace svahu v místě sesuvů</t>
  </si>
  <si>
    <t>dle situace a řezu 
5,0*5,95*1,25*0,5=18,594 [A] 
5,0*5,45*1,2*0,5=16,350 [B] 
Celkem: A+B=34,944 [C]</t>
  </si>
  <si>
    <t>položka zahrnuje dodávku předepsaného lomového kamene, mimostaveništní a vnitrostaveništní dopravu a jeho uložení není-li v zadávací dokumentaci uvedeno jinak, jedná se o nakupovaný materiál</t>
  </si>
  <si>
    <t>21331</t>
  </si>
  <si>
    <t>DRENÁŽNÍ VRSTVY Z BETONU MEZEROVITÉHO (DRENÁŽNÍHO)</t>
  </si>
  <si>
    <t>drenáž za rubem</t>
  </si>
  <si>
    <t>dle VPŘ 
plocha v řezu 0,40*0,40-3,1415*0,15*0,15*0,25=0,142 [A] 
délka  115=115,000 [B] 
a*b=16,330 [C]</t>
  </si>
  <si>
    <t>Položka zahrnuje:  
- dodávku předepsaného materiálu pro drenážní vrstvu, včetně mimostaveništní a vnitrostaveništní dopravy  
- provedení drenážní vrstvy předepsaných rozměrů a předepsaného tvaru</t>
  </si>
  <si>
    <t>21361</t>
  </si>
  <si>
    <t>DRENÁŽNÍ VRSTVY Z GEOTEXTILIE</t>
  </si>
  <si>
    <t>ochranná vrstva a drenážní vrstva na rubu konstrukcí - min.600g/m2, tl. 6 mm - v místě ochrany nátěry</t>
  </si>
  <si>
    <t>dle PD 
ochrana v místě izolace pouze nátěry  
rub dříku 111,4=111,400 [A] 
základový ústupek shora a z boku (0,6+0,5)*114,35=125,785 [B] 
líc dříku 105,6=105,600 [C] 
začátek a konec 1,0+1,0=2,000 [D] 
Celkem: A+B+C+D=344,785 [E]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</si>
  <si>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</si>
  <si>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separační a filtrační vrstva v místě sanačních žeber</t>
  </si>
  <si>
    <t>dle situace 
5,0*5,95*1,25=37,188 [A] 
5,0*5,45*1,25=34,063 [B] 
Celkem: A+B=71,251 [C]</t>
  </si>
  <si>
    <t>227831</t>
  </si>
  <si>
    <t>MIKROPILOTY KOMPLET D DO 150MM NA POVRCHU</t>
  </si>
  <si>
    <t>MP TR 108x16 délka 7,0 m, délka kořene min. 4,0 m</t>
  </si>
  <si>
    <t>dle tvaru a rozvinutého pohledu 
délka mikropiloty 7,0=7,000 [A] 
počet MP 116=116,000 [B] 
a*b=812,000 [C]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</si>
  <si>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</si>
  <si>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26113</t>
  </si>
  <si>
    <t>VRTY PRO KOTVENÍ, INJEKTÁŽ A MIKROPILOTY NA POVRCHU TŘ. I D DO 150MM</t>
  </si>
  <si>
    <t>vrty pro MP - 80% délky vtů dle IGP ve vrstvách hlín, jílů a štěrků</t>
  </si>
  <si>
    <t>dle tvaru a rozvinutého pohledu 
délka vrtu pro mikropiloty 6,8=6,800 [A] 
počet MP 116=116,000 [B] 
a*b=788,800 [C]  
c*0,80=631,040 [D]   80% ve třídě II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</si>
  <si>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</si>
  <si>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26123</t>
  </si>
  <si>
    <t>VRTY PRO KOTVENÍ, INJEKTÁŽ A MIKROPILOTY NA POVRCHU TŘ. II D DO 150MM</t>
  </si>
  <si>
    <t>vrty pro MP - 20% délky vtů dle IGP ve vrstvách písčitých slínovců</t>
  </si>
  <si>
    <t>dle tvaru a rozvinutého pohledu 
délka vrtu pro mikropiloty 6,8=6,800 [A] 
počet MP 116=116,000 [B] 
a*b=788,800 [C]  
c*0,20=157,760 [D]   20% ve třídě IV</t>
  </si>
  <si>
    <t>272325</t>
  </si>
  <si>
    <t>ZÁKLADY ZE ŽELEZOBETONU DO C30/37 (B37)</t>
  </si>
  <si>
    <t>základy C30/37 XC4 XF2</t>
  </si>
  <si>
    <t>dle výkresu tvaru a rozvinutého pohledu 
1,1*0,5*6,75*8=29,700 [A] 
1,1*0,5*10,0*5=27,500 [B] 
1,1*0,5*10,36=5,698 [C] 
Celkem: A+B+C=62,898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</si>
  <si>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</si>
  <si>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</si>
  <si>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</t>
  </si>
  <si>
    <t>B500B</t>
  </si>
  <si>
    <t>pol. 272325: 62,898*0,150=9,435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</si>
  <si>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</si>
  <si>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289973</t>
  </si>
  <si>
    <t>OPLÁŠTĚNÍ (ZPEVNĚNÍ) Z GEOSÍTÍ A GEOROHOŽÍ</t>
  </si>
  <si>
    <t>technická ochrana svahu - kokosová síť 700 g/m2 včetně kotvení v ploše</t>
  </si>
  <si>
    <t>dle situace a VPŘ 
průmět půdorysné plochy 972=972,000 [A] 
skutečná plocha plocha a*1,31=1 273,320 [B]</t>
  </si>
  <si>
    <t>Položka zahrnuje:  
- dodávku předepsané geosítě nebi georohože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</si>
  <si>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</si>
  <si>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317325</t>
  </si>
  <si>
    <t>ŘÍMSY ZE ŽELEZOBETONU DO C30/37</t>
  </si>
  <si>
    <t>monolitické římsy C30/37 XC4 XF4 XD3</t>
  </si>
  <si>
    <t>dle výkresu tvaru 
průřez 0,875*0,250+0,210*0,375=0,298 [A] 
šikmá délka 114,53=114,530 [B] 
a*b=34,130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</si>
  <si>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</si>
  <si>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</si>
  <si>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</si>
  <si>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dle pol. 317325 
34,13*0,20=6,826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</si>
  <si>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</si>
  <si>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327325</t>
  </si>
  <si>
    <t>ZDI OPĚRNÉ, ZÁRUBNÍ, NÁBŘEŽNÍ ZE ŽELEZOVÉHO BETONU DO C30/37</t>
  </si>
  <si>
    <t>dřík zdi XC4 XF2</t>
  </si>
  <si>
    <t>dle výkresu tvaru a rozvinutého pohledu 
((1,2+0,7)+(1,2+0,68)+(1,2+0,685)+(1,2+0,695)+(1,2+0,75)+(1,2+0,775)+(1,2+0,80)+(1,2+0,825))*0,5*6,75*0,5=26,173 [A] 
((1,2+0,695)+(1,2+0,725)+(1,2+0,770)+(1,2+0,750)+(1,2+0,770))*0,5*10,0*0,5=24,275 [B] 
(1,2+0,68)*0,5*10,36*0,5=4,869 [C] 
Celkem: A+B+C=55,317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</si>
  <si>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</si>
  <si>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</si>
  <si>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</si>
  <si>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pol. 327325 55,317*0,180=9,957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</si>
  <si>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</si>
  <si>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</si>
  <si>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26</t>
  </si>
  <si>
    <t>451312</t>
  </si>
  <si>
    <t>PODKLADNÍ A VÝPLŇOVÉ VRSTVY Z PROSTÉHO BETONU C12/15</t>
  </si>
  <si>
    <t>podkladní betony C 12/15 X0</t>
  </si>
  <si>
    <t>dle výkresu tvaru 
plocha v bočním pohledu včetně napojení úrovní 14,4=14,400 [A] 
šířka 1,9=1,900 [B] 
a*b=27,360 [C]</t>
  </si>
  <si>
    <t>27</t>
  </si>
  <si>
    <t>45131A</t>
  </si>
  <si>
    <t>PODKLADNÍ A VÝPLŇOVÉ VRSTVY Z PROSTÉHO BETONU C20/25</t>
  </si>
  <si>
    <t>lože pod dlažbu včetně opěrných patek C 20/25n XF3</t>
  </si>
  <si>
    <t>dle situace 
přechody z říms 2,0+2,0=4,000 [A] 
a*0,1=0,400 [B]</t>
  </si>
  <si>
    <t>28</t>
  </si>
  <si>
    <t>457312</t>
  </si>
  <si>
    <t>VYROVNÁVACÍ A SPÁDOVÝ PROSTÝ BETON C12/15</t>
  </si>
  <si>
    <t>těsnící vrstva za rubem zdi pod úrovní drenáže</t>
  </si>
  <si>
    <t>dle VPŘ  
šířka mezi rubem zdi a pažením 2,0=2,000 [A] 
a*0,15*115=34,500 [B]</t>
  </si>
  <si>
    <t>29</t>
  </si>
  <si>
    <t>458522</t>
  </si>
  <si>
    <t>VÝPLŇ ZA OPĚRAMI A ZDMI Z KAM DRC, INDEX ZHUTNĚNÍ ID DO 0,8</t>
  </si>
  <si>
    <t>zásyp před lícem a za rubem pod úrovní těsnící vrstvy</t>
  </si>
  <si>
    <t>dle PD 
před lícem 0,35*115=40,250 [C] 
za rubem dle výkazu zásypu z pracovních řezů 166,6=166,600 [D] 
Celkem: C+D=206,850 [E]</t>
  </si>
  <si>
    <t>položka zahrnuje dodávku předepsaného kameniva, mimostaveništní a vnitrostaveništní dopravu a jeho uložení  
není-li v zadávací dokumentaci uvedeno jinak, jedná se o nakupovaný materiál</t>
  </si>
  <si>
    <t>30</t>
  </si>
  <si>
    <t>46251</t>
  </si>
  <si>
    <t>ZÁHOZ Z LOMOVÉHO KAMENE</t>
  </si>
  <si>
    <t>záhozová patka sanace svahu s urovnáním líce a vyklínováním</t>
  </si>
  <si>
    <t>dle PD 
5,0*1,2*0,8=4,800 [A] 
5,0*1,2*0,8=4,800 [B] 
Celkem: A+B=9,600 [C]</t>
  </si>
  <si>
    <t>položka zahrnuje:  
- dodávku a zához lomového kamene předepsané frakce včetně mimostaveništní a vnitrostaveništní dopravy</t>
  </si>
  <si>
    <t>31</t>
  </si>
  <si>
    <t>465512</t>
  </si>
  <si>
    <t>DLAŽBY Z LOMOVÉHO KAMENE NA MC</t>
  </si>
  <si>
    <t>lomový kámen do bet. lože - spárování MC25 XF4   
lože viz položka 45131A</t>
  </si>
  <si>
    <t>dle situace 
přechody z říms 2,0+2,0=4,000 [A] 
a*0,2=0,800 [B]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</si>
  <si>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</si>
  <si>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</si>
  <si>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32</t>
  </si>
  <si>
    <t>56963</t>
  </si>
  <si>
    <t>ZPEVNĚNÍ KRAJNIC Z RECYKLOVANÉHO MATERIÁLU TL DO 150MM</t>
  </si>
  <si>
    <t>R-mat. (40 RA 0/32)  tl.150 mm</t>
  </si>
  <si>
    <t>dle situace 
krajnice 4,0+7,0=11,000 [A] 
nezpevněný sjezd 27,0=27,000 [B] 
Celkem: A+B=38,000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</si>
  <si>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</si>
  <si>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33</t>
  </si>
  <si>
    <t>58222</t>
  </si>
  <si>
    <t>DLÁŽDĚNÉ KRYTY Z DROBNÝCH KOSTEK DO LOŽE Z MC</t>
  </si>
  <si>
    <t>přídlažba podél obruby - 2x žulová kostka 120x120</t>
  </si>
  <si>
    <t>dle sitiuace a VPŘ 
délka dvoulinky 175=175,000 [A] 
a*0,25=43,750 [B]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</si>
  <si>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</si>
  <si>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34</t>
  </si>
  <si>
    <t>587205</t>
  </si>
  <si>
    <t>PŘEDLÁŽDĚNÍ KRYTU Z BETONOVÝCH DLAŽDIC</t>
  </si>
  <si>
    <t>předláždnění stávající v místě napojení na chodník v parku</t>
  </si>
  <si>
    <t>4=4,000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</si>
  <si>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</si>
  <si>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Přidružená stavební výroba</t>
  </si>
  <si>
    <t>35</t>
  </si>
  <si>
    <t>711111</t>
  </si>
  <si>
    <t>IZOLACE BĚŽNÝCH KONSTRUKCÍ PROTI ZEMNÍ VLHKOSTI ASFALTOVÝMI NÁTĚRY</t>
  </si>
  <si>
    <t>Izolace zasypané části spodní stavby pouze nátěry - ALP + 2x ALN</t>
  </si>
  <si>
    <t>dle VPŘ 
ochrana v místě izolace pouze nátěry  
rub dříku 111,4=111,400 [A] 
základový ústupek shora a z boku (0,6+0,5)*114,35=125,785 [B] 
líc dříku 105,6=105,600 [C] 
začátek a konec 1,0+1,0=2,000 [D] 
Celkem: A+B+C+D=344,785 [E]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</si>
  <si>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</si>
  <si>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36</t>
  </si>
  <si>
    <t>78382</t>
  </si>
  <si>
    <t>NÁTĚRY BETON KONSTR TYP S2 (OS-B)</t>
  </si>
  <si>
    <t>ochranný nátěr říms</t>
  </si>
  <si>
    <t>dle VPŘ 
obvod  0,375+0,480+0,830+0,150=1,835 [A] 
šikmá délka 114,53=114,530 [B] 
a*b=210,163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</si>
  <si>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</si>
  <si>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</si>
  <si>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37</t>
  </si>
  <si>
    <t>87533</t>
  </si>
  <si>
    <t>POTRUBÍ DREN Z TRUB PLAST DN DO 150MM</t>
  </si>
  <si>
    <t>plné potrubí v místě napojení na šachty kanalizace</t>
  </si>
  <si>
    <t>dle situace 
4*2,0=8,000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</si>
  <si>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</si>
  <si>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38</t>
  </si>
  <si>
    <t>875332</t>
  </si>
  <si>
    <t>POTRUBÍ DREN Z TRUB PLAST DN DO 150MM DĚROVANÝCH</t>
  </si>
  <si>
    <t>drenážní potrubí - perforovaná část</t>
  </si>
  <si>
    <t>dle situace a VPŘ 
za rubem na délku zdi 115=115,000 [A]</t>
  </si>
  <si>
    <t>39</t>
  </si>
  <si>
    <t>9112B1</t>
  </si>
  <si>
    <t>ZÁBRADLÍ MOSTNÍ SE SVISLOU VÝPLNÍ - DODÁVKA A MONTÁŽ</t>
  </si>
  <si>
    <t>zabradlí na římsách   
včetně montáže, kotvení, PKO</t>
  </si>
  <si>
    <t>dle PD 
šikmá délka 115=115,000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</si>
  <si>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</si>
  <si>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40</t>
  </si>
  <si>
    <t>917223</t>
  </si>
  <si>
    <t>SILNIČNÍ A CHODNÍKOVÉ OBRUBY Z BETONOVÝCH OBRUBNÍKŮ ŠÍŘ 100MM</t>
  </si>
  <si>
    <t>bet. obrubník š. 100 mm - vnější obruba přechodů k římse</t>
  </si>
  <si>
    <t>dle situace 
3,0+1,5+3,0+1,5=9,000 [A]</t>
  </si>
  <si>
    <t>Položka zahrnuje:  
dodání a pokládku betonových obrubníků o rozměrech předepsaných zadávací dokumentací  
betonové lože i boční betonovou opěrku.</t>
  </si>
  <si>
    <t>41</t>
  </si>
  <si>
    <t>917224</t>
  </si>
  <si>
    <t>SILNIČNÍ A CHODNÍKOVÉ OBRUBY Z BETONOVÝCH OBRUBNÍKŮ ŠÍŘ 150MM</t>
  </si>
  <si>
    <t>bet. silniční obrubník š. 150 mm - výška 300 mm, standardní</t>
  </si>
  <si>
    <t>dle situace 
přechody na římsy 2,0+2,0=4,000 [A] 
podél komunikace 5,5+123,0+29,0=157,500 [B] 
Celkem: A+B=161,500 [C]</t>
  </si>
  <si>
    <t>42</t>
  </si>
  <si>
    <t>bet. silniční obrubník š. 150 mm, přejízdný + přechodový</t>
  </si>
  <si>
    <t>dle situace 
MP 3,0=3,000 [A] 
přejezd 8,0=8,000 [B] 
přechodové 2+2=4,000 [C] 
Celkem: A+B+C=15,000 [D]</t>
  </si>
  <si>
    <t>43</t>
  </si>
  <si>
    <t>931326</t>
  </si>
  <si>
    <t>TĚSNĚNÍ DILATAČ SPAR ASF ZÁLIVKOU MODIFIK PRŮŘ DO 800MM2</t>
  </si>
  <si>
    <t>zálivka spar ve vozovce    
zálivka za horka dle ČSN 14188 - typ N2</t>
  </si>
  <si>
    <t>položka zahrnuje dodávku a osazení předepsaného materiálu, očištění ploch spáry před úpravou, očištění okolí spáry po úpravě  
nezahrnuje těsnící profil</t>
  </si>
  <si>
    <t>44</t>
  </si>
  <si>
    <t>935212</t>
  </si>
  <si>
    <t>PŘÍKOPOVÉ ŽLABY Z BETON TVÁRNIC ŠÍŘ DO 600MM DO BETONU TL 100MM</t>
  </si>
  <si>
    <t>skluz na konci přídlažby</t>
  </si>
  <si>
    <t>dle situace  
1=1,000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</si>
  <si>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</si>
  <si>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SO 301</t>
  </si>
  <si>
    <t>Dešťová kanalizace</t>
  </si>
  <si>
    <t>pol. 13273 400,229*1,9=760,435 [A]</t>
  </si>
  <si>
    <t>113764</t>
  </si>
  <si>
    <t>FRÉZOVÁNÍ DRÁŽKY PRŮŘEZU DO 400MM2 V ASFALTOVÉ VOZOVCE</t>
  </si>
  <si>
    <t>dle situace 
kolem vpustí 2*(0,5+1,0+0,5)+2*(0,5+0,5+0,5)=7,000 [A] 
v místě řezů pro vpusti 2*(1,5+2,0+1,5)+2*(1,5+1,5+1,5)=19,000 [B] 
Celkem: A+B=26,000 [C]</t>
  </si>
  <si>
    <t>13273</t>
  </si>
  <si>
    <t>HLOUBENÍ RÝH ŠÍŘ DO 2M PAŽ I NEPAŽ TŘ. I</t>
  </si>
  <si>
    <t>pro hlavní stoku, retenci  a přípojky  
na trvalou skládku</t>
  </si>
  <si>
    <t>dle situace a výpočtu kubatur 
pro hlavní stoku (za rubem od úrovně těsnící vrstvy) 249,4=249,400 [A] 
rozšíření pro retenci (3,50+2,73)*22,30=138,929 [B] 
pro přípojky 11,9=11,900 [C] 
Celkem: A+B+C=400,229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</si>
  <si>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</si>
  <si>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pol. 13273 400,229=400,229 [A]</t>
  </si>
  <si>
    <t>17481</t>
  </si>
  <si>
    <t>ZÁSYP JAM A RÝH Z NAKUPOVANÝCH MATERIÁLŮ</t>
  </si>
  <si>
    <t>zásyp výkopů pro potrubí včetně materiálu</t>
  </si>
  <si>
    <t>dle situace a výpočtu kubatur 
pro hlavní stoku (za rubem po úrovně těsnící vrstvy) 109,5=109,500 [A] 
rozšíření pro retenci (2,50+2,31)*22,30=107,263 [B] 
pro přípojky 3,6=3,600 [C] 
Celkem: A+B+C=220,363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</si>
  <si>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</si>
  <si>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</si>
  <si>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</si>
  <si>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frakce 0-8 mm, vč. ztratného a zhutnění</t>
  </si>
  <si>
    <t>dle situace a výpočtu kubatur 
pro hlavní stoku (za rubem po úrovně těsnící vrstvy) 129,8=129,800 [A] 
ochrana pro retenci 0,3*(2*18,0*1,7+2*1,7*3,0)=21,420 [B] 
pro přípojky 7,3=7,300 [C] 
Celkem: A+B+C=158,520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</si>
  <si>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</si>
  <si>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</si>
  <si>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</si>
  <si>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šachty 1,5*1,5*2+1,0*1,0*5=9,500 [A] 
vpusti 2,0*1,5*2+1,5*1,5*1,5*2=12,750 [B] 
retence 19,0*3,0=57,000 [C] 
Celkem: A+B+C=79,250 [D]</t>
  </si>
  <si>
    <t>položka zahrnuje úpravu pláně včetně vyrovnání výškových rozdílů. Míru zhutnění určuje  
projekt.</t>
  </si>
  <si>
    <t>ochranná a seperační geotextilie na retenční nádrži - min. 200 g/m2</t>
  </si>
  <si>
    <t>dle PD retence 
povrch retence 2*(16,9*1,35+1,35*2,5+16,9*2,5)=136,880 [A] 
dvě vrstvy včetně překladů a*2*1,15=314,824 [B]</t>
  </si>
  <si>
    <t>podkladní beton pod vpusti a šachty</t>
  </si>
  <si>
    <t>dle situace a vzorových řešení 
šachty 1,5*1,5*0,2*2+1,0*1,0*0,2*5=1,900 [A] 
vpusti 2,0*1,5*2*0,15+1,5*1,5*1,5*2*0,15=1,913 [B] 
Celkem: A+B=3,813 [C]</t>
  </si>
  <si>
    <t>45157</t>
  </si>
  <si>
    <t>PODKLADNÍ A VÝPLŇOVÉ VRSTVY Z KAMENIVA TĚŽENÉHO</t>
  </si>
  <si>
    <t>štěrkopískový podsyp frakce 0-8 mm pod trouby</t>
  </si>
  <si>
    <t>dle situace a výpočtu kubatur 
stoka 22,90=22,900 [A] 
podklad retence 19,0*3,0*0,10=5,700 [B] 
přípojky 1,5=1,500 [C] 
Celkem: A+B+C=30,100 [D]</t>
  </si>
  <si>
    <t>56210</t>
  </si>
  <si>
    <t>VOZOVKOVÉ VRSTVY Z MATERIÁLŮ STABIL CEMENTEM</t>
  </si>
  <si>
    <t>doplnění SC C8/10  v místě nových vpustí - tl. 180 mm</t>
  </si>
  <si>
    <t>dle situace 
2,0*1,5*2+1,5*1,5*2=10,500 [A] 
odečet vpustí -6*0,5*0,5=-1,500 [B] 
Celkem: A+B=9,000 [C] 
c*0,180=1,620 [D]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</si>
  <si>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</si>
  <si>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56330</t>
  </si>
  <si>
    <t>VOZOVKOVÉ VRSTVY ZE ŠTĚRKODRTI</t>
  </si>
  <si>
    <t>doplnění ŠDA 0-32  v místě nových vpustí</t>
  </si>
  <si>
    <t>dle situace 
2,0*1,5*2+1,5*1,5*2=10,500 [A] 
odečet vpustí -6*0,5*0,5=-1,500 [B] 
Celkem: A+B=9,000 [C] 
c*1,2=10,800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</si>
  <si>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</si>
  <si>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572113</t>
  </si>
  <si>
    <t>INFILTRAČNÍ POSTŘIK Z EMULZE DO 0,5KG/M2</t>
  </si>
  <si>
    <t>C 50 BP5 0,40 kg/m2</t>
  </si>
  <si>
    <t>pod ACP  
2,0*1,5*2+1,5*1,5*2=10,500 [A] 
odečet vpustí -6*0,5*0,5=-1,500 [B] 
Celkem: A+B=9,000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</si>
  <si>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</si>
  <si>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572214</t>
  </si>
  <si>
    <t>SPOJOVACÍ POSTŘIK Z MODIFIK EMULZE DO 0,5KG/M2</t>
  </si>
  <si>
    <t>C60 BP 4 - 0,40 kg/m2</t>
  </si>
  <si>
    <t>pod ACO  
2,0*1,5*2+1,5*1,5*2=10,500 [A] 
odečet vpustí -6*0,5*0,5=-1,500 [B] 
Celkem: A+B=9,000 [C]</t>
  </si>
  <si>
    <t>57790A</t>
  </si>
  <si>
    <t>VÝSPRAVA VÝTLUKŮ SMĚSÍ ACO (KUBATURA)</t>
  </si>
  <si>
    <t>doplnění ACO 11 v místě nových vpustí</t>
  </si>
  <si>
    <t>dle situace 
2,0*1,5*2+1,5*1,5*2=10,500 [A] 
odečet vpustí -6*0,5*0,5=-1,500 [B] 
Celkem: A+B=9,000 [C] 
c*0,04=0,360 [D]</t>
  </si>
  <si>
    <t>- odfrézování nebo jiné odstranění poškozených vozovkových vrstev  
- zaříznutí hran  
- vyčištění  
- nátěr  
- dodání a výplň předepsanou zhutněnou balenou asfaltovou směsí  
- asfaltová zálivka</t>
  </si>
  <si>
    <t>57790E</t>
  </si>
  <si>
    <t>VÝSPRAVA VÝTLUKŮ SMĚSÍ ACP (KUBATURA)</t>
  </si>
  <si>
    <t>doplnění ACP 22 v místě nových vpustí</t>
  </si>
  <si>
    <t>dle situace 
2,0*1,5*2+1,5*1,5*2=10,500 [A] 
odečet vpustí -6*0,5*0,5=-1,500 [B] 
Celkem: A+B=9,000 [C] 
c*0,08=0,720 [D]</t>
  </si>
  <si>
    <t>711337</t>
  </si>
  <si>
    <t>IZOLACE PODZEMNÍCH OBJEKTŮ PROTI VOLNĚ STÉKAJÍCÍ VODĚ Z PE FÓLIÍ</t>
  </si>
  <si>
    <t>hydroizolační fólie retence - 1,5 mm  
úprava spojů svařováním, včetně těsnění prostupů  
podkladní a ochranná vrstva v pol.21361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</si>
  <si>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</si>
  <si>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87434</t>
  </si>
  <si>
    <t>POTRUBÍ Z TRUB PLASTOVÝCH ODPADNÍCH DN DO 200MM</t>
  </si>
  <si>
    <t>DN 200 HDPE SN 12</t>
  </si>
  <si>
    <t>dle situace 
přípojka vpustí 4*2,5+2*1,5=13,000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</si>
  <si>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</si>
  <si>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87444</t>
  </si>
  <si>
    <t>POTRUBÍ Z TRUB PLASTOVÝCH ODPADNÍCH DN DO 250MM</t>
  </si>
  <si>
    <t>DN 250 PP SN10</t>
  </si>
  <si>
    <t>dle situace 
potrubí od retence k výtoku 18,5=18,500 [A]</t>
  </si>
  <si>
    <t>87445</t>
  </si>
  <si>
    <t>POTRUBÍ Z TRUB PLASTOVÝCH ODPADNÍCH DN DO 300MM</t>
  </si>
  <si>
    <t>DN 300 PP SN 10</t>
  </si>
  <si>
    <t>dle situace 
hlavní dešťová stoka po retenci 141,0=141,000 [A]</t>
  </si>
  <si>
    <t>89480R</t>
  </si>
  <si>
    <t>RETENČNÍ NÁDRŽ SE VSAKOVACÍCH BLOKŮ PP</t>
  </si>
  <si>
    <t>kompletní nádrž ze vsakovacích bloků z PP s křížovým revizním tunelem včetně 2ks kontrolních šachet z PE s nástavci a poklopy DN 600  
se systémovým uzavřením bočních stěn  
celkový objem retence 52,6 m3 - rozměr 16,86 x 2,46 x 1,32  
dodávka a montáž</t>
  </si>
  <si>
    <t>dle PD 
1=1,000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</si>
  <si>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</si>
  <si>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894858</t>
  </si>
  <si>
    <t>ŠACHTY KANALIZAČNÍ PLASTOVÉ D 600MM</t>
  </si>
  <si>
    <t>revizní šachty na dešťovou kanalizaci DN 300</t>
  </si>
  <si>
    <t>dle situace 
Ša1 1=1,000 [A] 
Ša3 1=1,000 [B] 
Ša4 1=1,000 [C] 
Ša5 1=1,000 [D] 
Celkem: A+B+C+D=4,000 [E]</t>
  </si>
  <si>
    <t>šrtící šachta D 600 mm - škrcení odtoku v rozsahu 0,50 - 80 l/s.  Nastavení stavby na 21 l/s</t>
  </si>
  <si>
    <t>dle situace 
Ša7 1=1,000 [A]</t>
  </si>
  <si>
    <t>894871</t>
  </si>
  <si>
    <t>ŠACHTY KANALIZAČNÍ PLASTOVÉ D 1000MM</t>
  </si>
  <si>
    <t>vstupní šachty na dešťovou kanalizaci D 300</t>
  </si>
  <si>
    <t>dle situace 
Ša2 1=1,000 [A] 
Ša6 1=1,000 [B] 
Celkem: A+B=2,000 [C]</t>
  </si>
  <si>
    <t>89712</t>
  </si>
  <si>
    <t>VPUSŤ KANALIZAČNÍ ULIČNÍ KOMPLETNÍ Z BETONOVÝCH DÍLCŮ</t>
  </si>
  <si>
    <t>dle PD 
UV1 2=2,000 [A] 
UV2 2=2,000 [B] 
UV3 1=1,000 [C] 
UV4 1=1,000 [D] 
Celkem: A+B+C+D=6,000 [E]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</si>
  <si>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</si>
  <si>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89721</t>
  </si>
  <si>
    <t>VPUSŤ KANALIZAČNÍ HORSKÁ KOMPLETNÍ MONOLITICKÁ BETONOVÁ</t>
  </si>
  <si>
    <t>nátoková horská vpusť  1,50x0,9x1,5 s mříží   
včetně podkladního betonu, opěvnění příkopů do vzdálenosti 2,0 m</t>
  </si>
  <si>
    <t>dle PD a VL  
1=1,000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</si>
  <si>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</si>
  <si>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899523</t>
  </si>
  <si>
    <t>OBETONOVÁNÍ POTRUBÍ Z PROSTÉHO BETONU DO C16/20</t>
  </si>
  <si>
    <t>lokální obetonování potrubí v komunikaci u vpustí</t>
  </si>
  <si>
    <t>předpoklad 1=1,000 [A]</t>
  </si>
  <si>
    <t>89980</t>
  </si>
  <si>
    <t>TELEVIZNÍ PROHLÍDKA POTRUBÍ</t>
  </si>
  <si>
    <t>kontrola stoky pro realizaci</t>
  </si>
  <si>
    <t>potrubí od retence k výtoku 18,5=18,500 [A] 
hlavní dešťová stoka po retenci 141,0=141,000 [B] 
Celkem: A+B=159,500 [C]</t>
  </si>
  <si>
    <t>položka zahrnuje prohlídku potrubí televizní kamerou, záznam prohlídky na nosičích DVD a vyhotovení závěrečného písemného protokolu</t>
  </si>
  <si>
    <t>931324</t>
  </si>
  <si>
    <t>TĚSNĚNÍ DILATAČ SPAR ASF ZÁLIVKOU MODIFIK PRŮŘ DO 400MM2</t>
  </si>
  <si>
    <t>93639</t>
  </si>
  <si>
    <t>ZAÚSTĚNÍ SKLUZŮ (VČET DLAŽBY Z LOM KAMENE)</t>
  </si>
  <si>
    <t>výustní objekt dešťové kanalizace dle VL  
- včetně zajišťovacího prahu, podbetonování trouby na výtoku a opěvnění na délku 2,0m od vyústění</t>
  </si>
  <si>
    <t>dle VL  
1=1,000 [A]</t>
  </si>
  <si>
    <t>Položka zahrnuje veškerý materiál, výrobky a polotovary, včetně mimostaveništní a vnitrostaveništní dopravy (rovněž přesuny), včetně naložení a složení,případně s uložením.</t>
  </si>
  <si>
    <t>SO 901</t>
  </si>
  <si>
    <t>Dopravně inženýrská opatření</t>
  </si>
  <si>
    <t>02720</t>
  </si>
  <si>
    <t>POMOC PRÁCE ZŘÍZ NEBO ZAJIŠŤ REGULACI A OCHRANU DOPRAVY</t>
  </si>
  <si>
    <t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</t>
  </si>
  <si>
    <t>zahrnuje veškeré náklady spojené s objednatelem požadovanými zařízeními</t>
  </si>
  <si>
    <t>02940</t>
  </si>
  <si>
    <t>OSTATNÍ POŽADAVKY - VYPRACOVÁNÍ DOKUMENTACE</t>
  </si>
  <si>
    <t>vypracování a projednání dokumentace pro stanovení přechodné úpravy provozu</t>
  </si>
  <si>
    <t>911CB2</t>
  </si>
  <si>
    <t>SVODIDLO BETON, ÚROVEŇ ZADRŽ H1 VÝŠ 0,8M - MONTÁŽ S PŘESUNEM (BEZ DODÁVKY)</t>
  </si>
  <si>
    <t>osazení na stavbě včetně přesunů v rámci stavby</t>
  </si>
  <si>
    <t>dle situace DIO 
po délce výkopu za rubem zdi 
maximální délka 200=200,000 [A]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</si>
  <si>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</si>
  <si>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911CB3</t>
  </si>
  <si>
    <t>SVODIDLO BETON, ÚROVEŇ ZADRŽ H1 VÝŠ 0,8M - DEMONTÁŽ S PŘESUNEM</t>
  </si>
  <si>
    <t>dle situace DIO 
200=200,000 [A]</t>
  </si>
  <si>
    <t>položka zahrnuje:  
- demontáž a odstranění zařízení  
- jeho odvoz na předepsané místo</t>
  </si>
  <si>
    <t>911CB9</t>
  </si>
  <si>
    <t>R</t>
  </si>
  <si>
    <t>SVODIDLO BETON, ÚROVEŇ ZADRŽ H1 VÝŠ 0,8M - NÁJEM</t>
  </si>
  <si>
    <t>po dobu nutného zajištění otevřeného výkopu pro kanalizaci a OP zeď</t>
  </si>
  <si>
    <t>položka zahrnuje denní sazbu za pronájem zařízení  
počet měrných jednotek se určí jako součin délky zařízení a počtu dnů použití</t>
  </si>
  <si>
    <t>914132</t>
  </si>
  <si>
    <t>DOPRAVNÍ ZNAČKY ZÁKLADNÍ VELIKOSTI OCELOVÉ FÓLIE TŘ 2 - MONTÁŽ S PŘEMÍSTĚNÍM</t>
  </si>
  <si>
    <t>dle situace DIO 
8=8,000 [A]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</si>
  <si>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</si>
  <si>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</si>
  <si>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</si>
  <si>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914139</t>
  </si>
  <si>
    <t>DOPRAV ZNAČKY ZÁKLAD VEL OCEL FÓLIE TŘ 2 - NÁJEMNÉ</t>
  </si>
  <si>
    <t>na celou dobu stavby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</si>
  <si>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</si>
  <si>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</si>
  <si>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</si>
  <si>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dle situace DIO 
2=2,000 [A]</t>
  </si>
  <si>
    <t>914413</t>
  </si>
  <si>
    <t>DOPRAVNÍ ZNAČKY 100X150CM OCELOVÉ - DEMONTÁŽ</t>
  </si>
  <si>
    <t>914419</t>
  </si>
  <si>
    <t>DOPRAV ZNAČKY 100X150CM OCEL - NÁJEMNÉ</t>
  </si>
  <si>
    <t>915321</t>
  </si>
  <si>
    <t>VODOR DOPRAV ZNAČ Z FÓLIE DOČAS ODSTRANITEL - DOD A POKLÁDKA</t>
  </si>
  <si>
    <t>na provizorní V5 3*0,5*2=3,000 [A] 
obnova 2x 3*a=9,000 [B]</t>
  </si>
  <si>
    <t>položka zahrnuje:  
- dodání a pokládku předepsané fólie  
- zahrnuje předznačení</t>
  </si>
  <si>
    <t>915322</t>
  </si>
  <si>
    <t>VODOR DOPRAV ZNAČ Z FÓLIE DOČAS ODSTRANITEL - ODSTRANĚNÍ</t>
  </si>
  <si>
    <t>na provizorní V5 3*0,5*2=3,000 [A]</t>
  </si>
  <si>
    <t>zahrnuje odstranění značení bez ohledu na způsob provedení (zatření, zbroušení) a odklizení vzniklé suti</t>
  </si>
  <si>
    <t>916122</t>
  </si>
  <si>
    <t>DOPRAV SVĚTLO VÝSTRAŽ SOUPRAVA 3KS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</si>
  <si>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</si>
  <si>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</si>
  <si>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</si>
  <si>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</si>
  <si>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</si>
  <si>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</si>
  <si>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po celou dobu stavby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</si>
  <si>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</si>
  <si>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</si>
  <si>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</si>
  <si>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dle situace DIO 
1 souprava =1,000 [A]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</si>
  <si>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</si>
  <si>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</si>
  <si>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</si>
  <si>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</si>
  <si>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</si>
  <si>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</si>
  <si>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</si>
  <si>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</si>
  <si>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</si>
  <si>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</si>
  <si>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</si>
  <si>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916362</t>
  </si>
  <si>
    <t>SMĚROVACÍ DESKY Z4 OBOUSTR S FÓLIÍ TŘ 2 - MONTÁŽ S PŘESUNEM</t>
  </si>
  <si>
    <t>dle situace DIO 
20=20,000 [A]</t>
  </si>
  <si>
    <t>916363</t>
  </si>
  <si>
    <t>SMĚROVACÍ DESKY Z4 OBOUSTR S FÓLIÍ TŘ 2 - DEMONTÁŽ</t>
  </si>
  <si>
    <t>916369</t>
  </si>
  <si>
    <t>SMĚROVACÍ DESKY Z4 OBOUSTR S FÓLIÍ TŘ 2 - NÁJEMNÉ</t>
  </si>
  <si>
    <t>916722</t>
  </si>
  <si>
    <t>UPEVŇOVACÍ KONSTR - PODKLADNÍ DESKA OD 28KG - MONTÁŽ S PŘESUNEM</t>
  </si>
  <si>
    <t>36=36,000 [A]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</si>
  <si>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</si>
  <si>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</si>
  <si>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</si>
  <si>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</si>
  <si>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</si>
  <si>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</si>
  <si>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16=16,000 [A]</t>
  </si>
  <si>
    <t>916733</t>
  </si>
  <si>
    <t>UPEVŇOVACÍ KONSTR - OCEL STOJAN - DEMONTÁŽ</t>
  </si>
  <si>
    <t>916739</t>
  </si>
  <si>
    <t>UPEVŇOVACÍ KONSTR - OCEL STOJAN - NÁJEMNÉ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</si>
</sst>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38.2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47</v>
      </c>
      <c s="24" t="s">
        <v>48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49</v>
      </c>
    </row>
    <row r="15" spans="1:5" ht="25.5">
      <c r="A15" s="30" t="s">
        <v>42</v>
      </c>
      <c r="E15" s="31" t="s">
        <v>50</v>
      </c>
    </row>
    <row r="16" spans="1:5" ht="12.75">
      <c r="A16" t="s">
        <v>44</v>
      </c>
      <c r="E16" s="29" t="s">
        <v>51</v>
      </c>
    </row>
    <row r="17" spans="1:16" ht="12.75">
      <c r="A17" s="19" t="s">
        <v>35</v>
      </c>
      <c s="23" t="s">
        <v>12</v>
      </c>
      <c s="23" t="s">
        <v>46</v>
      </c>
      <c s="19" t="s">
        <v>52</v>
      </c>
      <c s="24" t="s">
        <v>48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53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51</v>
      </c>
    </row>
    <row r="21" spans="1:16" ht="12.75">
      <c r="A21" s="19" t="s">
        <v>35</v>
      </c>
      <c s="23" t="s">
        <v>23</v>
      </c>
      <c s="23" t="s">
        <v>46</v>
      </c>
      <c s="19" t="s">
        <v>54</v>
      </c>
      <c s="24" t="s">
        <v>48</v>
      </c>
      <c s="25" t="s">
        <v>55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56</v>
      </c>
    </row>
    <row r="23" spans="1:5" ht="12.75">
      <c r="A23" s="30" t="s">
        <v>42</v>
      </c>
      <c r="E23" s="31" t="s">
        <v>37</v>
      </c>
    </row>
    <row r="24" spans="1:5" ht="12.75">
      <c r="A24" t="s">
        <v>44</v>
      </c>
      <c r="E24" s="29" t="s">
        <v>51</v>
      </c>
    </row>
    <row r="25" spans="1:16" ht="12.75">
      <c r="A25" s="19" t="s">
        <v>35</v>
      </c>
      <c s="23" t="s">
        <v>25</v>
      </c>
      <c s="23" t="s">
        <v>57</v>
      </c>
      <c s="19" t="s">
        <v>37</v>
      </c>
      <c s="24" t="s">
        <v>58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89.25">
      <c r="A26" s="28" t="s">
        <v>40</v>
      </c>
      <c r="E26" s="29" t="s">
        <v>59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51</v>
      </c>
    </row>
    <row r="29" spans="1:16" ht="12.75">
      <c r="A29" s="19" t="s">
        <v>35</v>
      </c>
      <c s="23" t="s">
        <v>27</v>
      </c>
      <c s="23" t="s">
        <v>60</v>
      </c>
      <c s="19" t="s">
        <v>47</v>
      </c>
      <c s="24" t="s">
        <v>61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76.5">
      <c r="A30" s="28" t="s">
        <v>40</v>
      </c>
      <c r="E30" s="29" t="s">
        <v>62</v>
      </c>
    </row>
    <row r="31" spans="1:5" ht="12.75">
      <c r="A31" s="30" t="s">
        <v>42</v>
      </c>
      <c r="E31" s="31" t="s">
        <v>43</v>
      </c>
    </row>
    <row r="32" spans="1:5" ht="12.75">
      <c r="A32" t="s">
        <v>44</v>
      </c>
      <c r="E32" s="29" t="s">
        <v>51</v>
      </c>
    </row>
    <row r="33" spans="1:16" ht="12.75">
      <c r="A33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63.75">
      <c r="A34" s="28" t="s">
        <v>40</v>
      </c>
      <c r="E34" s="29" t="s">
        <v>66</v>
      </c>
    </row>
    <row r="35" spans="1:5" ht="63.75">
      <c r="A35" s="30" t="s">
        <v>42</v>
      </c>
      <c r="E35" s="31" t="s">
        <v>67</v>
      </c>
    </row>
    <row r="36" spans="1:5" ht="63.75">
      <c r="A36" t="s">
        <v>44</v>
      </c>
      <c r="E36" s="29" t="s">
        <v>68</v>
      </c>
    </row>
    <row r="37" spans="1:16" ht="12.75">
      <c r="A37" s="19" t="s">
        <v>35</v>
      </c>
      <c s="23" t="s">
        <v>69</v>
      </c>
      <c s="23" t="s">
        <v>70</v>
      </c>
      <c s="19" t="s">
        <v>47</v>
      </c>
      <c s="24" t="s">
        <v>71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72</v>
      </c>
    </row>
    <row r="39" spans="1:5" ht="12.75">
      <c r="A39" s="30" t="s">
        <v>42</v>
      </c>
      <c r="E39" s="31" t="s">
        <v>43</v>
      </c>
    </row>
    <row r="40" spans="1:5" ht="12.75">
      <c r="A40" t="s">
        <v>44</v>
      </c>
      <c r="E40" s="29" t="s">
        <v>51</v>
      </c>
    </row>
    <row r="41" spans="1:16" ht="12.75">
      <c r="A41" s="19" t="s">
        <v>35</v>
      </c>
      <c s="23" t="s">
        <v>30</v>
      </c>
      <c s="23" t="s">
        <v>70</v>
      </c>
      <c s="19" t="s">
        <v>52</v>
      </c>
      <c s="24" t="s">
        <v>71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73</v>
      </c>
    </row>
    <row r="43" spans="1:5" ht="12.75">
      <c r="A43" s="30" t="s">
        <v>42</v>
      </c>
      <c r="E43" s="31" t="s">
        <v>37</v>
      </c>
    </row>
    <row r="44" spans="1:5" ht="12.75">
      <c r="A44" t="s">
        <v>44</v>
      </c>
      <c r="E44" s="29" t="s">
        <v>51</v>
      </c>
    </row>
    <row r="45" spans="1:16" ht="12.75">
      <c r="A45" s="19" t="s">
        <v>35</v>
      </c>
      <c s="23" t="s">
        <v>32</v>
      </c>
      <c s="23" t="s">
        <v>74</v>
      </c>
      <c s="19" t="s">
        <v>37</v>
      </c>
      <c s="24" t="s">
        <v>75</v>
      </c>
      <c s="25" t="s">
        <v>76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38.25">
      <c r="A46" s="28" t="s">
        <v>40</v>
      </c>
      <c r="E46" s="29" t="s">
        <v>77</v>
      </c>
    </row>
    <row r="47" spans="1:5" ht="12.75">
      <c r="A47" s="30" t="s">
        <v>42</v>
      </c>
      <c r="E47" s="31" t="s">
        <v>78</v>
      </c>
    </row>
    <row r="48" spans="1:5" ht="89.25">
      <c r="A48" t="s">
        <v>44</v>
      </c>
      <c r="E48" s="29" t="s">
        <v>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0+O8+O21+O54+O71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80</v>
      </c>
      <c s="32">
        <f>0+I8+I21+I54+I71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80</v>
      </c>
      <c s="5"/>
      <c s="14" t="s">
        <v>81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82</v>
      </c>
      <c s="19" t="s">
        <v>37</v>
      </c>
      <c s="24" t="s">
        <v>83</v>
      </c>
      <c s="25" t="s">
        <v>84</v>
      </c>
      <c s="26">
        <v>103.55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38.25">
      <c r="A11" s="30" t="s">
        <v>42</v>
      </c>
      <c r="E11" s="31" t="s">
        <v>85</v>
      </c>
    </row>
    <row r="12" spans="1:5" ht="140.25">
      <c r="A12" t="s">
        <v>44</v>
      </c>
      <c r="E12" s="29" t="s">
        <v>86</v>
      </c>
    </row>
    <row r="13" spans="1:16" ht="25.5">
      <c r="A13" s="19" t="s">
        <v>35</v>
      </c>
      <c s="23" t="s">
        <v>13</v>
      </c>
      <c s="23" t="s">
        <v>87</v>
      </c>
      <c s="19" t="s">
        <v>37</v>
      </c>
      <c s="24" t="s">
        <v>88</v>
      </c>
      <c s="25" t="s">
        <v>84</v>
      </c>
      <c s="26">
        <v>48.3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89</v>
      </c>
    </row>
    <row r="16" spans="1:5" ht="140.25">
      <c r="A16" t="s">
        <v>44</v>
      </c>
      <c r="E16" s="29" t="s">
        <v>86</v>
      </c>
    </row>
    <row r="17" spans="1:16" ht="25.5">
      <c r="A17" s="19" t="s">
        <v>35</v>
      </c>
      <c s="23" t="s">
        <v>12</v>
      </c>
      <c s="23" t="s">
        <v>90</v>
      </c>
      <c s="19" t="s">
        <v>37</v>
      </c>
      <c s="24" t="s">
        <v>91</v>
      </c>
      <c s="25" t="s">
        <v>84</v>
      </c>
      <c s="26">
        <v>13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12.75">
      <c r="A19" s="30" t="s">
        <v>42</v>
      </c>
      <c r="E19" s="31" t="s">
        <v>92</v>
      </c>
    </row>
    <row r="20" spans="1:5" ht="140.25">
      <c r="A20" t="s">
        <v>44</v>
      </c>
      <c r="E20" s="29" t="s">
        <v>86</v>
      </c>
    </row>
    <row r="21" spans="1:18" ht="12.75" customHeight="1">
      <c r="A21" s="5" t="s">
        <v>33</v>
      </c>
      <c s="5"/>
      <c s="35" t="s">
        <v>19</v>
      </c>
      <c s="5"/>
      <c s="21" t="s">
        <v>93</v>
      </c>
      <c s="5"/>
      <c s="5"/>
      <c s="5"/>
      <c s="36">
        <f>0+Q21</f>
      </c>
      <c r="O21">
        <f>0+R21</f>
      </c>
      <c r="Q21">
        <f>0+I22+I26+I30+I34+I38+I42+I46+I50</f>
      </c>
      <c>
        <f>0+O22+O26+O30+O34+O38+O42+O46+O50</f>
      </c>
    </row>
    <row r="22" spans="1:16" ht="12.75">
      <c r="A22" s="19" t="s">
        <v>35</v>
      </c>
      <c s="23" t="s">
        <v>23</v>
      </c>
      <c s="23" t="s">
        <v>94</v>
      </c>
      <c s="19" t="s">
        <v>37</v>
      </c>
      <c s="24" t="s">
        <v>95</v>
      </c>
      <c s="25" t="s">
        <v>96</v>
      </c>
      <c s="26">
        <v>917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97</v>
      </c>
    </row>
    <row r="24" spans="1:5" ht="25.5">
      <c r="A24" s="30" t="s">
        <v>42</v>
      </c>
      <c r="E24" s="31" t="s">
        <v>98</v>
      </c>
    </row>
    <row r="25" spans="1:5" ht="38.25">
      <c r="A25" t="s">
        <v>44</v>
      </c>
      <c r="E25" s="29" t="s">
        <v>99</v>
      </c>
    </row>
    <row r="26" spans="1:16" ht="25.5">
      <c r="A26" s="19" t="s">
        <v>35</v>
      </c>
      <c s="23" t="s">
        <v>25</v>
      </c>
      <c s="23" t="s">
        <v>100</v>
      </c>
      <c s="19" t="s">
        <v>37</v>
      </c>
      <c s="24" t="s">
        <v>101</v>
      </c>
      <c s="25" t="s">
        <v>102</v>
      </c>
      <c s="26">
        <v>17.788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103</v>
      </c>
    </row>
    <row r="28" spans="1:5" ht="51">
      <c r="A28" s="30" t="s">
        <v>42</v>
      </c>
      <c r="E28" s="31" t="s">
        <v>104</v>
      </c>
    </row>
    <row r="29" spans="1:5" ht="63.75">
      <c r="A29" t="s">
        <v>44</v>
      </c>
      <c r="E29" s="29" t="s">
        <v>105</v>
      </c>
    </row>
    <row r="30" spans="1:16" ht="12.75">
      <c r="A30" s="19" t="s">
        <v>35</v>
      </c>
      <c s="23" t="s">
        <v>27</v>
      </c>
      <c s="23" t="s">
        <v>106</v>
      </c>
      <c s="19" t="s">
        <v>37</v>
      </c>
      <c s="24" t="s">
        <v>107</v>
      </c>
      <c s="25" t="s">
        <v>102</v>
      </c>
      <c s="26">
        <v>8.138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38.25">
      <c r="A31" s="28" t="s">
        <v>40</v>
      </c>
      <c r="E31" s="29" t="s">
        <v>108</v>
      </c>
    </row>
    <row r="32" spans="1:5" ht="51">
      <c r="A32" s="30" t="s">
        <v>42</v>
      </c>
      <c r="E32" s="31" t="s">
        <v>109</v>
      </c>
    </row>
    <row r="33" spans="1:5" ht="63.75">
      <c r="A33" t="s">
        <v>44</v>
      </c>
      <c r="E33" s="29" t="s">
        <v>105</v>
      </c>
    </row>
    <row r="34" spans="1:16" ht="12.75">
      <c r="A34" s="19" t="s">
        <v>35</v>
      </c>
      <c s="23" t="s">
        <v>63</v>
      </c>
      <c s="23" t="s">
        <v>110</v>
      </c>
      <c s="19" t="s">
        <v>37</v>
      </c>
      <c s="24" t="s">
        <v>111</v>
      </c>
      <c s="25" t="s">
        <v>102</v>
      </c>
      <c s="26">
        <v>142.5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112</v>
      </c>
    </row>
    <row r="36" spans="1:5" ht="25.5">
      <c r="A36" s="30" t="s">
        <v>42</v>
      </c>
      <c r="E36" s="31" t="s">
        <v>113</v>
      </c>
    </row>
    <row r="37" spans="1:5" ht="38.25">
      <c r="A37" t="s">
        <v>44</v>
      </c>
      <c r="E37" s="29" t="s">
        <v>114</v>
      </c>
    </row>
    <row r="38" spans="1:16" ht="12.75">
      <c r="A38" s="19" t="s">
        <v>35</v>
      </c>
      <c s="23" t="s">
        <v>69</v>
      </c>
      <c s="23" t="s">
        <v>115</v>
      </c>
      <c s="19" t="s">
        <v>37</v>
      </c>
      <c s="24" t="s">
        <v>116</v>
      </c>
      <c s="25" t="s">
        <v>102</v>
      </c>
      <c s="26">
        <v>12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38.25">
      <c r="A39" s="28" t="s">
        <v>40</v>
      </c>
      <c r="E39" s="29" t="s">
        <v>117</v>
      </c>
    </row>
    <row r="40" spans="1:5" ht="25.5">
      <c r="A40" s="30" t="s">
        <v>42</v>
      </c>
      <c r="E40" s="31" t="s">
        <v>118</v>
      </c>
    </row>
    <row r="41" spans="1:5" ht="63.75">
      <c r="A41" t="s">
        <v>44</v>
      </c>
      <c r="E41" s="29" t="s">
        <v>119</v>
      </c>
    </row>
    <row r="42" spans="1:16" ht="12.75">
      <c r="A42" s="19" t="s">
        <v>35</v>
      </c>
      <c s="23" t="s">
        <v>30</v>
      </c>
      <c s="23" t="s">
        <v>120</v>
      </c>
      <c s="19" t="s">
        <v>47</v>
      </c>
      <c s="24" t="s">
        <v>121</v>
      </c>
      <c s="25" t="s">
        <v>122</v>
      </c>
      <c s="26">
        <v>170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123</v>
      </c>
    </row>
    <row r="44" spans="1:5" ht="25.5">
      <c r="A44" s="30" t="s">
        <v>42</v>
      </c>
      <c r="E44" s="31" t="s">
        <v>124</v>
      </c>
    </row>
    <row r="45" spans="1:5" ht="63.75">
      <c r="A45" t="s">
        <v>44</v>
      </c>
      <c r="E45" s="29" t="s">
        <v>119</v>
      </c>
    </row>
    <row r="46" spans="1:16" ht="12.75">
      <c r="A46" s="19" t="s">
        <v>35</v>
      </c>
      <c s="23" t="s">
        <v>32</v>
      </c>
      <c s="23" t="s">
        <v>125</v>
      </c>
      <c s="19" t="s">
        <v>37</v>
      </c>
      <c s="24" t="s">
        <v>126</v>
      </c>
      <c s="25" t="s">
        <v>102</v>
      </c>
      <c s="26">
        <v>142.5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127</v>
      </c>
    </row>
    <row r="48" spans="1:5" ht="12.75">
      <c r="A48" s="30" t="s">
        <v>42</v>
      </c>
      <c r="E48" s="31" t="s">
        <v>128</v>
      </c>
    </row>
    <row r="49" spans="1:5" ht="191.25">
      <c r="A49" t="s">
        <v>44</v>
      </c>
      <c r="E49" s="29" t="s">
        <v>129</v>
      </c>
    </row>
    <row r="50" spans="1:16" ht="12.75">
      <c r="A50" s="19" t="s">
        <v>35</v>
      </c>
      <c s="23" t="s">
        <v>130</v>
      </c>
      <c s="23" t="s">
        <v>131</v>
      </c>
      <c s="19" t="s">
        <v>37</v>
      </c>
      <c s="24" t="s">
        <v>132</v>
      </c>
      <c s="25" t="s">
        <v>102</v>
      </c>
      <c s="26">
        <v>142.5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133</v>
      </c>
    </row>
    <row r="53" spans="1:5" ht="51">
      <c r="A53" t="s">
        <v>44</v>
      </c>
      <c r="E53" s="29" t="s">
        <v>134</v>
      </c>
    </row>
    <row r="54" spans="1:18" ht="12.75" customHeight="1">
      <c r="A54" s="5" t="s">
        <v>33</v>
      </c>
      <c s="5"/>
      <c s="35" t="s">
        <v>13</v>
      </c>
      <c s="5"/>
      <c s="21" t="s">
        <v>135</v>
      </c>
      <c s="5"/>
      <c s="5"/>
      <c s="5"/>
      <c s="36">
        <f>0+Q54</f>
      </c>
      <c r="O54">
        <f>0+R54</f>
      </c>
      <c r="Q54">
        <f>0+I55+I59+I63+I67</f>
      </c>
      <c>
        <f>0+O55+O59+O63+O67</f>
      </c>
    </row>
    <row r="55" spans="1:16" ht="12.75">
      <c r="A55" s="19" t="s">
        <v>35</v>
      </c>
      <c s="23" t="s">
        <v>136</v>
      </c>
      <c s="23" t="s">
        <v>137</v>
      </c>
      <c s="19" t="s">
        <v>37</v>
      </c>
      <c s="24" t="s">
        <v>138</v>
      </c>
      <c s="25" t="s">
        <v>84</v>
      </c>
      <c s="26">
        <v>36.465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38.25">
      <c r="A56" s="28" t="s">
        <v>40</v>
      </c>
      <c r="E56" s="29" t="s">
        <v>139</v>
      </c>
    </row>
    <row r="57" spans="1:5" ht="63.75">
      <c r="A57" s="30" t="s">
        <v>42</v>
      </c>
      <c r="E57" s="31" t="s">
        <v>140</v>
      </c>
    </row>
    <row r="58" spans="1:5" ht="38.25">
      <c r="A58" t="s">
        <v>44</v>
      </c>
      <c r="E58" s="29" t="s">
        <v>141</v>
      </c>
    </row>
    <row r="59" spans="1:16" ht="12.75">
      <c r="A59" s="19" t="s">
        <v>35</v>
      </c>
      <c s="23" t="s">
        <v>142</v>
      </c>
      <c s="23" t="s">
        <v>143</v>
      </c>
      <c s="19" t="s">
        <v>37</v>
      </c>
      <c s="24" t="s">
        <v>144</v>
      </c>
      <c s="25" t="s">
        <v>96</v>
      </c>
      <c s="26">
        <v>412.5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38.25">
      <c r="A60" s="28" t="s">
        <v>40</v>
      </c>
      <c r="E60" s="29" t="s">
        <v>145</v>
      </c>
    </row>
    <row r="61" spans="1:5" ht="51">
      <c r="A61" s="30" t="s">
        <v>42</v>
      </c>
      <c r="E61" s="31" t="s">
        <v>146</v>
      </c>
    </row>
    <row r="62" spans="1:5" ht="12.75">
      <c r="A62" t="s">
        <v>44</v>
      </c>
      <c r="E62" s="29" t="s">
        <v>147</v>
      </c>
    </row>
    <row r="63" spans="1:16" ht="12.75">
      <c r="A63" s="19" t="s">
        <v>35</v>
      </c>
      <c s="23" t="s">
        <v>148</v>
      </c>
      <c s="23" t="s">
        <v>149</v>
      </c>
      <c s="19" t="s">
        <v>37</v>
      </c>
      <c s="24" t="s">
        <v>150</v>
      </c>
      <c s="25" t="s">
        <v>122</v>
      </c>
      <c s="26">
        <v>1072.5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38.25">
      <c r="A64" s="28" t="s">
        <v>40</v>
      </c>
      <c r="E64" s="29" t="s">
        <v>151</v>
      </c>
    </row>
    <row r="65" spans="1:5" ht="51">
      <c r="A65" s="30" t="s">
        <v>42</v>
      </c>
      <c r="E65" s="31" t="s">
        <v>152</v>
      </c>
    </row>
    <row r="66" spans="1:5" ht="191.25">
      <c r="A66" t="s">
        <v>44</v>
      </c>
      <c r="E66" s="29" t="s">
        <v>153</v>
      </c>
    </row>
    <row r="67" spans="1:16" ht="12.75">
      <c r="A67" s="19" t="s">
        <v>35</v>
      </c>
      <c s="23" t="s">
        <v>154</v>
      </c>
      <c s="23" t="s">
        <v>155</v>
      </c>
      <c s="19" t="s">
        <v>37</v>
      </c>
      <c s="24" t="s">
        <v>156</v>
      </c>
      <c s="25" t="s">
        <v>102</v>
      </c>
      <c s="26">
        <v>46.86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157</v>
      </c>
    </row>
    <row r="69" spans="1:5" ht="63.75">
      <c r="A69" s="30" t="s">
        <v>42</v>
      </c>
      <c r="E69" s="31" t="s">
        <v>158</v>
      </c>
    </row>
    <row r="70" spans="1:5" ht="89.25">
      <c r="A70" t="s">
        <v>44</v>
      </c>
      <c r="E70" s="29" t="s">
        <v>159</v>
      </c>
    </row>
    <row r="71" spans="1:18" ht="12.75" customHeight="1">
      <c r="A71" s="5" t="s">
        <v>33</v>
      </c>
      <c s="5"/>
      <c s="35" t="s">
        <v>30</v>
      </c>
      <c s="5"/>
      <c s="21" t="s">
        <v>160</v>
      </c>
      <c s="5"/>
      <c s="5"/>
      <c s="5"/>
      <c s="36">
        <f>0+Q71</f>
      </c>
      <c r="O71">
        <f>0+R71</f>
      </c>
      <c r="Q71">
        <f>0+I72+I76+I80+I84+I88+I92+I96+I100+I104+I108</f>
      </c>
      <c>
        <f>0+O72+O76+O80+O84+O88+O92+O96+O100+O104+O108</f>
      </c>
    </row>
    <row r="72" spans="1:16" ht="12.75">
      <c r="A72" s="19" t="s">
        <v>35</v>
      </c>
      <c s="23" t="s">
        <v>161</v>
      </c>
      <c s="23" t="s">
        <v>162</v>
      </c>
      <c s="19" t="s">
        <v>47</v>
      </c>
      <c s="24" t="s">
        <v>163</v>
      </c>
      <c s="25" t="s">
        <v>76</v>
      </c>
      <c s="26">
        <v>1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164</v>
      </c>
    </row>
    <row r="74" spans="1:5" ht="25.5">
      <c r="A74" s="30" t="s">
        <v>42</v>
      </c>
      <c r="E74" s="31" t="s">
        <v>165</v>
      </c>
    </row>
    <row r="75" spans="1:5" ht="63.75">
      <c r="A75" t="s">
        <v>44</v>
      </c>
      <c r="E75" s="29" t="s">
        <v>166</v>
      </c>
    </row>
    <row r="76" spans="1:16" ht="12.75">
      <c r="A76" s="19" t="s">
        <v>35</v>
      </c>
      <c s="23" t="s">
        <v>167</v>
      </c>
      <c s="23" t="s">
        <v>168</v>
      </c>
      <c s="19" t="s">
        <v>37</v>
      </c>
      <c s="24" t="s">
        <v>169</v>
      </c>
      <c s="25" t="s">
        <v>76</v>
      </c>
      <c s="26">
        <v>1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170</v>
      </c>
    </row>
    <row r="78" spans="1:5" ht="12.75">
      <c r="A78" s="30" t="s">
        <v>42</v>
      </c>
      <c r="E78" s="31" t="s">
        <v>43</v>
      </c>
    </row>
    <row r="79" spans="1:5" ht="76.5">
      <c r="A79" t="s">
        <v>44</v>
      </c>
      <c r="E79" s="29" t="s">
        <v>171</v>
      </c>
    </row>
    <row r="80" spans="1:16" ht="12.75">
      <c r="A80" s="19" t="s">
        <v>35</v>
      </c>
      <c s="23" t="s">
        <v>172</v>
      </c>
      <c s="23" t="s">
        <v>173</v>
      </c>
      <c s="19" t="s">
        <v>37</v>
      </c>
      <c s="24" t="s">
        <v>174</v>
      </c>
      <c s="25" t="s">
        <v>76</v>
      </c>
      <c s="26">
        <v>1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175</v>
      </c>
    </row>
    <row r="82" spans="1:5" ht="12.75">
      <c r="A82" s="30" t="s">
        <v>42</v>
      </c>
      <c r="E82" s="31" t="s">
        <v>43</v>
      </c>
    </row>
    <row r="83" spans="1:5" ht="25.5">
      <c r="A83" t="s">
        <v>44</v>
      </c>
      <c r="E83" s="29" t="s">
        <v>176</v>
      </c>
    </row>
    <row r="84" spans="1:16" ht="25.5">
      <c r="A84" s="19" t="s">
        <v>35</v>
      </c>
      <c s="23" t="s">
        <v>177</v>
      </c>
      <c s="23" t="s">
        <v>178</v>
      </c>
      <c s="19" t="s">
        <v>37</v>
      </c>
      <c s="24" t="s">
        <v>179</v>
      </c>
      <c s="25" t="s">
        <v>96</v>
      </c>
      <c s="26">
        <v>25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180</v>
      </c>
    </row>
    <row r="86" spans="1:5" ht="25.5">
      <c r="A86" s="30" t="s">
        <v>42</v>
      </c>
      <c r="E86" s="31" t="s">
        <v>181</v>
      </c>
    </row>
    <row r="87" spans="1:5" ht="38.25">
      <c r="A87" t="s">
        <v>44</v>
      </c>
      <c r="E87" s="29" t="s">
        <v>182</v>
      </c>
    </row>
    <row r="88" spans="1:16" ht="25.5">
      <c r="A88" s="19" t="s">
        <v>35</v>
      </c>
      <c s="23" t="s">
        <v>183</v>
      </c>
      <c s="23" t="s">
        <v>184</v>
      </c>
      <c s="19" t="s">
        <v>37</v>
      </c>
      <c s="24" t="s">
        <v>185</v>
      </c>
      <c s="25" t="s">
        <v>96</v>
      </c>
      <c s="26">
        <v>25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37</v>
      </c>
    </row>
    <row r="90" spans="1:5" ht="25.5">
      <c r="A90" s="30" t="s">
        <v>42</v>
      </c>
      <c r="E90" s="31" t="s">
        <v>181</v>
      </c>
    </row>
    <row r="91" spans="1:5" ht="38.25">
      <c r="A91" t="s">
        <v>44</v>
      </c>
      <c r="E91" s="29" t="s">
        <v>182</v>
      </c>
    </row>
    <row r="92" spans="1:16" ht="12.75">
      <c r="A92" s="19" t="s">
        <v>35</v>
      </c>
      <c s="23" t="s">
        <v>186</v>
      </c>
      <c s="23" t="s">
        <v>187</v>
      </c>
      <c s="19" t="s">
        <v>37</v>
      </c>
      <c s="24" t="s">
        <v>188</v>
      </c>
      <c s="25" t="s">
        <v>122</v>
      </c>
      <c s="26">
        <v>194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37</v>
      </c>
    </row>
    <row r="94" spans="1:5" ht="51">
      <c r="A94" s="30" t="s">
        <v>42</v>
      </c>
      <c r="E94" s="31" t="s">
        <v>189</v>
      </c>
    </row>
    <row r="95" spans="1:5" ht="25.5">
      <c r="A95" t="s">
        <v>44</v>
      </c>
      <c r="E95" s="29" t="s">
        <v>190</v>
      </c>
    </row>
    <row r="96" spans="1:16" ht="12.75">
      <c r="A96" s="19" t="s">
        <v>35</v>
      </c>
      <c s="23" t="s">
        <v>191</v>
      </c>
      <c s="23" t="s">
        <v>192</v>
      </c>
      <c s="19" t="s">
        <v>37</v>
      </c>
      <c s="24" t="s">
        <v>193</v>
      </c>
      <c s="25" t="s">
        <v>102</v>
      </c>
      <c s="26">
        <v>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25.5">
      <c r="A97" s="28" t="s">
        <v>40</v>
      </c>
      <c r="E97" s="29" t="s">
        <v>194</v>
      </c>
    </row>
    <row r="98" spans="1:5" ht="51">
      <c r="A98" s="30" t="s">
        <v>42</v>
      </c>
      <c r="E98" s="31" t="s">
        <v>195</v>
      </c>
    </row>
    <row r="99" spans="1:5" ht="102">
      <c r="A99" t="s">
        <v>44</v>
      </c>
      <c r="E99" s="29" t="s">
        <v>196</v>
      </c>
    </row>
    <row r="100" spans="1:16" ht="12.75">
      <c r="A100" s="19" t="s">
        <v>35</v>
      </c>
      <c s="23" t="s">
        <v>197</v>
      </c>
      <c s="23" t="s">
        <v>198</v>
      </c>
      <c s="19" t="s">
        <v>37</v>
      </c>
      <c s="24" t="s">
        <v>199</v>
      </c>
      <c s="25" t="s">
        <v>102</v>
      </c>
      <c s="26">
        <v>21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200</v>
      </c>
    </row>
    <row r="102" spans="1:5" ht="51">
      <c r="A102" s="30" t="s">
        <v>42</v>
      </c>
      <c r="E102" s="31" t="s">
        <v>201</v>
      </c>
    </row>
    <row r="103" spans="1:5" ht="102">
      <c r="A103" t="s">
        <v>44</v>
      </c>
      <c r="E103" s="29" t="s">
        <v>196</v>
      </c>
    </row>
    <row r="104" spans="1:16" ht="12.75">
      <c r="A104" s="19" t="s">
        <v>35</v>
      </c>
      <c s="23" t="s">
        <v>202</v>
      </c>
      <c s="23" t="s">
        <v>203</v>
      </c>
      <c s="19" t="s">
        <v>37</v>
      </c>
      <c s="24" t="s">
        <v>204</v>
      </c>
      <c s="25" t="s">
        <v>122</v>
      </c>
      <c s="26">
        <v>14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25.5">
      <c r="A105" s="28" t="s">
        <v>40</v>
      </c>
      <c r="E105" s="29" t="s">
        <v>205</v>
      </c>
    </row>
    <row r="106" spans="1:5" ht="51">
      <c r="A106" s="30" t="s">
        <v>42</v>
      </c>
      <c r="E106" s="31" t="s">
        <v>206</v>
      </c>
    </row>
    <row r="107" spans="1:5" ht="114.75">
      <c r="A107" t="s">
        <v>44</v>
      </c>
      <c r="E107" s="29" t="s">
        <v>207</v>
      </c>
    </row>
    <row r="108" spans="1:16" ht="12.75">
      <c r="A108" s="19" t="s">
        <v>35</v>
      </c>
      <c s="23" t="s">
        <v>208</v>
      </c>
      <c s="23" t="s">
        <v>209</v>
      </c>
      <c s="19" t="s">
        <v>37</v>
      </c>
      <c s="24" t="s">
        <v>210</v>
      </c>
      <c s="25" t="s">
        <v>122</v>
      </c>
      <c s="26">
        <v>50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211</v>
      </c>
    </row>
    <row r="110" spans="1:5" ht="25.5">
      <c r="A110" s="30" t="s">
        <v>42</v>
      </c>
      <c r="E110" s="31" t="s">
        <v>212</v>
      </c>
    </row>
    <row r="111" spans="1:5" ht="76.5">
      <c r="A111" t="s">
        <v>44</v>
      </c>
      <c r="E111" s="29" t="s">
        <v>213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0+O8+O17+O54+O95+O112+O137+O150+O159+O168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214</v>
      </c>
      <c s="32">
        <f>0+I8+I17+I54+I95+I112+I137+I150+I159+I168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214</v>
      </c>
      <c s="5"/>
      <c s="14" t="s">
        <v>215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216</v>
      </c>
      <c s="19" t="s">
        <v>37</v>
      </c>
      <c s="24" t="s">
        <v>217</v>
      </c>
      <c s="25" t="s">
        <v>102</v>
      </c>
      <c s="26">
        <v>119.175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218</v>
      </c>
    </row>
    <row r="11" spans="1:5" ht="51">
      <c r="A11" s="30" t="s">
        <v>42</v>
      </c>
      <c r="E11" s="31" t="s">
        <v>219</v>
      </c>
    </row>
    <row r="12" spans="1:5" ht="25.5">
      <c r="A12" t="s">
        <v>44</v>
      </c>
      <c r="E12" s="29" t="s">
        <v>220</v>
      </c>
    </row>
    <row r="13" spans="1:16" ht="25.5">
      <c r="A13" s="19" t="s">
        <v>35</v>
      </c>
      <c s="23" t="s">
        <v>13</v>
      </c>
      <c s="23" t="s">
        <v>82</v>
      </c>
      <c s="19" t="s">
        <v>37</v>
      </c>
      <c s="24" t="s">
        <v>83</v>
      </c>
      <c s="25" t="s">
        <v>84</v>
      </c>
      <c s="26">
        <v>655.88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221</v>
      </c>
    </row>
    <row r="16" spans="1:5" ht="140.25">
      <c r="A16" t="s">
        <v>44</v>
      </c>
      <c r="E16" s="29" t="s">
        <v>86</v>
      </c>
    </row>
    <row r="17" spans="1:18" ht="12.75" customHeight="1">
      <c r="A17" s="5" t="s">
        <v>33</v>
      </c>
      <c s="5"/>
      <c s="35" t="s">
        <v>19</v>
      </c>
      <c s="5"/>
      <c s="21" t="s">
        <v>93</v>
      </c>
      <c s="5"/>
      <c s="5"/>
      <c s="5"/>
      <c s="36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12.75">
      <c r="A18" s="19" t="s">
        <v>35</v>
      </c>
      <c s="23" t="s">
        <v>12</v>
      </c>
      <c s="23" t="s">
        <v>222</v>
      </c>
      <c s="19" t="s">
        <v>37</v>
      </c>
      <c s="24" t="s">
        <v>223</v>
      </c>
      <c s="25" t="s">
        <v>122</v>
      </c>
      <c s="26">
        <v>175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224</v>
      </c>
    </row>
    <row r="20" spans="1:5" ht="25.5">
      <c r="A20" s="30" t="s">
        <v>42</v>
      </c>
      <c r="E20" s="31" t="s">
        <v>225</v>
      </c>
    </row>
    <row r="21" spans="1:5" ht="25.5">
      <c r="A21" t="s">
        <v>44</v>
      </c>
      <c r="E21" s="29" t="s">
        <v>226</v>
      </c>
    </row>
    <row r="22" spans="1:16" ht="12.75">
      <c r="A22" s="19" t="s">
        <v>35</v>
      </c>
      <c s="23" t="s">
        <v>23</v>
      </c>
      <c s="23" t="s">
        <v>227</v>
      </c>
      <c s="19" t="s">
        <v>37</v>
      </c>
      <c s="24" t="s">
        <v>228</v>
      </c>
      <c s="25" t="s">
        <v>102</v>
      </c>
      <c s="26">
        <v>345.2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229</v>
      </c>
    </row>
    <row r="24" spans="1:5" ht="12.75">
      <c r="A24" s="30" t="s">
        <v>42</v>
      </c>
      <c r="E24" s="31" t="s">
        <v>230</v>
      </c>
    </row>
    <row r="25" spans="1:5" ht="382.5">
      <c r="A25" t="s">
        <v>44</v>
      </c>
      <c r="E25" s="29" t="s">
        <v>231</v>
      </c>
    </row>
    <row r="26" spans="1:16" ht="12.75">
      <c r="A26" s="19" t="s">
        <v>35</v>
      </c>
      <c s="23" t="s">
        <v>25</v>
      </c>
      <c s="23" t="s">
        <v>232</v>
      </c>
      <c s="19" t="s">
        <v>37</v>
      </c>
      <c s="24" t="s">
        <v>233</v>
      </c>
      <c s="25" t="s">
        <v>102</v>
      </c>
      <c s="26">
        <v>261.675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234</v>
      </c>
    </row>
    <row r="28" spans="1:5" ht="38.25">
      <c r="A28" s="30" t="s">
        <v>42</v>
      </c>
      <c r="E28" s="31" t="s">
        <v>235</v>
      </c>
    </row>
    <row r="29" spans="1:5" ht="306">
      <c r="A29" t="s">
        <v>44</v>
      </c>
      <c r="E29" s="29" t="s">
        <v>236</v>
      </c>
    </row>
    <row r="30" spans="1:16" ht="12.75">
      <c r="A30" s="19" t="s">
        <v>35</v>
      </c>
      <c s="23" t="s">
        <v>27</v>
      </c>
      <c s="23" t="s">
        <v>125</v>
      </c>
      <c s="19" t="s">
        <v>37</v>
      </c>
      <c s="24" t="s">
        <v>126</v>
      </c>
      <c s="25" t="s">
        <v>102</v>
      </c>
      <c s="26">
        <v>345.2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42</v>
      </c>
      <c r="E32" s="31" t="s">
        <v>237</v>
      </c>
    </row>
    <row r="33" spans="1:5" ht="191.25">
      <c r="A33" t="s">
        <v>44</v>
      </c>
      <c r="E33" s="29" t="s">
        <v>129</v>
      </c>
    </row>
    <row r="34" spans="1:16" ht="12.75">
      <c r="A34" s="19" t="s">
        <v>35</v>
      </c>
      <c s="23" t="s">
        <v>63</v>
      </c>
      <c s="23" t="s">
        <v>238</v>
      </c>
      <c s="19" t="s">
        <v>37</v>
      </c>
      <c s="24" t="s">
        <v>239</v>
      </c>
      <c s="25" t="s">
        <v>96</v>
      </c>
      <c s="26">
        <v>1273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240</v>
      </c>
    </row>
    <row r="36" spans="1:5" ht="25.5">
      <c r="A36" s="30" t="s">
        <v>42</v>
      </c>
      <c r="E36" s="31" t="s">
        <v>241</v>
      </c>
    </row>
    <row r="37" spans="1:5" ht="38.25">
      <c r="A37" t="s">
        <v>44</v>
      </c>
      <c r="E37" s="29" t="s">
        <v>242</v>
      </c>
    </row>
    <row r="38" spans="1:16" ht="12.75">
      <c r="A38" s="19" t="s">
        <v>35</v>
      </c>
      <c s="23" t="s">
        <v>69</v>
      </c>
      <c s="23" t="s">
        <v>243</v>
      </c>
      <c s="19" t="s">
        <v>37</v>
      </c>
      <c s="24" t="s">
        <v>244</v>
      </c>
      <c s="25" t="s">
        <v>96</v>
      </c>
      <c s="26">
        <v>471.5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245</v>
      </c>
    </row>
    <row r="40" spans="1:5" ht="25.5">
      <c r="A40" s="30" t="s">
        <v>42</v>
      </c>
      <c r="E40" s="31" t="s">
        <v>246</v>
      </c>
    </row>
    <row r="41" spans="1:5" ht="38.25">
      <c r="A41" t="s">
        <v>44</v>
      </c>
      <c r="E41" s="29" t="s">
        <v>247</v>
      </c>
    </row>
    <row r="42" spans="1:16" ht="12.75">
      <c r="A42" s="19" t="s">
        <v>35</v>
      </c>
      <c s="23" t="s">
        <v>30</v>
      </c>
      <c s="23" t="s">
        <v>248</v>
      </c>
      <c s="19" t="s">
        <v>37</v>
      </c>
      <c s="24" t="s">
        <v>249</v>
      </c>
      <c s="25" t="s">
        <v>96</v>
      </c>
      <c s="26">
        <v>1744.5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250</v>
      </c>
    </row>
    <row r="44" spans="1:5" ht="51">
      <c r="A44" s="30" t="s">
        <v>42</v>
      </c>
      <c r="E44" s="31" t="s">
        <v>251</v>
      </c>
    </row>
    <row r="45" spans="1:5" ht="25.5">
      <c r="A45" t="s">
        <v>44</v>
      </c>
      <c r="E45" s="29" t="s">
        <v>252</v>
      </c>
    </row>
    <row r="46" spans="1:16" ht="12.75">
      <c r="A46" s="19" t="s">
        <v>35</v>
      </c>
      <c s="23" t="s">
        <v>32</v>
      </c>
      <c s="23" t="s">
        <v>253</v>
      </c>
      <c s="19" t="s">
        <v>37</v>
      </c>
      <c s="24" t="s">
        <v>254</v>
      </c>
      <c s="25" t="s">
        <v>96</v>
      </c>
      <c s="26">
        <v>1744.5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51">
      <c r="A48" s="30" t="s">
        <v>42</v>
      </c>
      <c r="E48" s="31" t="s">
        <v>251</v>
      </c>
    </row>
    <row r="49" spans="1:5" ht="38.25">
      <c r="A49" t="s">
        <v>44</v>
      </c>
      <c r="E49" s="29" t="s">
        <v>255</v>
      </c>
    </row>
    <row r="50" spans="1:16" ht="12.75">
      <c r="A50" s="19" t="s">
        <v>35</v>
      </c>
      <c s="23" t="s">
        <v>130</v>
      </c>
      <c s="23" t="s">
        <v>256</v>
      </c>
      <c s="19" t="s">
        <v>37</v>
      </c>
      <c s="24" t="s">
        <v>257</v>
      </c>
      <c s="25" t="s">
        <v>96</v>
      </c>
      <c s="26">
        <v>1744.5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51">
      <c r="A52" s="30" t="s">
        <v>42</v>
      </c>
      <c r="E52" s="31" t="s">
        <v>251</v>
      </c>
    </row>
    <row r="53" spans="1:5" ht="25.5">
      <c r="A53" t="s">
        <v>44</v>
      </c>
      <c r="E53" s="29" t="s">
        <v>258</v>
      </c>
    </row>
    <row r="54" spans="1:18" ht="12.75" customHeight="1">
      <c r="A54" s="5" t="s">
        <v>33</v>
      </c>
      <c s="5"/>
      <c s="35" t="s">
        <v>13</v>
      </c>
      <c s="5"/>
      <c s="21" t="s">
        <v>135</v>
      </c>
      <c s="5"/>
      <c s="5"/>
      <c s="5"/>
      <c s="36">
        <f>0+Q54</f>
      </c>
      <c r="O54">
        <f>0+R54</f>
      </c>
      <c r="Q54">
        <f>0+I55+I59+I63+I67+I71+I75+I79+I83+I87+I91</f>
      </c>
      <c>
        <f>0+O55+O59+O63+O67+O71+O75+O79+O83+O87+O91</f>
      </c>
    </row>
    <row r="55" spans="1:16" ht="12.75">
      <c r="A55" s="19" t="s">
        <v>35</v>
      </c>
      <c s="23" t="s">
        <v>136</v>
      </c>
      <c s="23" t="s">
        <v>259</v>
      </c>
      <c s="19" t="s">
        <v>37</v>
      </c>
      <c s="24" t="s">
        <v>260</v>
      </c>
      <c s="25" t="s">
        <v>102</v>
      </c>
      <c s="26">
        <v>34.944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261</v>
      </c>
    </row>
    <row r="57" spans="1:5" ht="51">
      <c r="A57" s="30" t="s">
        <v>42</v>
      </c>
      <c r="E57" s="31" t="s">
        <v>262</v>
      </c>
    </row>
    <row r="58" spans="1:5" ht="38.25">
      <c r="A58" t="s">
        <v>44</v>
      </c>
      <c r="E58" s="29" t="s">
        <v>263</v>
      </c>
    </row>
    <row r="59" spans="1:16" ht="12.75">
      <c r="A59" s="19" t="s">
        <v>35</v>
      </c>
      <c s="23" t="s">
        <v>142</v>
      </c>
      <c s="23" t="s">
        <v>264</v>
      </c>
      <c s="19" t="s">
        <v>37</v>
      </c>
      <c s="24" t="s">
        <v>265</v>
      </c>
      <c s="25" t="s">
        <v>102</v>
      </c>
      <c s="26">
        <v>16.33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266</v>
      </c>
    </row>
    <row r="61" spans="1:5" ht="51">
      <c r="A61" s="30" t="s">
        <v>42</v>
      </c>
      <c r="E61" s="31" t="s">
        <v>267</v>
      </c>
    </row>
    <row r="62" spans="1:5" ht="51">
      <c r="A62" t="s">
        <v>44</v>
      </c>
      <c r="E62" s="29" t="s">
        <v>268</v>
      </c>
    </row>
    <row r="63" spans="1:16" ht="12.75">
      <c r="A63" s="19" t="s">
        <v>35</v>
      </c>
      <c s="23" t="s">
        <v>148</v>
      </c>
      <c s="23" t="s">
        <v>269</v>
      </c>
      <c s="19" t="s">
        <v>47</v>
      </c>
      <c s="24" t="s">
        <v>270</v>
      </c>
      <c s="25" t="s">
        <v>96</v>
      </c>
      <c s="26">
        <v>344.785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25.5">
      <c r="A64" s="28" t="s">
        <v>40</v>
      </c>
      <c r="E64" s="29" t="s">
        <v>271</v>
      </c>
    </row>
    <row r="65" spans="1:5" ht="89.25">
      <c r="A65" s="30" t="s">
        <v>42</v>
      </c>
      <c r="E65" s="31" t="s">
        <v>272</v>
      </c>
    </row>
    <row r="66" spans="1:5" ht="51">
      <c r="A66" t="s">
        <v>44</v>
      </c>
      <c r="E66" s="29" t="s">
        <v>273</v>
      </c>
    </row>
    <row r="67" spans="1:16" ht="12.75">
      <c r="A67" s="19" t="s">
        <v>35</v>
      </c>
      <c s="23" t="s">
        <v>154</v>
      </c>
      <c s="23" t="s">
        <v>269</v>
      </c>
      <c s="19" t="s">
        <v>52</v>
      </c>
      <c s="24" t="s">
        <v>270</v>
      </c>
      <c s="25" t="s">
        <v>96</v>
      </c>
      <c s="26">
        <v>71.251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274</v>
      </c>
    </row>
    <row r="69" spans="1:5" ht="51">
      <c r="A69" s="30" t="s">
        <v>42</v>
      </c>
      <c r="E69" s="31" t="s">
        <v>275</v>
      </c>
    </row>
    <row r="70" spans="1:5" ht="51">
      <c r="A70" t="s">
        <v>44</v>
      </c>
      <c r="E70" s="29" t="s">
        <v>273</v>
      </c>
    </row>
    <row r="71" spans="1:16" ht="12.75">
      <c r="A71" s="19" t="s">
        <v>35</v>
      </c>
      <c s="23" t="s">
        <v>161</v>
      </c>
      <c s="23" t="s">
        <v>276</v>
      </c>
      <c s="19" t="s">
        <v>37</v>
      </c>
      <c s="24" t="s">
        <v>277</v>
      </c>
      <c s="25" t="s">
        <v>122</v>
      </c>
      <c s="26">
        <v>812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278</v>
      </c>
    </row>
    <row r="73" spans="1:5" ht="51">
      <c r="A73" s="30" t="s">
        <v>42</v>
      </c>
      <c r="E73" s="31" t="s">
        <v>279</v>
      </c>
    </row>
    <row r="74" spans="1:5" ht="51">
      <c r="A74" t="s">
        <v>44</v>
      </c>
      <c r="E74" s="29" t="s">
        <v>280</v>
      </c>
    </row>
    <row r="75" spans="1:16" ht="25.5">
      <c r="A75" s="19" t="s">
        <v>35</v>
      </c>
      <c s="23" t="s">
        <v>167</v>
      </c>
      <c s="23" t="s">
        <v>281</v>
      </c>
      <c s="19" t="s">
        <v>37</v>
      </c>
      <c s="24" t="s">
        <v>282</v>
      </c>
      <c s="25" t="s">
        <v>122</v>
      </c>
      <c s="26">
        <v>631.04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283</v>
      </c>
    </row>
    <row r="77" spans="1:5" ht="63.75">
      <c r="A77" s="30" t="s">
        <v>42</v>
      </c>
      <c r="E77" s="31" t="s">
        <v>284</v>
      </c>
    </row>
    <row r="78" spans="1:5" ht="63.75">
      <c r="A78" t="s">
        <v>44</v>
      </c>
      <c r="E78" s="29" t="s">
        <v>285</v>
      </c>
    </row>
    <row r="79" spans="1:16" ht="25.5">
      <c r="A79" s="19" t="s">
        <v>35</v>
      </c>
      <c s="23" t="s">
        <v>172</v>
      </c>
      <c s="23" t="s">
        <v>286</v>
      </c>
      <c s="19" t="s">
        <v>37</v>
      </c>
      <c s="24" t="s">
        <v>287</v>
      </c>
      <c s="25" t="s">
        <v>122</v>
      </c>
      <c s="26">
        <v>157.76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288</v>
      </c>
    </row>
    <row r="81" spans="1:5" ht="63.75">
      <c r="A81" s="30" t="s">
        <v>42</v>
      </c>
      <c r="E81" s="31" t="s">
        <v>289</v>
      </c>
    </row>
    <row r="82" spans="1:5" ht="63.75">
      <c r="A82" t="s">
        <v>44</v>
      </c>
      <c r="E82" s="29" t="s">
        <v>285</v>
      </c>
    </row>
    <row r="83" spans="1:16" ht="12.75">
      <c r="A83" s="19" t="s">
        <v>35</v>
      </c>
      <c s="23" t="s">
        <v>177</v>
      </c>
      <c s="23" t="s">
        <v>290</v>
      </c>
      <c s="19" t="s">
        <v>37</v>
      </c>
      <c s="24" t="s">
        <v>291</v>
      </c>
      <c s="25" t="s">
        <v>102</v>
      </c>
      <c s="26">
        <v>62.898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292</v>
      </c>
    </row>
    <row r="85" spans="1:5" ht="63.75">
      <c r="A85" s="30" t="s">
        <v>42</v>
      </c>
      <c r="E85" s="31" t="s">
        <v>293</v>
      </c>
    </row>
    <row r="86" spans="1:5" ht="369.75">
      <c r="A86" t="s">
        <v>44</v>
      </c>
      <c r="E86" s="29" t="s">
        <v>294</v>
      </c>
    </row>
    <row r="87" spans="1:16" ht="12.75">
      <c r="A87" s="19" t="s">
        <v>35</v>
      </c>
      <c s="23" t="s">
        <v>183</v>
      </c>
      <c s="23" t="s">
        <v>295</v>
      </c>
      <c s="19" t="s">
        <v>37</v>
      </c>
      <c s="24" t="s">
        <v>296</v>
      </c>
      <c s="25" t="s">
        <v>84</v>
      </c>
      <c s="26">
        <v>9.435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297</v>
      </c>
    </row>
    <row r="89" spans="1:5" ht="12.75">
      <c r="A89" s="30" t="s">
        <v>42</v>
      </c>
      <c r="E89" s="31" t="s">
        <v>298</v>
      </c>
    </row>
    <row r="90" spans="1:5" ht="267.75">
      <c r="A90" t="s">
        <v>44</v>
      </c>
      <c r="E90" s="29" t="s">
        <v>299</v>
      </c>
    </row>
    <row r="91" spans="1:16" ht="12.75">
      <c r="A91" s="19" t="s">
        <v>35</v>
      </c>
      <c s="23" t="s">
        <v>186</v>
      </c>
      <c s="23" t="s">
        <v>300</v>
      </c>
      <c s="19" t="s">
        <v>37</v>
      </c>
      <c s="24" t="s">
        <v>301</v>
      </c>
      <c s="25" t="s">
        <v>96</v>
      </c>
      <c s="26">
        <v>1273.32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302</v>
      </c>
    </row>
    <row r="93" spans="1:5" ht="38.25">
      <c r="A93" s="30" t="s">
        <v>42</v>
      </c>
      <c r="E93" s="31" t="s">
        <v>303</v>
      </c>
    </row>
    <row r="94" spans="1:5" ht="102">
      <c r="A94" t="s">
        <v>44</v>
      </c>
      <c r="E94" s="29" t="s">
        <v>304</v>
      </c>
    </row>
    <row r="95" spans="1:18" ht="12.75" customHeight="1">
      <c r="A95" s="5" t="s">
        <v>33</v>
      </c>
      <c s="5"/>
      <c s="35" t="s">
        <v>12</v>
      </c>
      <c s="5"/>
      <c s="21" t="s">
        <v>305</v>
      </c>
      <c s="5"/>
      <c s="5"/>
      <c s="5"/>
      <c s="36">
        <f>0+Q95</f>
      </c>
      <c r="O95">
        <f>0+R95</f>
      </c>
      <c r="Q95">
        <f>0+I96+I100+I104+I108</f>
      </c>
      <c>
        <f>0+O96+O100+O104+O108</f>
      </c>
    </row>
    <row r="96" spans="1:16" ht="12.75">
      <c r="A96" s="19" t="s">
        <v>35</v>
      </c>
      <c s="23" t="s">
        <v>191</v>
      </c>
      <c s="23" t="s">
        <v>306</v>
      </c>
      <c s="19" t="s">
        <v>37</v>
      </c>
      <c s="24" t="s">
        <v>307</v>
      </c>
      <c s="25" t="s">
        <v>102</v>
      </c>
      <c s="26">
        <v>34.13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308</v>
      </c>
    </row>
    <row r="98" spans="1:5" ht="51">
      <c r="A98" s="30" t="s">
        <v>42</v>
      </c>
      <c r="E98" s="31" t="s">
        <v>309</v>
      </c>
    </row>
    <row r="99" spans="1:5" ht="382.5">
      <c r="A99" t="s">
        <v>44</v>
      </c>
      <c r="E99" s="29" t="s">
        <v>310</v>
      </c>
    </row>
    <row r="100" spans="1:16" ht="12.75">
      <c r="A100" s="19" t="s">
        <v>35</v>
      </c>
      <c s="23" t="s">
        <v>197</v>
      </c>
      <c s="23" t="s">
        <v>311</v>
      </c>
      <c s="19" t="s">
        <v>37</v>
      </c>
      <c s="24" t="s">
        <v>312</v>
      </c>
      <c s="25" t="s">
        <v>84</v>
      </c>
      <c s="26">
        <v>6.826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37</v>
      </c>
    </row>
    <row r="102" spans="1:5" ht="25.5">
      <c r="A102" s="30" t="s">
        <v>42</v>
      </c>
      <c r="E102" s="31" t="s">
        <v>313</v>
      </c>
    </row>
    <row r="103" spans="1:5" ht="242.25">
      <c r="A103" t="s">
        <v>44</v>
      </c>
      <c r="E103" s="29" t="s">
        <v>314</v>
      </c>
    </row>
    <row r="104" spans="1:16" ht="12.75">
      <c r="A104" s="19" t="s">
        <v>35</v>
      </c>
      <c s="23" t="s">
        <v>202</v>
      </c>
      <c s="23" t="s">
        <v>315</v>
      </c>
      <c s="19" t="s">
        <v>37</v>
      </c>
      <c s="24" t="s">
        <v>316</v>
      </c>
      <c s="25" t="s">
        <v>102</v>
      </c>
      <c s="26">
        <v>55.317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317</v>
      </c>
    </row>
    <row r="106" spans="1:5" ht="89.25">
      <c r="A106" s="30" t="s">
        <v>42</v>
      </c>
      <c r="E106" s="31" t="s">
        <v>318</v>
      </c>
    </row>
    <row r="107" spans="1:5" ht="369.75">
      <c r="A107" t="s">
        <v>44</v>
      </c>
      <c r="E107" s="29" t="s">
        <v>319</v>
      </c>
    </row>
    <row r="108" spans="1:16" ht="12.75">
      <c r="A108" s="19" t="s">
        <v>35</v>
      </c>
      <c s="23" t="s">
        <v>208</v>
      </c>
      <c s="23" t="s">
        <v>320</v>
      </c>
      <c s="19" t="s">
        <v>37</v>
      </c>
      <c s="24" t="s">
        <v>321</v>
      </c>
      <c s="25" t="s">
        <v>84</v>
      </c>
      <c s="26">
        <v>9.957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37</v>
      </c>
    </row>
    <row r="110" spans="1:5" ht="12.75">
      <c r="A110" s="30" t="s">
        <v>42</v>
      </c>
      <c r="E110" s="31" t="s">
        <v>322</v>
      </c>
    </row>
    <row r="111" spans="1:5" ht="267.75">
      <c r="A111" t="s">
        <v>44</v>
      </c>
      <c r="E111" s="29" t="s">
        <v>323</v>
      </c>
    </row>
    <row r="112" spans="1:18" ht="12.75" customHeight="1">
      <c r="A112" s="5" t="s">
        <v>33</v>
      </c>
      <c s="5"/>
      <c s="35" t="s">
        <v>23</v>
      </c>
      <c s="5"/>
      <c s="21" t="s">
        <v>324</v>
      </c>
      <c s="5"/>
      <c s="5"/>
      <c s="5"/>
      <c s="36">
        <f>0+Q112</f>
      </c>
      <c r="O112">
        <f>0+R112</f>
      </c>
      <c r="Q112">
        <f>0+I113+I117+I121+I125+I129+I133</f>
      </c>
      <c>
        <f>0+O113+O117+O121+O125+O129+O133</f>
      </c>
    </row>
    <row r="113" spans="1:16" ht="12.75">
      <c r="A113" s="19" t="s">
        <v>35</v>
      </c>
      <c s="23" t="s">
        <v>325</v>
      </c>
      <c s="23" t="s">
        <v>326</v>
      </c>
      <c s="19" t="s">
        <v>37</v>
      </c>
      <c s="24" t="s">
        <v>327</v>
      </c>
      <c s="25" t="s">
        <v>102</v>
      </c>
      <c s="26">
        <v>27.36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328</v>
      </c>
    </row>
    <row r="115" spans="1:5" ht="51">
      <c r="A115" s="30" t="s">
        <v>42</v>
      </c>
      <c r="E115" s="31" t="s">
        <v>329</v>
      </c>
    </row>
    <row r="116" spans="1:5" ht="369.75">
      <c r="A116" t="s">
        <v>44</v>
      </c>
      <c r="E116" s="29" t="s">
        <v>319</v>
      </c>
    </row>
    <row r="117" spans="1:16" ht="12.75">
      <c r="A117" s="19" t="s">
        <v>35</v>
      </c>
      <c s="23" t="s">
        <v>330</v>
      </c>
      <c s="23" t="s">
        <v>331</v>
      </c>
      <c s="19" t="s">
        <v>37</v>
      </c>
      <c s="24" t="s">
        <v>332</v>
      </c>
      <c s="25" t="s">
        <v>102</v>
      </c>
      <c s="26">
        <v>0.4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333</v>
      </c>
    </row>
    <row r="119" spans="1:5" ht="38.25">
      <c r="A119" s="30" t="s">
        <v>42</v>
      </c>
      <c r="E119" s="31" t="s">
        <v>334</v>
      </c>
    </row>
    <row r="120" spans="1:5" ht="369.75">
      <c r="A120" t="s">
        <v>44</v>
      </c>
      <c r="E120" s="29" t="s">
        <v>319</v>
      </c>
    </row>
    <row r="121" spans="1:16" ht="12.75">
      <c r="A121" s="19" t="s">
        <v>35</v>
      </c>
      <c s="23" t="s">
        <v>335</v>
      </c>
      <c s="23" t="s">
        <v>336</v>
      </c>
      <c s="19" t="s">
        <v>37</v>
      </c>
      <c s="24" t="s">
        <v>337</v>
      </c>
      <c s="25" t="s">
        <v>102</v>
      </c>
      <c s="26">
        <v>34.5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338</v>
      </c>
    </row>
    <row r="123" spans="1:5" ht="38.25">
      <c r="A123" s="30" t="s">
        <v>42</v>
      </c>
      <c r="E123" s="31" t="s">
        <v>339</v>
      </c>
    </row>
    <row r="124" spans="1:5" ht="369.75">
      <c r="A124" t="s">
        <v>44</v>
      </c>
      <c r="E124" s="29" t="s">
        <v>319</v>
      </c>
    </row>
    <row r="125" spans="1:16" ht="12.75">
      <c r="A125" s="19" t="s">
        <v>35</v>
      </c>
      <c s="23" t="s">
        <v>340</v>
      </c>
      <c s="23" t="s">
        <v>341</v>
      </c>
      <c s="19" t="s">
        <v>37</v>
      </c>
      <c s="24" t="s">
        <v>342</v>
      </c>
      <c s="25" t="s">
        <v>102</v>
      </c>
      <c s="26">
        <v>206.85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343</v>
      </c>
    </row>
    <row r="127" spans="1:5" ht="51">
      <c r="A127" s="30" t="s">
        <v>42</v>
      </c>
      <c r="E127" s="31" t="s">
        <v>344</v>
      </c>
    </row>
    <row r="128" spans="1:5" ht="38.25">
      <c r="A128" t="s">
        <v>44</v>
      </c>
      <c r="E128" s="29" t="s">
        <v>345</v>
      </c>
    </row>
    <row r="129" spans="1:16" ht="12.75">
      <c r="A129" s="19" t="s">
        <v>35</v>
      </c>
      <c s="23" t="s">
        <v>346</v>
      </c>
      <c s="23" t="s">
        <v>347</v>
      </c>
      <c s="19" t="s">
        <v>37</v>
      </c>
      <c s="24" t="s">
        <v>348</v>
      </c>
      <c s="25" t="s">
        <v>102</v>
      </c>
      <c s="26">
        <v>9.6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349</v>
      </c>
    </row>
    <row r="131" spans="1:5" ht="51">
      <c r="A131" s="30" t="s">
        <v>42</v>
      </c>
      <c r="E131" s="31" t="s">
        <v>350</v>
      </c>
    </row>
    <row r="132" spans="1:5" ht="38.25">
      <c r="A132" t="s">
        <v>44</v>
      </c>
      <c r="E132" s="29" t="s">
        <v>351</v>
      </c>
    </row>
    <row r="133" spans="1:16" ht="12.75">
      <c r="A133" s="19" t="s">
        <v>35</v>
      </c>
      <c s="23" t="s">
        <v>352</v>
      </c>
      <c s="23" t="s">
        <v>353</v>
      </c>
      <c s="19" t="s">
        <v>37</v>
      </c>
      <c s="24" t="s">
        <v>354</v>
      </c>
      <c s="25" t="s">
        <v>102</v>
      </c>
      <c s="26">
        <v>0.8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25.5">
      <c r="A134" s="28" t="s">
        <v>40</v>
      </c>
      <c r="E134" s="29" t="s">
        <v>355</v>
      </c>
    </row>
    <row r="135" spans="1:5" ht="38.25">
      <c r="A135" s="30" t="s">
        <v>42</v>
      </c>
      <c r="E135" s="31" t="s">
        <v>356</v>
      </c>
    </row>
    <row r="136" spans="1:5" ht="102">
      <c r="A136" t="s">
        <v>44</v>
      </c>
      <c r="E136" s="29" t="s">
        <v>357</v>
      </c>
    </row>
    <row r="137" spans="1:18" ht="12.75" customHeight="1">
      <c r="A137" s="5" t="s">
        <v>33</v>
      </c>
      <c s="5"/>
      <c s="35" t="s">
        <v>25</v>
      </c>
      <c s="5"/>
      <c s="21" t="s">
        <v>358</v>
      </c>
      <c s="5"/>
      <c s="5"/>
      <c s="5"/>
      <c s="36">
        <f>0+Q137</f>
      </c>
      <c r="O137">
        <f>0+R137</f>
      </c>
      <c r="Q137">
        <f>0+I138+I142+I146</f>
      </c>
      <c>
        <f>0+O138+O142+O146</f>
      </c>
    </row>
    <row r="138" spans="1:16" ht="12.75">
      <c r="A138" s="19" t="s">
        <v>35</v>
      </c>
      <c s="23" t="s">
        <v>359</v>
      </c>
      <c s="23" t="s">
        <v>360</v>
      </c>
      <c s="19" t="s">
        <v>37</v>
      </c>
      <c s="24" t="s">
        <v>361</v>
      </c>
      <c s="25" t="s">
        <v>96</v>
      </c>
      <c s="26">
        <v>38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362</v>
      </c>
    </row>
    <row r="140" spans="1:5" ht="51">
      <c r="A140" s="30" t="s">
        <v>42</v>
      </c>
      <c r="E140" s="31" t="s">
        <v>363</v>
      </c>
    </row>
    <row r="141" spans="1:5" ht="102">
      <c r="A141" t="s">
        <v>44</v>
      </c>
      <c r="E141" s="29" t="s">
        <v>364</v>
      </c>
    </row>
    <row r="142" spans="1:16" ht="12.75">
      <c r="A142" s="19" t="s">
        <v>35</v>
      </c>
      <c s="23" t="s">
        <v>365</v>
      </c>
      <c s="23" t="s">
        <v>366</v>
      </c>
      <c s="19" t="s">
        <v>37</v>
      </c>
      <c s="24" t="s">
        <v>367</v>
      </c>
      <c s="25" t="s">
        <v>96</v>
      </c>
      <c s="26">
        <v>43.75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368</v>
      </c>
    </row>
    <row r="144" spans="1:5" ht="38.25">
      <c r="A144" s="30" t="s">
        <v>42</v>
      </c>
      <c r="E144" s="31" t="s">
        <v>369</v>
      </c>
    </row>
    <row r="145" spans="1:5" ht="153">
      <c r="A145" t="s">
        <v>44</v>
      </c>
      <c r="E145" s="29" t="s">
        <v>370</v>
      </c>
    </row>
    <row r="146" spans="1:16" ht="12.75">
      <c r="A146" s="19" t="s">
        <v>35</v>
      </c>
      <c s="23" t="s">
        <v>371</v>
      </c>
      <c s="23" t="s">
        <v>372</v>
      </c>
      <c s="19" t="s">
        <v>37</v>
      </c>
      <c s="24" t="s">
        <v>373</v>
      </c>
      <c s="25" t="s">
        <v>96</v>
      </c>
      <c s="26">
        <v>4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374</v>
      </c>
    </row>
    <row r="148" spans="1:5" ht="12.75">
      <c r="A148" s="30" t="s">
        <v>42</v>
      </c>
      <c r="E148" s="31" t="s">
        <v>375</v>
      </c>
    </row>
    <row r="149" spans="1:5" ht="89.25">
      <c r="A149" t="s">
        <v>44</v>
      </c>
      <c r="E149" s="29" t="s">
        <v>376</v>
      </c>
    </row>
    <row r="150" spans="1:18" ht="12.75" customHeight="1">
      <c r="A150" s="5" t="s">
        <v>33</v>
      </c>
      <c s="5"/>
      <c s="35" t="s">
        <v>63</v>
      </c>
      <c s="5"/>
      <c s="21" t="s">
        <v>377</v>
      </c>
      <c s="5"/>
      <c s="5"/>
      <c s="5"/>
      <c s="36">
        <f>0+Q150</f>
      </c>
      <c r="O150">
        <f>0+R150</f>
      </c>
      <c r="Q150">
        <f>0+I151+I155</f>
      </c>
      <c>
        <f>0+O151+O155</f>
      </c>
    </row>
    <row r="151" spans="1:16" ht="25.5">
      <c r="A151" s="19" t="s">
        <v>35</v>
      </c>
      <c s="23" t="s">
        <v>378</v>
      </c>
      <c s="23" t="s">
        <v>379</v>
      </c>
      <c s="19" t="s">
        <v>37</v>
      </c>
      <c s="24" t="s">
        <v>380</v>
      </c>
      <c s="25" t="s">
        <v>96</v>
      </c>
      <c s="26">
        <v>344.785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381</v>
      </c>
    </row>
    <row r="153" spans="1:5" ht="89.25">
      <c r="A153" s="30" t="s">
        <v>42</v>
      </c>
      <c r="E153" s="31" t="s">
        <v>382</v>
      </c>
    </row>
    <row r="154" spans="1:5" ht="191.25">
      <c r="A154" t="s">
        <v>44</v>
      </c>
      <c r="E154" s="29" t="s">
        <v>383</v>
      </c>
    </row>
    <row r="155" spans="1:16" ht="12.75">
      <c r="A155" s="19" t="s">
        <v>35</v>
      </c>
      <c s="23" t="s">
        <v>384</v>
      </c>
      <c s="23" t="s">
        <v>385</v>
      </c>
      <c s="19" t="s">
        <v>37</v>
      </c>
      <c s="24" t="s">
        <v>386</v>
      </c>
      <c s="25" t="s">
        <v>96</v>
      </c>
      <c s="26">
        <v>210.163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387</v>
      </c>
    </row>
    <row r="157" spans="1:5" ht="51">
      <c r="A157" s="30" t="s">
        <v>42</v>
      </c>
      <c r="E157" s="31" t="s">
        <v>388</v>
      </c>
    </row>
    <row r="158" spans="1:5" ht="51">
      <c r="A158" t="s">
        <v>44</v>
      </c>
      <c r="E158" s="29" t="s">
        <v>389</v>
      </c>
    </row>
    <row r="159" spans="1:18" ht="12.75" customHeight="1">
      <c r="A159" s="5" t="s">
        <v>33</v>
      </c>
      <c s="5"/>
      <c s="35" t="s">
        <v>69</v>
      </c>
      <c s="5"/>
      <c s="21" t="s">
        <v>390</v>
      </c>
      <c s="5"/>
      <c s="5"/>
      <c s="5"/>
      <c s="36">
        <f>0+Q159</f>
      </c>
      <c r="O159">
        <f>0+R159</f>
      </c>
      <c r="Q159">
        <f>0+I160+I164</f>
      </c>
      <c>
        <f>0+O160+O164</f>
      </c>
    </row>
    <row r="160" spans="1:16" ht="12.75">
      <c r="A160" s="19" t="s">
        <v>35</v>
      </c>
      <c s="23" t="s">
        <v>391</v>
      </c>
      <c s="23" t="s">
        <v>392</v>
      </c>
      <c s="19" t="s">
        <v>37</v>
      </c>
      <c s="24" t="s">
        <v>393</v>
      </c>
      <c s="25" t="s">
        <v>122</v>
      </c>
      <c s="26">
        <v>8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394</v>
      </c>
    </row>
    <row r="162" spans="1:5" ht="25.5">
      <c r="A162" s="30" t="s">
        <v>42</v>
      </c>
      <c r="E162" s="31" t="s">
        <v>395</v>
      </c>
    </row>
    <row r="163" spans="1:5" ht="242.25">
      <c r="A163" t="s">
        <v>44</v>
      </c>
      <c r="E163" s="29" t="s">
        <v>396</v>
      </c>
    </row>
    <row r="164" spans="1:16" ht="12.75">
      <c r="A164" s="19" t="s">
        <v>35</v>
      </c>
      <c s="23" t="s">
        <v>397</v>
      </c>
      <c s="23" t="s">
        <v>398</v>
      </c>
      <c s="19" t="s">
        <v>37</v>
      </c>
      <c s="24" t="s">
        <v>399</v>
      </c>
      <c s="25" t="s">
        <v>122</v>
      </c>
      <c s="26">
        <v>115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400</v>
      </c>
    </row>
    <row r="166" spans="1:5" ht="25.5">
      <c r="A166" s="30" t="s">
        <v>42</v>
      </c>
      <c r="E166" s="31" t="s">
        <v>401</v>
      </c>
    </row>
    <row r="167" spans="1:5" ht="242.25">
      <c r="A167" t="s">
        <v>44</v>
      </c>
      <c r="E167" s="29" t="s">
        <v>396</v>
      </c>
    </row>
    <row r="168" spans="1:18" ht="12.75" customHeight="1">
      <c r="A168" s="5" t="s">
        <v>33</v>
      </c>
      <c s="5"/>
      <c s="35" t="s">
        <v>30</v>
      </c>
      <c s="5"/>
      <c s="21" t="s">
        <v>160</v>
      </c>
      <c s="5"/>
      <c s="5"/>
      <c s="5"/>
      <c s="36">
        <f>0+Q168</f>
      </c>
      <c r="O168">
        <f>0+R168</f>
      </c>
      <c r="Q168">
        <f>0+I169+I173+I177+I181+I185+I189</f>
      </c>
      <c>
        <f>0+O169+O173+O177+O181+O185+O189</f>
      </c>
    </row>
    <row r="169" spans="1:16" ht="12.75">
      <c r="A169" s="19" t="s">
        <v>35</v>
      </c>
      <c s="23" t="s">
        <v>402</v>
      </c>
      <c s="23" t="s">
        <v>403</v>
      </c>
      <c s="19" t="s">
        <v>37</v>
      </c>
      <c s="24" t="s">
        <v>404</v>
      </c>
      <c s="25" t="s">
        <v>122</v>
      </c>
      <c s="26">
        <v>115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25.5">
      <c r="A170" s="28" t="s">
        <v>40</v>
      </c>
      <c r="E170" s="29" t="s">
        <v>405</v>
      </c>
    </row>
    <row r="171" spans="1:5" ht="25.5">
      <c r="A171" s="30" t="s">
        <v>42</v>
      </c>
      <c r="E171" s="31" t="s">
        <v>406</v>
      </c>
    </row>
    <row r="172" spans="1:5" ht="63.75">
      <c r="A172" t="s">
        <v>44</v>
      </c>
      <c r="E172" s="29" t="s">
        <v>407</v>
      </c>
    </row>
    <row r="173" spans="1:16" ht="12.75">
      <c r="A173" s="19" t="s">
        <v>35</v>
      </c>
      <c s="23" t="s">
        <v>408</v>
      </c>
      <c s="23" t="s">
        <v>409</v>
      </c>
      <c s="19" t="s">
        <v>37</v>
      </c>
      <c s="24" t="s">
        <v>410</v>
      </c>
      <c s="25" t="s">
        <v>122</v>
      </c>
      <c s="26">
        <v>9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411</v>
      </c>
    </row>
    <row r="175" spans="1:5" ht="25.5">
      <c r="A175" s="30" t="s">
        <v>42</v>
      </c>
      <c r="E175" s="31" t="s">
        <v>412</v>
      </c>
    </row>
    <row r="176" spans="1:5" ht="51">
      <c r="A176" t="s">
        <v>44</v>
      </c>
      <c r="E176" s="29" t="s">
        <v>413</v>
      </c>
    </row>
    <row r="177" spans="1:16" ht="12.75">
      <c r="A177" s="19" t="s">
        <v>35</v>
      </c>
      <c s="23" t="s">
        <v>414</v>
      </c>
      <c s="23" t="s">
        <v>415</v>
      </c>
      <c s="19" t="s">
        <v>47</v>
      </c>
      <c s="24" t="s">
        <v>416</v>
      </c>
      <c s="25" t="s">
        <v>122</v>
      </c>
      <c s="26">
        <v>161.5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417</v>
      </c>
    </row>
    <row r="179" spans="1:5" ht="51">
      <c r="A179" s="30" t="s">
        <v>42</v>
      </c>
      <c r="E179" s="31" t="s">
        <v>418</v>
      </c>
    </row>
    <row r="180" spans="1:5" ht="51">
      <c r="A180" t="s">
        <v>44</v>
      </c>
      <c r="E180" s="29" t="s">
        <v>413</v>
      </c>
    </row>
    <row r="181" spans="1:16" ht="12.75">
      <c r="A181" s="19" t="s">
        <v>35</v>
      </c>
      <c s="23" t="s">
        <v>419</v>
      </c>
      <c s="23" t="s">
        <v>415</v>
      </c>
      <c s="19" t="s">
        <v>52</v>
      </c>
      <c s="24" t="s">
        <v>416</v>
      </c>
      <c s="25" t="s">
        <v>122</v>
      </c>
      <c s="26">
        <v>15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420</v>
      </c>
    </row>
    <row r="183" spans="1:5" ht="63.75">
      <c r="A183" s="30" t="s">
        <v>42</v>
      </c>
      <c r="E183" s="31" t="s">
        <v>421</v>
      </c>
    </row>
    <row r="184" spans="1:5" ht="51">
      <c r="A184" t="s">
        <v>44</v>
      </c>
      <c r="E184" s="29" t="s">
        <v>413</v>
      </c>
    </row>
    <row r="185" spans="1:16" ht="12.75">
      <c r="A185" s="19" t="s">
        <v>35</v>
      </c>
      <c s="23" t="s">
        <v>422</v>
      </c>
      <c s="23" t="s">
        <v>423</v>
      </c>
      <c s="19" t="s">
        <v>37</v>
      </c>
      <c s="24" t="s">
        <v>424</v>
      </c>
      <c s="25" t="s">
        <v>122</v>
      </c>
      <c s="26">
        <v>175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25.5">
      <c r="A186" s="28" t="s">
        <v>40</v>
      </c>
      <c r="E186" s="29" t="s">
        <v>425</v>
      </c>
    </row>
    <row r="187" spans="1:5" ht="25.5">
      <c r="A187" s="30" t="s">
        <v>42</v>
      </c>
      <c r="E187" s="31" t="s">
        <v>225</v>
      </c>
    </row>
    <row r="188" spans="1:5" ht="38.25">
      <c r="A188" t="s">
        <v>44</v>
      </c>
      <c r="E188" s="29" t="s">
        <v>426</v>
      </c>
    </row>
    <row r="189" spans="1:16" ht="12.75">
      <c r="A189" s="19" t="s">
        <v>35</v>
      </c>
      <c s="23" t="s">
        <v>427</v>
      </c>
      <c s="23" t="s">
        <v>428</v>
      </c>
      <c s="19" t="s">
        <v>37</v>
      </c>
      <c s="24" t="s">
        <v>429</v>
      </c>
      <c s="25" t="s">
        <v>122</v>
      </c>
      <c s="26">
        <v>1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430</v>
      </c>
    </row>
    <row r="191" spans="1:5" ht="25.5">
      <c r="A191" s="30" t="s">
        <v>42</v>
      </c>
      <c r="E191" s="31" t="s">
        <v>431</v>
      </c>
    </row>
    <row r="192" spans="1:5" ht="89.25">
      <c r="A192" t="s">
        <v>44</v>
      </c>
      <c r="E192" s="29" t="s">
        <v>432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0+O8+O13+O38+O43+O52+O77+O82+O127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433</v>
      </c>
      <c s="32">
        <f>0+I8+I13+I38+I43+I52+I77+I82+I127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433</v>
      </c>
      <c s="5"/>
      <c s="14" t="s">
        <v>434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19</v>
      </c>
      <c s="23" t="s">
        <v>82</v>
      </c>
      <c s="19" t="s">
        <v>37</v>
      </c>
      <c s="24" t="s">
        <v>83</v>
      </c>
      <c s="25" t="s">
        <v>84</v>
      </c>
      <c s="26">
        <v>760.435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435</v>
      </c>
    </row>
    <row r="12" spans="1:5" ht="140.25">
      <c r="A12" t="s">
        <v>44</v>
      </c>
      <c r="E12" s="29" t="s">
        <v>86</v>
      </c>
    </row>
    <row r="13" spans="1:18" ht="12.75" customHeight="1">
      <c r="A13" s="5" t="s">
        <v>33</v>
      </c>
      <c s="5"/>
      <c s="35" t="s">
        <v>19</v>
      </c>
      <c s="5"/>
      <c s="21" t="s">
        <v>93</v>
      </c>
      <c s="5"/>
      <c s="5"/>
      <c s="5"/>
      <c s="36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9" t="s">
        <v>35</v>
      </c>
      <c s="23" t="s">
        <v>13</v>
      </c>
      <c s="23" t="s">
        <v>436</v>
      </c>
      <c s="19" t="s">
        <v>37</v>
      </c>
      <c s="24" t="s">
        <v>437</v>
      </c>
      <c s="25" t="s">
        <v>122</v>
      </c>
      <c s="26">
        <v>26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224</v>
      </c>
    </row>
    <row r="16" spans="1:5" ht="51">
      <c r="A16" s="30" t="s">
        <v>42</v>
      </c>
      <c r="E16" s="31" t="s">
        <v>438</v>
      </c>
    </row>
    <row r="17" spans="1:5" ht="25.5">
      <c r="A17" t="s">
        <v>44</v>
      </c>
      <c r="E17" s="29" t="s">
        <v>226</v>
      </c>
    </row>
    <row r="18" spans="1:16" ht="12.75">
      <c r="A18" s="19" t="s">
        <v>35</v>
      </c>
      <c s="23" t="s">
        <v>12</v>
      </c>
      <c s="23" t="s">
        <v>439</v>
      </c>
      <c s="19" t="s">
        <v>37</v>
      </c>
      <c s="24" t="s">
        <v>440</v>
      </c>
      <c s="25" t="s">
        <v>102</v>
      </c>
      <c s="26">
        <v>400.229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441</v>
      </c>
    </row>
    <row r="20" spans="1:5" ht="63.75">
      <c r="A20" s="30" t="s">
        <v>42</v>
      </c>
      <c r="E20" s="31" t="s">
        <v>442</v>
      </c>
    </row>
    <row r="21" spans="1:5" ht="318.75">
      <c r="A21" t="s">
        <v>44</v>
      </c>
      <c r="E21" s="29" t="s">
        <v>443</v>
      </c>
    </row>
    <row r="22" spans="1:16" ht="12.75">
      <c r="A22" s="19" t="s">
        <v>35</v>
      </c>
      <c s="23" t="s">
        <v>23</v>
      </c>
      <c s="23" t="s">
        <v>125</v>
      </c>
      <c s="19" t="s">
        <v>37</v>
      </c>
      <c s="24" t="s">
        <v>126</v>
      </c>
      <c s="25" t="s">
        <v>102</v>
      </c>
      <c s="26">
        <v>400.229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42</v>
      </c>
      <c r="E24" s="31" t="s">
        <v>444</v>
      </c>
    </row>
    <row r="25" spans="1:5" ht="191.25">
      <c r="A25" t="s">
        <v>44</v>
      </c>
      <c r="E25" s="29" t="s">
        <v>129</v>
      </c>
    </row>
    <row r="26" spans="1:16" ht="12.75">
      <c r="A26" s="19" t="s">
        <v>35</v>
      </c>
      <c s="23" t="s">
        <v>25</v>
      </c>
      <c s="23" t="s">
        <v>445</v>
      </c>
      <c s="19" t="s">
        <v>37</v>
      </c>
      <c s="24" t="s">
        <v>446</v>
      </c>
      <c s="25" t="s">
        <v>102</v>
      </c>
      <c s="26">
        <v>220.363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447</v>
      </c>
    </row>
    <row r="28" spans="1:5" ht="63.75">
      <c r="A28" s="30" t="s">
        <v>42</v>
      </c>
      <c r="E28" s="31" t="s">
        <v>448</v>
      </c>
    </row>
    <row r="29" spans="1:5" ht="229.5">
      <c r="A29" t="s">
        <v>44</v>
      </c>
      <c r="E29" s="29" t="s">
        <v>449</v>
      </c>
    </row>
    <row r="30" spans="1:16" ht="12.75">
      <c r="A30" s="19" t="s">
        <v>35</v>
      </c>
      <c s="23" t="s">
        <v>27</v>
      </c>
      <c s="23" t="s">
        <v>450</v>
      </c>
      <c s="19" t="s">
        <v>37</v>
      </c>
      <c s="24" t="s">
        <v>451</v>
      </c>
      <c s="25" t="s">
        <v>102</v>
      </c>
      <c s="26">
        <v>158.52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452</v>
      </c>
    </row>
    <row r="32" spans="1:5" ht="63.75">
      <c r="A32" s="30" t="s">
        <v>42</v>
      </c>
      <c r="E32" s="31" t="s">
        <v>453</v>
      </c>
    </row>
    <row r="33" spans="1:5" ht="293.25">
      <c r="A33" t="s">
        <v>44</v>
      </c>
      <c r="E33" s="29" t="s">
        <v>454</v>
      </c>
    </row>
    <row r="34" spans="1:16" ht="12.75">
      <c r="A34" s="19" t="s">
        <v>35</v>
      </c>
      <c s="23" t="s">
        <v>63</v>
      </c>
      <c s="23" t="s">
        <v>455</v>
      </c>
      <c s="19" t="s">
        <v>37</v>
      </c>
      <c s="24" t="s">
        <v>456</v>
      </c>
      <c s="25" t="s">
        <v>96</v>
      </c>
      <c s="26">
        <v>79.25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51">
      <c r="A36" s="30" t="s">
        <v>42</v>
      </c>
      <c r="E36" s="31" t="s">
        <v>457</v>
      </c>
    </row>
    <row r="37" spans="1:5" ht="38.25">
      <c r="A37" t="s">
        <v>44</v>
      </c>
      <c r="E37" s="29" t="s">
        <v>458</v>
      </c>
    </row>
    <row r="38" spans="1:18" ht="12.75" customHeight="1">
      <c r="A38" s="5" t="s">
        <v>33</v>
      </c>
      <c s="5"/>
      <c s="35" t="s">
        <v>13</v>
      </c>
      <c s="5"/>
      <c s="21" t="s">
        <v>135</v>
      </c>
      <c s="5"/>
      <c s="5"/>
      <c s="5"/>
      <c s="36">
        <f>0+Q38</f>
      </c>
      <c r="O38">
        <f>0+R38</f>
      </c>
      <c r="Q38">
        <f>0+I39</f>
      </c>
      <c>
        <f>0+O39</f>
      </c>
    </row>
    <row r="39" spans="1:16" ht="12.75">
      <c r="A39" s="19" t="s">
        <v>35</v>
      </c>
      <c s="23" t="s">
        <v>69</v>
      </c>
      <c s="23" t="s">
        <v>269</v>
      </c>
      <c s="19" t="s">
        <v>37</v>
      </c>
      <c s="24" t="s">
        <v>270</v>
      </c>
      <c s="25" t="s">
        <v>96</v>
      </c>
      <c s="26">
        <v>314.824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459</v>
      </c>
    </row>
    <row r="41" spans="1:5" ht="38.25">
      <c r="A41" s="30" t="s">
        <v>42</v>
      </c>
      <c r="E41" s="31" t="s">
        <v>460</v>
      </c>
    </row>
    <row r="42" spans="1:5" ht="51">
      <c r="A42" t="s">
        <v>44</v>
      </c>
      <c r="E42" s="29" t="s">
        <v>273</v>
      </c>
    </row>
    <row r="43" spans="1:18" ht="12.75" customHeight="1">
      <c r="A43" s="5" t="s">
        <v>33</v>
      </c>
      <c s="5"/>
      <c s="35" t="s">
        <v>23</v>
      </c>
      <c s="5"/>
      <c s="21" t="s">
        <v>324</v>
      </c>
      <c s="5"/>
      <c s="5"/>
      <c s="5"/>
      <c s="36">
        <f>0+Q43</f>
      </c>
      <c r="O43">
        <f>0+R43</f>
      </c>
      <c r="Q43">
        <f>0+I44+I48</f>
      </c>
      <c>
        <f>0+O44+O48</f>
      </c>
    </row>
    <row r="44" spans="1:16" ht="12.75">
      <c r="A44" s="19" t="s">
        <v>35</v>
      </c>
      <c s="23" t="s">
        <v>30</v>
      </c>
      <c s="23" t="s">
        <v>326</v>
      </c>
      <c s="19" t="s">
        <v>37</v>
      </c>
      <c s="24" t="s">
        <v>327</v>
      </c>
      <c s="25" t="s">
        <v>102</v>
      </c>
      <c s="26">
        <v>3.813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461</v>
      </c>
    </row>
    <row r="46" spans="1:5" ht="51">
      <c r="A46" s="30" t="s">
        <v>42</v>
      </c>
      <c r="E46" s="31" t="s">
        <v>462</v>
      </c>
    </row>
    <row r="47" spans="1:5" ht="369.75">
      <c r="A47" t="s">
        <v>44</v>
      </c>
      <c r="E47" s="29" t="s">
        <v>319</v>
      </c>
    </row>
    <row r="48" spans="1:16" ht="12.75">
      <c r="A48" s="19" t="s">
        <v>35</v>
      </c>
      <c s="23" t="s">
        <v>32</v>
      </c>
      <c s="23" t="s">
        <v>463</v>
      </c>
      <c s="19" t="s">
        <v>37</v>
      </c>
      <c s="24" t="s">
        <v>464</v>
      </c>
      <c s="25" t="s">
        <v>102</v>
      </c>
      <c s="26">
        <v>30.1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465</v>
      </c>
    </row>
    <row r="50" spans="1:5" ht="63.75">
      <c r="A50" s="30" t="s">
        <v>42</v>
      </c>
      <c r="E50" s="31" t="s">
        <v>466</v>
      </c>
    </row>
    <row r="51" spans="1:5" ht="38.25">
      <c r="A51" t="s">
        <v>44</v>
      </c>
      <c r="E51" s="29" t="s">
        <v>345</v>
      </c>
    </row>
    <row r="52" spans="1:18" ht="12.75" customHeight="1">
      <c r="A52" s="5" t="s">
        <v>33</v>
      </c>
      <c s="5"/>
      <c s="35" t="s">
        <v>25</v>
      </c>
      <c s="5"/>
      <c s="21" t="s">
        <v>358</v>
      </c>
      <c s="5"/>
      <c s="5"/>
      <c s="5"/>
      <c s="36">
        <f>0+Q52</f>
      </c>
      <c r="O52">
        <f>0+R52</f>
      </c>
      <c r="Q52">
        <f>0+I53+I57+I61+I65+I69+I73</f>
      </c>
      <c>
        <f>0+O53+O57+O61+O65+O69+O73</f>
      </c>
    </row>
    <row r="53" spans="1:16" ht="12.75">
      <c r="A53" s="19" t="s">
        <v>35</v>
      </c>
      <c s="23" t="s">
        <v>130</v>
      </c>
      <c s="23" t="s">
        <v>467</v>
      </c>
      <c s="19" t="s">
        <v>37</v>
      </c>
      <c s="24" t="s">
        <v>468</v>
      </c>
      <c s="25" t="s">
        <v>102</v>
      </c>
      <c s="26">
        <v>1.62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469</v>
      </c>
    </row>
    <row r="55" spans="1:5" ht="63.75">
      <c r="A55" s="30" t="s">
        <v>42</v>
      </c>
      <c r="E55" s="31" t="s">
        <v>470</v>
      </c>
    </row>
    <row r="56" spans="1:5" ht="127.5">
      <c r="A56" t="s">
        <v>44</v>
      </c>
      <c r="E56" s="29" t="s">
        <v>471</v>
      </c>
    </row>
    <row r="57" spans="1:16" ht="12.75">
      <c r="A57" s="19" t="s">
        <v>35</v>
      </c>
      <c s="23" t="s">
        <v>136</v>
      </c>
      <c s="23" t="s">
        <v>472</v>
      </c>
      <c s="19" t="s">
        <v>37</v>
      </c>
      <c s="24" t="s">
        <v>473</v>
      </c>
      <c s="25" t="s">
        <v>102</v>
      </c>
      <c s="26">
        <v>10.8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474</v>
      </c>
    </row>
    <row r="59" spans="1:5" ht="63.75">
      <c r="A59" s="30" t="s">
        <v>42</v>
      </c>
      <c r="E59" s="31" t="s">
        <v>475</v>
      </c>
    </row>
    <row r="60" spans="1:5" ht="51">
      <c r="A60" t="s">
        <v>44</v>
      </c>
      <c r="E60" s="29" t="s">
        <v>476</v>
      </c>
    </row>
    <row r="61" spans="1:16" ht="12.75">
      <c r="A61" s="19" t="s">
        <v>35</v>
      </c>
      <c s="23" t="s">
        <v>142</v>
      </c>
      <c s="23" t="s">
        <v>477</v>
      </c>
      <c s="19" t="s">
        <v>37</v>
      </c>
      <c s="24" t="s">
        <v>478</v>
      </c>
      <c s="25" t="s">
        <v>96</v>
      </c>
      <c s="26">
        <v>9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479</v>
      </c>
    </row>
    <row r="63" spans="1:5" ht="51">
      <c r="A63" s="30" t="s">
        <v>42</v>
      </c>
      <c r="E63" s="31" t="s">
        <v>480</v>
      </c>
    </row>
    <row r="64" spans="1:5" ht="51">
      <c r="A64" t="s">
        <v>44</v>
      </c>
      <c r="E64" s="29" t="s">
        <v>481</v>
      </c>
    </row>
    <row r="65" spans="1:16" ht="12.75">
      <c r="A65" s="19" t="s">
        <v>35</v>
      </c>
      <c s="23" t="s">
        <v>148</v>
      </c>
      <c s="23" t="s">
        <v>482</v>
      </c>
      <c s="19" t="s">
        <v>37</v>
      </c>
      <c s="24" t="s">
        <v>483</v>
      </c>
      <c s="25" t="s">
        <v>96</v>
      </c>
      <c s="26">
        <v>9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484</v>
      </c>
    </row>
    <row r="67" spans="1:5" ht="51">
      <c r="A67" s="30" t="s">
        <v>42</v>
      </c>
      <c r="E67" s="31" t="s">
        <v>485</v>
      </c>
    </row>
    <row r="68" spans="1:5" ht="51">
      <c r="A68" t="s">
        <v>44</v>
      </c>
      <c r="E68" s="29" t="s">
        <v>481</v>
      </c>
    </row>
    <row r="69" spans="1:16" ht="12.75">
      <c r="A69" s="19" t="s">
        <v>35</v>
      </c>
      <c s="23" t="s">
        <v>154</v>
      </c>
      <c s="23" t="s">
        <v>486</v>
      </c>
      <c s="19" t="s">
        <v>37</v>
      </c>
      <c s="24" t="s">
        <v>487</v>
      </c>
      <c s="25" t="s">
        <v>102</v>
      </c>
      <c s="26">
        <v>0.36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488</v>
      </c>
    </row>
    <row r="71" spans="1:5" ht="63.75">
      <c r="A71" s="30" t="s">
        <v>42</v>
      </c>
      <c r="E71" s="31" t="s">
        <v>489</v>
      </c>
    </row>
    <row r="72" spans="1:5" ht="76.5">
      <c r="A72" t="s">
        <v>44</v>
      </c>
      <c r="E72" s="29" t="s">
        <v>490</v>
      </c>
    </row>
    <row r="73" spans="1:16" ht="12.75">
      <c r="A73" s="19" t="s">
        <v>35</v>
      </c>
      <c s="23" t="s">
        <v>161</v>
      </c>
      <c s="23" t="s">
        <v>491</v>
      </c>
      <c s="19" t="s">
        <v>37</v>
      </c>
      <c s="24" t="s">
        <v>492</v>
      </c>
      <c s="25" t="s">
        <v>102</v>
      </c>
      <c s="26">
        <v>0.72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493</v>
      </c>
    </row>
    <row r="75" spans="1:5" ht="63.75">
      <c r="A75" s="30" t="s">
        <v>42</v>
      </c>
      <c r="E75" s="31" t="s">
        <v>494</v>
      </c>
    </row>
    <row r="76" spans="1:5" ht="76.5">
      <c r="A76" t="s">
        <v>44</v>
      </c>
      <c r="E76" s="29" t="s">
        <v>490</v>
      </c>
    </row>
    <row r="77" spans="1:18" ht="12.75" customHeight="1">
      <c r="A77" s="5" t="s">
        <v>33</v>
      </c>
      <c s="5"/>
      <c s="35" t="s">
        <v>63</v>
      </c>
      <c s="5"/>
      <c s="21" t="s">
        <v>377</v>
      </c>
      <c s="5"/>
      <c s="5"/>
      <c s="5"/>
      <c s="36">
        <f>0+Q77</f>
      </c>
      <c r="O77">
        <f>0+R77</f>
      </c>
      <c r="Q77">
        <f>0+I78</f>
      </c>
      <c>
        <f>0+O78</f>
      </c>
    </row>
    <row r="78" spans="1:16" ht="12.75">
      <c r="A78" s="19" t="s">
        <v>35</v>
      </c>
      <c s="23" t="s">
        <v>167</v>
      </c>
      <c s="23" t="s">
        <v>495</v>
      </c>
      <c s="19" t="s">
        <v>37</v>
      </c>
      <c s="24" t="s">
        <v>496</v>
      </c>
      <c s="25" t="s">
        <v>96</v>
      </c>
      <c s="26">
        <v>314.824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38.25">
      <c r="A79" s="28" t="s">
        <v>40</v>
      </c>
      <c r="E79" s="29" t="s">
        <v>497</v>
      </c>
    </row>
    <row r="80" spans="1:5" ht="38.25">
      <c r="A80" s="30" t="s">
        <v>42</v>
      </c>
      <c r="E80" s="31" t="s">
        <v>460</v>
      </c>
    </row>
    <row r="81" spans="1:5" ht="191.25">
      <c r="A81" t="s">
        <v>44</v>
      </c>
      <c r="E81" s="29" t="s">
        <v>498</v>
      </c>
    </row>
    <row r="82" spans="1:18" ht="12.75" customHeight="1">
      <c r="A82" s="5" t="s">
        <v>33</v>
      </c>
      <c s="5"/>
      <c s="35" t="s">
        <v>69</v>
      </c>
      <c s="5"/>
      <c s="21" t="s">
        <v>390</v>
      </c>
      <c s="5"/>
      <c s="5"/>
      <c s="5"/>
      <c s="36">
        <f>0+Q82</f>
      </c>
      <c r="O82">
        <f>0+R82</f>
      </c>
      <c r="Q82">
        <f>0+I83+I87+I91+I95+I99+I103+I107+I111+I115+I119+I123</f>
      </c>
      <c>
        <f>0+O83+O87+O91+O95+O99+O103+O107+O111+O115+O119+O123</f>
      </c>
    </row>
    <row r="83" spans="1:16" ht="12.75">
      <c r="A83" s="19" t="s">
        <v>35</v>
      </c>
      <c s="23" t="s">
        <v>172</v>
      </c>
      <c s="23" t="s">
        <v>499</v>
      </c>
      <c s="19" t="s">
        <v>37</v>
      </c>
      <c s="24" t="s">
        <v>500</v>
      </c>
      <c s="25" t="s">
        <v>122</v>
      </c>
      <c s="26">
        <v>13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501</v>
      </c>
    </row>
    <row r="85" spans="1:5" ht="25.5">
      <c r="A85" s="30" t="s">
        <v>42</v>
      </c>
      <c r="E85" s="31" t="s">
        <v>502</v>
      </c>
    </row>
    <row r="86" spans="1:5" ht="255">
      <c r="A86" t="s">
        <v>44</v>
      </c>
      <c r="E86" s="29" t="s">
        <v>503</v>
      </c>
    </row>
    <row r="87" spans="1:16" ht="12.75">
      <c r="A87" s="19" t="s">
        <v>35</v>
      </c>
      <c s="23" t="s">
        <v>177</v>
      </c>
      <c s="23" t="s">
        <v>504</v>
      </c>
      <c s="19" t="s">
        <v>37</v>
      </c>
      <c s="24" t="s">
        <v>505</v>
      </c>
      <c s="25" t="s">
        <v>122</v>
      </c>
      <c s="26">
        <v>18.5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506</v>
      </c>
    </row>
    <row r="89" spans="1:5" ht="25.5">
      <c r="A89" s="30" t="s">
        <v>42</v>
      </c>
      <c r="E89" s="31" t="s">
        <v>507</v>
      </c>
    </row>
    <row r="90" spans="1:5" ht="255">
      <c r="A90" t="s">
        <v>44</v>
      </c>
      <c r="E90" s="29" t="s">
        <v>503</v>
      </c>
    </row>
    <row r="91" spans="1:16" ht="12.75">
      <c r="A91" s="19" t="s">
        <v>35</v>
      </c>
      <c s="23" t="s">
        <v>183</v>
      </c>
      <c s="23" t="s">
        <v>508</v>
      </c>
      <c s="19" t="s">
        <v>37</v>
      </c>
      <c s="24" t="s">
        <v>509</v>
      </c>
      <c s="25" t="s">
        <v>122</v>
      </c>
      <c s="26">
        <v>141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510</v>
      </c>
    </row>
    <row r="93" spans="1:5" ht="25.5">
      <c r="A93" s="30" t="s">
        <v>42</v>
      </c>
      <c r="E93" s="31" t="s">
        <v>511</v>
      </c>
    </row>
    <row r="94" spans="1:5" ht="255">
      <c r="A94" t="s">
        <v>44</v>
      </c>
      <c r="E94" s="29" t="s">
        <v>503</v>
      </c>
    </row>
    <row r="95" spans="1:16" ht="12.75">
      <c r="A95" s="19" t="s">
        <v>35</v>
      </c>
      <c s="23" t="s">
        <v>186</v>
      </c>
      <c s="23" t="s">
        <v>512</v>
      </c>
      <c s="19" t="s">
        <v>37</v>
      </c>
      <c s="24" t="s">
        <v>513</v>
      </c>
      <c s="25" t="s">
        <v>76</v>
      </c>
      <c s="26">
        <v>1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63.75">
      <c r="A96" s="28" t="s">
        <v>40</v>
      </c>
      <c r="E96" s="29" t="s">
        <v>514</v>
      </c>
    </row>
    <row r="97" spans="1:5" ht="25.5">
      <c r="A97" s="30" t="s">
        <v>42</v>
      </c>
      <c r="E97" s="31" t="s">
        <v>515</v>
      </c>
    </row>
    <row r="98" spans="1:5" ht="89.25">
      <c r="A98" t="s">
        <v>44</v>
      </c>
      <c r="E98" s="29" t="s">
        <v>516</v>
      </c>
    </row>
    <row r="99" spans="1:16" ht="12.75">
      <c r="A99" s="19" t="s">
        <v>35</v>
      </c>
      <c s="23" t="s">
        <v>191</v>
      </c>
      <c s="23" t="s">
        <v>517</v>
      </c>
      <c s="19" t="s">
        <v>47</v>
      </c>
      <c s="24" t="s">
        <v>518</v>
      </c>
      <c s="25" t="s">
        <v>76</v>
      </c>
      <c s="26">
        <v>4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519</v>
      </c>
    </row>
    <row r="101" spans="1:5" ht="76.5">
      <c r="A101" s="30" t="s">
        <v>42</v>
      </c>
      <c r="E101" s="31" t="s">
        <v>520</v>
      </c>
    </row>
    <row r="102" spans="1:5" ht="89.25">
      <c r="A102" t="s">
        <v>44</v>
      </c>
      <c r="E102" s="29" t="s">
        <v>516</v>
      </c>
    </row>
    <row r="103" spans="1:16" ht="12.75">
      <c r="A103" s="19" t="s">
        <v>35</v>
      </c>
      <c s="23" t="s">
        <v>197</v>
      </c>
      <c s="23" t="s">
        <v>517</v>
      </c>
      <c s="19" t="s">
        <v>52</v>
      </c>
      <c s="24" t="s">
        <v>518</v>
      </c>
      <c s="25" t="s">
        <v>76</v>
      </c>
      <c s="26">
        <v>1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25.5">
      <c r="A104" s="28" t="s">
        <v>40</v>
      </c>
      <c r="E104" s="29" t="s">
        <v>521</v>
      </c>
    </row>
    <row r="105" spans="1:5" ht="25.5">
      <c r="A105" s="30" t="s">
        <v>42</v>
      </c>
      <c r="E105" s="31" t="s">
        <v>522</v>
      </c>
    </row>
    <row r="106" spans="1:5" ht="89.25">
      <c r="A106" t="s">
        <v>44</v>
      </c>
      <c r="E106" s="29" t="s">
        <v>516</v>
      </c>
    </row>
    <row r="107" spans="1:16" ht="12.75">
      <c r="A107" s="19" t="s">
        <v>35</v>
      </c>
      <c s="23" t="s">
        <v>202</v>
      </c>
      <c s="23" t="s">
        <v>523</v>
      </c>
      <c s="19" t="s">
        <v>37</v>
      </c>
      <c s="24" t="s">
        <v>524</v>
      </c>
      <c s="25" t="s">
        <v>76</v>
      </c>
      <c s="26">
        <v>2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525</v>
      </c>
    </row>
    <row r="109" spans="1:5" ht="51">
      <c r="A109" s="30" t="s">
        <v>42</v>
      </c>
      <c r="E109" s="31" t="s">
        <v>526</v>
      </c>
    </row>
    <row r="110" spans="1:5" ht="89.25">
      <c r="A110" t="s">
        <v>44</v>
      </c>
      <c r="E110" s="29" t="s">
        <v>516</v>
      </c>
    </row>
    <row r="111" spans="1:16" ht="12.75">
      <c r="A111" s="19" t="s">
        <v>35</v>
      </c>
      <c s="23" t="s">
        <v>208</v>
      </c>
      <c s="23" t="s">
        <v>527</v>
      </c>
      <c s="19" t="s">
        <v>37</v>
      </c>
      <c s="24" t="s">
        <v>528</v>
      </c>
      <c s="25" t="s">
        <v>76</v>
      </c>
      <c s="26">
        <v>6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37</v>
      </c>
    </row>
    <row r="113" spans="1:5" ht="76.5">
      <c r="A113" s="30" t="s">
        <v>42</v>
      </c>
      <c r="E113" s="31" t="s">
        <v>529</v>
      </c>
    </row>
    <row r="114" spans="1:5" ht="76.5">
      <c r="A114" t="s">
        <v>44</v>
      </c>
      <c r="E114" s="29" t="s">
        <v>530</v>
      </c>
    </row>
    <row r="115" spans="1:16" ht="12.75">
      <c r="A115" s="19" t="s">
        <v>35</v>
      </c>
      <c s="23" t="s">
        <v>325</v>
      </c>
      <c s="23" t="s">
        <v>531</v>
      </c>
      <c s="19" t="s">
        <v>37</v>
      </c>
      <c s="24" t="s">
        <v>532</v>
      </c>
      <c s="25" t="s">
        <v>76</v>
      </c>
      <c s="26">
        <v>1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25.5">
      <c r="A116" s="28" t="s">
        <v>40</v>
      </c>
      <c r="E116" s="29" t="s">
        <v>533</v>
      </c>
    </row>
    <row r="117" spans="1:5" ht="25.5">
      <c r="A117" s="30" t="s">
        <v>42</v>
      </c>
      <c r="E117" s="31" t="s">
        <v>534</v>
      </c>
    </row>
    <row r="118" spans="1:5" ht="242.25">
      <c r="A118" t="s">
        <v>44</v>
      </c>
      <c r="E118" s="29" t="s">
        <v>535</v>
      </c>
    </row>
    <row r="119" spans="1:16" ht="12.75">
      <c r="A119" s="19" t="s">
        <v>35</v>
      </c>
      <c s="23" t="s">
        <v>330</v>
      </c>
      <c s="23" t="s">
        <v>536</v>
      </c>
      <c s="19" t="s">
        <v>37</v>
      </c>
      <c s="24" t="s">
        <v>537</v>
      </c>
      <c s="25" t="s">
        <v>102</v>
      </c>
      <c s="26">
        <v>1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538</v>
      </c>
    </row>
    <row r="121" spans="1:5" ht="12.75">
      <c r="A121" s="30" t="s">
        <v>42</v>
      </c>
      <c r="E121" s="31" t="s">
        <v>539</v>
      </c>
    </row>
    <row r="122" spans="1:5" ht="369.75">
      <c r="A122" t="s">
        <v>44</v>
      </c>
      <c r="E122" s="29" t="s">
        <v>319</v>
      </c>
    </row>
    <row r="123" spans="1:16" ht="12.75">
      <c r="A123" s="19" t="s">
        <v>35</v>
      </c>
      <c s="23" t="s">
        <v>335</v>
      </c>
      <c s="23" t="s">
        <v>540</v>
      </c>
      <c s="19" t="s">
        <v>37</v>
      </c>
      <c s="24" t="s">
        <v>541</v>
      </c>
      <c s="25" t="s">
        <v>122</v>
      </c>
      <c s="26">
        <v>159.5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542</v>
      </c>
    </row>
    <row r="125" spans="1:5" ht="38.25">
      <c r="A125" s="30" t="s">
        <v>42</v>
      </c>
      <c r="E125" s="31" t="s">
        <v>543</v>
      </c>
    </row>
    <row r="126" spans="1:5" ht="25.5">
      <c r="A126" t="s">
        <v>44</v>
      </c>
      <c r="E126" s="29" t="s">
        <v>544</v>
      </c>
    </row>
    <row r="127" spans="1:18" ht="12.75" customHeight="1">
      <c r="A127" s="5" t="s">
        <v>33</v>
      </c>
      <c s="5"/>
      <c s="35" t="s">
        <v>30</v>
      </c>
      <c s="5"/>
      <c s="21" t="s">
        <v>160</v>
      </c>
      <c s="5"/>
      <c s="5"/>
      <c s="5"/>
      <c s="36">
        <f>0+Q127</f>
      </c>
      <c r="O127">
        <f>0+R127</f>
      </c>
      <c r="Q127">
        <f>0+I128+I132</f>
      </c>
      <c>
        <f>0+O128+O132</f>
      </c>
    </row>
    <row r="128" spans="1:16" ht="12.75">
      <c r="A128" s="19" t="s">
        <v>35</v>
      </c>
      <c s="23" t="s">
        <v>340</v>
      </c>
      <c s="23" t="s">
        <v>545</v>
      </c>
      <c s="19" t="s">
        <v>37</v>
      </c>
      <c s="24" t="s">
        <v>546</v>
      </c>
      <c s="25" t="s">
        <v>122</v>
      </c>
      <c s="26">
        <v>26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25.5">
      <c r="A129" s="28" t="s">
        <v>40</v>
      </c>
      <c r="E129" s="29" t="s">
        <v>425</v>
      </c>
    </row>
    <row r="130" spans="1:5" ht="51">
      <c r="A130" s="30" t="s">
        <v>42</v>
      </c>
      <c r="E130" s="31" t="s">
        <v>438</v>
      </c>
    </row>
    <row r="131" spans="1:5" ht="38.25">
      <c r="A131" t="s">
        <v>44</v>
      </c>
      <c r="E131" s="29" t="s">
        <v>426</v>
      </c>
    </row>
    <row r="132" spans="1:16" ht="12.75">
      <c r="A132" s="19" t="s">
        <v>35</v>
      </c>
      <c s="23" t="s">
        <v>346</v>
      </c>
      <c s="23" t="s">
        <v>547</v>
      </c>
      <c s="19" t="s">
        <v>37</v>
      </c>
      <c s="24" t="s">
        <v>548</v>
      </c>
      <c s="25" t="s">
        <v>76</v>
      </c>
      <c s="26">
        <v>1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38.25">
      <c r="A133" s="28" t="s">
        <v>40</v>
      </c>
      <c r="E133" s="29" t="s">
        <v>549</v>
      </c>
    </row>
    <row r="134" spans="1:5" ht="25.5">
      <c r="A134" s="30" t="s">
        <v>42</v>
      </c>
      <c r="E134" s="31" t="s">
        <v>550</v>
      </c>
    </row>
    <row r="135" spans="1:5" ht="38.25">
      <c r="A135" t="s">
        <v>44</v>
      </c>
      <c r="E135" s="29" t="s">
        <v>551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552</v>
      </c>
      <c s="32">
        <f>0+I8+I17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552</v>
      </c>
      <c s="5"/>
      <c s="14" t="s">
        <v>553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554</v>
      </c>
      <c s="19" t="s">
        <v>37</v>
      </c>
      <c s="24" t="s">
        <v>555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76.5">
      <c r="A10" s="28" t="s">
        <v>40</v>
      </c>
      <c r="E10" s="29" t="s">
        <v>556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557</v>
      </c>
    </row>
    <row r="13" spans="1:16" ht="12.75">
      <c r="A13" s="19" t="s">
        <v>35</v>
      </c>
      <c s="23" t="s">
        <v>13</v>
      </c>
      <c s="23" t="s">
        <v>558</v>
      </c>
      <c s="19" t="s">
        <v>37</v>
      </c>
      <c s="24" t="s">
        <v>559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560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51</v>
      </c>
    </row>
    <row r="17" spans="1:18" ht="12.75" customHeight="1">
      <c r="A17" s="5" t="s">
        <v>33</v>
      </c>
      <c s="5"/>
      <c s="35" t="s">
        <v>30</v>
      </c>
      <c s="5"/>
      <c s="21" t="s">
        <v>160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0+I18+I22+I26+I30+I34+I38+I42+I46+I50+I54+I58+I62+I66+I70+I74+I78+I82+I86+I90+I94+I98+I102+I106+I110+I114+I118+I122+I126+I130</f>
      </c>
      <c>
        <f>0+O18+O22+O26+O30+O34+O38+O42+O46+O50+O54+O58+O62+O66+O70+O74+O78+O82+O86+O90+O94+O98+O102+O106+O110+O114+O118+O122+O126+O130</f>
      </c>
    </row>
    <row r="18" spans="1:16" ht="25.5">
      <c r="A18" s="19" t="s">
        <v>35</v>
      </c>
      <c s="23" t="s">
        <v>12</v>
      </c>
      <c s="23" t="s">
        <v>561</v>
      </c>
      <c s="19" t="s">
        <v>37</v>
      </c>
      <c s="24" t="s">
        <v>562</v>
      </c>
      <c s="25" t="s">
        <v>122</v>
      </c>
      <c s="26">
        <v>200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563</v>
      </c>
    </row>
    <row r="20" spans="1:5" ht="38.25">
      <c r="A20" s="30" t="s">
        <v>42</v>
      </c>
      <c r="E20" s="31" t="s">
        <v>564</v>
      </c>
    </row>
    <row r="21" spans="1:5" ht="76.5">
      <c r="A21" t="s">
        <v>44</v>
      </c>
      <c r="E21" s="29" t="s">
        <v>565</v>
      </c>
    </row>
    <row r="22" spans="1:16" ht="12.75">
      <c r="A22" s="19" t="s">
        <v>35</v>
      </c>
      <c s="23" t="s">
        <v>23</v>
      </c>
      <c s="23" t="s">
        <v>566</v>
      </c>
      <c s="19" t="s">
        <v>37</v>
      </c>
      <c s="24" t="s">
        <v>567</v>
      </c>
      <c s="25" t="s">
        <v>122</v>
      </c>
      <c s="26">
        <v>200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25.5">
      <c r="A24" s="30" t="s">
        <v>42</v>
      </c>
      <c r="E24" s="31" t="s">
        <v>568</v>
      </c>
    </row>
    <row r="25" spans="1:5" ht="38.25">
      <c r="A25" t="s">
        <v>44</v>
      </c>
      <c r="E25" s="29" t="s">
        <v>569</v>
      </c>
    </row>
    <row r="26" spans="1:16" ht="12.75">
      <c r="A26" s="19" t="s">
        <v>35</v>
      </c>
      <c s="23" t="s">
        <v>25</v>
      </c>
      <c s="23" t="s">
        <v>570</v>
      </c>
      <c s="19" t="s">
        <v>571</v>
      </c>
      <c s="24" t="s">
        <v>572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573</v>
      </c>
    </row>
    <row r="28" spans="1:5" ht="12.75">
      <c r="A28" s="30" t="s">
        <v>42</v>
      </c>
      <c r="E28" s="31" t="s">
        <v>43</v>
      </c>
    </row>
    <row r="29" spans="1:5" ht="25.5">
      <c r="A29" t="s">
        <v>44</v>
      </c>
      <c r="E29" s="29" t="s">
        <v>574</v>
      </c>
    </row>
    <row r="30" spans="1:16" ht="25.5">
      <c r="A30" s="19" t="s">
        <v>35</v>
      </c>
      <c s="23" t="s">
        <v>27</v>
      </c>
      <c s="23" t="s">
        <v>575</v>
      </c>
      <c s="19" t="s">
        <v>37</v>
      </c>
      <c s="24" t="s">
        <v>576</v>
      </c>
      <c s="25" t="s">
        <v>76</v>
      </c>
      <c s="26">
        <v>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25.5">
      <c r="A32" s="30" t="s">
        <v>42</v>
      </c>
      <c r="E32" s="31" t="s">
        <v>577</v>
      </c>
    </row>
    <row r="33" spans="1:5" ht="63.75">
      <c r="A33" t="s">
        <v>44</v>
      </c>
      <c r="E33" s="29" t="s">
        <v>578</v>
      </c>
    </row>
    <row r="34" spans="1:16" ht="12.75">
      <c r="A34" s="19" t="s">
        <v>35</v>
      </c>
      <c s="23" t="s">
        <v>63</v>
      </c>
      <c s="23" t="s">
        <v>579</v>
      </c>
      <c s="19" t="s">
        <v>37</v>
      </c>
      <c s="24" t="s">
        <v>580</v>
      </c>
      <c s="25" t="s">
        <v>76</v>
      </c>
      <c s="26">
        <v>8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25.5">
      <c r="A36" s="30" t="s">
        <v>42</v>
      </c>
      <c r="E36" s="31" t="s">
        <v>577</v>
      </c>
    </row>
    <row r="37" spans="1:5" ht="25.5">
      <c r="A37" t="s">
        <v>44</v>
      </c>
      <c r="E37" s="29" t="s">
        <v>176</v>
      </c>
    </row>
    <row r="38" spans="1:16" ht="12.75">
      <c r="A38" s="19" t="s">
        <v>35</v>
      </c>
      <c s="23" t="s">
        <v>69</v>
      </c>
      <c s="23" t="s">
        <v>581</v>
      </c>
      <c s="19" t="s">
        <v>571</v>
      </c>
      <c s="24" t="s">
        <v>582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583</v>
      </c>
    </row>
    <row r="40" spans="1:5" ht="12.75">
      <c r="A40" s="30" t="s">
        <v>42</v>
      </c>
      <c r="E40" s="31" t="s">
        <v>43</v>
      </c>
    </row>
    <row r="41" spans="1:5" ht="25.5">
      <c r="A41" t="s">
        <v>44</v>
      </c>
      <c r="E41" s="29" t="s">
        <v>584</v>
      </c>
    </row>
    <row r="42" spans="1:16" ht="12.75">
      <c r="A42" s="19" t="s">
        <v>35</v>
      </c>
      <c s="23" t="s">
        <v>30</v>
      </c>
      <c s="23" t="s">
        <v>585</v>
      </c>
      <c s="19" t="s">
        <v>37</v>
      </c>
      <c s="24" t="s">
        <v>586</v>
      </c>
      <c s="25" t="s">
        <v>76</v>
      </c>
      <c s="26">
        <v>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25.5">
      <c r="A44" s="30" t="s">
        <v>42</v>
      </c>
      <c r="E44" s="31" t="s">
        <v>587</v>
      </c>
    </row>
    <row r="45" spans="1:5" ht="63.75">
      <c r="A45" t="s">
        <v>44</v>
      </c>
      <c r="E45" s="29" t="s">
        <v>578</v>
      </c>
    </row>
    <row r="46" spans="1:16" ht="12.75">
      <c r="A46" s="19" t="s">
        <v>35</v>
      </c>
      <c s="23" t="s">
        <v>32</v>
      </c>
      <c s="23" t="s">
        <v>588</v>
      </c>
      <c s="19" t="s">
        <v>37</v>
      </c>
      <c s="24" t="s">
        <v>589</v>
      </c>
      <c s="25" t="s">
        <v>76</v>
      </c>
      <c s="26">
        <v>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25.5">
      <c r="A48" s="30" t="s">
        <v>42</v>
      </c>
      <c r="E48" s="31" t="s">
        <v>587</v>
      </c>
    </row>
    <row r="49" spans="1:5" ht="25.5">
      <c r="A49" t="s">
        <v>44</v>
      </c>
      <c r="E49" s="29" t="s">
        <v>176</v>
      </c>
    </row>
    <row r="50" spans="1:16" ht="12.75">
      <c r="A50" s="19" t="s">
        <v>35</v>
      </c>
      <c s="23" t="s">
        <v>130</v>
      </c>
      <c s="23" t="s">
        <v>590</v>
      </c>
      <c s="19" t="s">
        <v>571</v>
      </c>
      <c s="24" t="s">
        <v>591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583</v>
      </c>
    </row>
    <row r="52" spans="1:5" ht="12.75">
      <c r="A52" s="30" t="s">
        <v>42</v>
      </c>
      <c r="E52" s="31" t="s">
        <v>43</v>
      </c>
    </row>
    <row r="53" spans="1:5" ht="25.5">
      <c r="A53" t="s">
        <v>44</v>
      </c>
      <c r="E53" s="29" t="s">
        <v>584</v>
      </c>
    </row>
    <row r="54" spans="1:16" ht="12.75">
      <c r="A54" s="19" t="s">
        <v>35</v>
      </c>
      <c s="23" t="s">
        <v>136</v>
      </c>
      <c s="23" t="s">
        <v>592</v>
      </c>
      <c s="19" t="s">
        <v>37</v>
      </c>
      <c s="24" t="s">
        <v>593</v>
      </c>
      <c s="25" t="s">
        <v>96</v>
      </c>
      <c s="26">
        <v>9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25.5">
      <c r="A56" s="30" t="s">
        <v>42</v>
      </c>
      <c r="E56" s="31" t="s">
        <v>594</v>
      </c>
    </row>
    <row r="57" spans="1:5" ht="38.25">
      <c r="A57" t="s">
        <v>44</v>
      </c>
      <c r="E57" s="29" t="s">
        <v>595</v>
      </c>
    </row>
    <row r="58" spans="1:16" ht="12.75">
      <c r="A58" s="19" t="s">
        <v>35</v>
      </c>
      <c s="23" t="s">
        <v>142</v>
      </c>
      <c s="23" t="s">
        <v>596</v>
      </c>
      <c s="19" t="s">
        <v>37</v>
      </c>
      <c s="24" t="s">
        <v>597</v>
      </c>
      <c s="25" t="s">
        <v>96</v>
      </c>
      <c s="26">
        <v>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12.75">
      <c r="A60" s="30" t="s">
        <v>42</v>
      </c>
      <c r="E60" s="31" t="s">
        <v>598</v>
      </c>
    </row>
    <row r="61" spans="1:5" ht="25.5">
      <c r="A61" t="s">
        <v>44</v>
      </c>
      <c r="E61" s="29" t="s">
        <v>599</v>
      </c>
    </row>
    <row r="62" spans="1:16" ht="12.75">
      <c r="A62" s="19" t="s">
        <v>35</v>
      </c>
      <c s="23" t="s">
        <v>148</v>
      </c>
      <c s="23" t="s">
        <v>600</v>
      </c>
      <c s="19" t="s">
        <v>37</v>
      </c>
      <c s="24" t="s">
        <v>601</v>
      </c>
      <c s="25" t="s">
        <v>76</v>
      </c>
      <c s="26">
        <v>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25.5">
      <c r="A64" s="30" t="s">
        <v>42</v>
      </c>
      <c r="E64" s="31" t="s">
        <v>587</v>
      </c>
    </row>
    <row r="65" spans="1:5" ht="76.5">
      <c r="A65" t="s">
        <v>44</v>
      </c>
      <c r="E65" s="29" t="s">
        <v>602</v>
      </c>
    </row>
    <row r="66" spans="1:16" ht="12.75">
      <c r="A66" s="19" t="s">
        <v>35</v>
      </c>
      <c s="23" t="s">
        <v>154</v>
      </c>
      <c s="23" t="s">
        <v>603</v>
      </c>
      <c s="19" t="s">
        <v>37</v>
      </c>
      <c s="24" t="s">
        <v>604</v>
      </c>
      <c s="25" t="s">
        <v>76</v>
      </c>
      <c s="26">
        <v>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25.5">
      <c r="A68" s="30" t="s">
        <v>42</v>
      </c>
      <c r="E68" s="31" t="s">
        <v>587</v>
      </c>
    </row>
    <row r="69" spans="1:5" ht="25.5">
      <c r="A69" t="s">
        <v>44</v>
      </c>
      <c r="E69" s="29" t="s">
        <v>605</v>
      </c>
    </row>
    <row r="70" spans="1:16" ht="12.75">
      <c r="A70" s="19" t="s">
        <v>35</v>
      </c>
      <c s="23" t="s">
        <v>161</v>
      </c>
      <c s="23" t="s">
        <v>606</v>
      </c>
      <c s="19" t="s">
        <v>571</v>
      </c>
      <c s="24" t="s">
        <v>607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608</v>
      </c>
    </row>
    <row r="72" spans="1:5" ht="12.75">
      <c r="A72" s="30" t="s">
        <v>42</v>
      </c>
      <c r="E72" s="31" t="s">
        <v>43</v>
      </c>
    </row>
    <row r="73" spans="1:5" ht="25.5">
      <c r="A73" t="s">
        <v>44</v>
      </c>
      <c r="E73" s="29" t="s">
        <v>609</v>
      </c>
    </row>
    <row r="74" spans="1:16" ht="12.75">
      <c r="A74" s="19" t="s">
        <v>35</v>
      </c>
      <c s="23" t="s">
        <v>167</v>
      </c>
      <c s="23" t="s">
        <v>610</v>
      </c>
      <c s="19" t="s">
        <v>37</v>
      </c>
      <c s="24" t="s">
        <v>611</v>
      </c>
      <c s="25" t="s">
        <v>76</v>
      </c>
      <c s="26">
        <v>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25.5">
      <c r="A76" s="30" t="s">
        <v>42</v>
      </c>
      <c r="E76" s="31" t="s">
        <v>612</v>
      </c>
    </row>
    <row r="77" spans="1:5" ht="76.5">
      <c r="A77" t="s">
        <v>44</v>
      </c>
      <c r="E77" s="29" t="s">
        <v>602</v>
      </c>
    </row>
    <row r="78" spans="1:16" ht="12.75">
      <c r="A78" s="19" t="s">
        <v>35</v>
      </c>
      <c s="23" t="s">
        <v>172</v>
      </c>
      <c s="23" t="s">
        <v>613</v>
      </c>
      <c s="19" t="s">
        <v>37</v>
      </c>
      <c s="24" t="s">
        <v>614</v>
      </c>
      <c s="25" t="s">
        <v>76</v>
      </c>
      <c s="26">
        <v>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25.5">
      <c r="A80" s="30" t="s">
        <v>42</v>
      </c>
      <c r="E80" s="31" t="s">
        <v>612</v>
      </c>
    </row>
    <row r="81" spans="1:5" ht="25.5">
      <c r="A81" t="s">
        <v>44</v>
      </c>
      <c r="E81" s="29" t="s">
        <v>605</v>
      </c>
    </row>
    <row r="82" spans="1:16" ht="12.75">
      <c r="A82" s="19" t="s">
        <v>35</v>
      </c>
      <c s="23" t="s">
        <v>177</v>
      </c>
      <c s="23" t="s">
        <v>615</v>
      </c>
      <c s="19" t="s">
        <v>571</v>
      </c>
      <c s="24" t="s">
        <v>616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583</v>
      </c>
    </row>
    <row r="84" spans="1:5" ht="12.75">
      <c r="A84" s="30" t="s">
        <v>42</v>
      </c>
      <c r="E84" s="31" t="s">
        <v>43</v>
      </c>
    </row>
    <row r="85" spans="1:5" ht="25.5">
      <c r="A85" t="s">
        <v>44</v>
      </c>
      <c r="E85" s="29" t="s">
        <v>609</v>
      </c>
    </row>
    <row r="86" spans="1:16" ht="12.75">
      <c r="A86" s="19" t="s">
        <v>35</v>
      </c>
      <c s="23" t="s">
        <v>183</v>
      </c>
      <c s="23" t="s">
        <v>617</v>
      </c>
      <c s="19" t="s">
        <v>37</v>
      </c>
      <c s="24" t="s">
        <v>618</v>
      </c>
      <c s="25" t="s">
        <v>76</v>
      </c>
      <c s="26">
        <v>2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25.5">
      <c r="A88" s="30" t="s">
        <v>42</v>
      </c>
      <c r="E88" s="31" t="s">
        <v>587</v>
      </c>
    </row>
    <row r="89" spans="1:5" ht="63.75">
      <c r="A89" t="s">
        <v>44</v>
      </c>
      <c r="E89" s="29" t="s">
        <v>619</v>
      </c>
    </row>
    <row r="90" spans="1:16" ht="12.75">
      <c r="A90" s="19" t="s">
        <v>35</v>
      </c>
      <c s="23" t="s">
        <v>186</v>
      </c>
      <c s="23" t="s">
        <v>620</v>
      </c>
      <c s="19" t="s">
        <v>37</v>
      </c>
      <c s="24" t="s">
        <v>621</v>
      </c>
      <c s="25" t="s">
        <v>76</v>
      </c>
      <c s="26">
        <v>2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25.5">
      <c r="A92" s="30" t="s">
        <v>42</v>
      </c>
      <c r="E92" s="31" t="s">
        <v>587</v>
      </c>
    </row>
    <row r="93" spans="1:5" ht="25.5">
      <c r="A93" t="s">
        <v>44</v>
      </c>
      <c r="E93" s="29" t="s">
        <v>605</v>
      </c>
    </row>
    <row r="94" spans="1:16" ht="12.75">
      <c r="A94" s="19" t="s">
        <v>35</v>
      </c>
      <c s="23" t="s">
        <v>191</v>
      </c>
      <c s="23" t="s">
        <v>622</v>
      </c>
      <c s="19" t="s">
        <v>571</v>
      </c>
      <c s="24" t="s">
        <v>623</v>
      </c>
      <c s="25" t="s">
        <v>39</v>
      </c>
      <c s="26">
        <v>1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583</v>
      </c>
    </row>
    <row r="96" spans="1:5" ht="12.75">
      <c r="A96" s="30" t="s">
        <v>42</v>
      </c>
      <c r="E96" s="31" t="s">
        <v>43</v>
      </c>
    </row>
    <row r="97" spans="1:5" ht="25.5">
      <c r="A97" t="s">
        <v>44</v>
      </c>
      <c r="E97" s="29" t="s">
        <v>609</v>
      </c>
    </row>
    <row r="98" spans="1:16" ht="12.75">
      <c r="A98" s="19" t="s">
        <v>35</v>
      </c>
      <c s="23" t="s">
        <v>197</v>
      </c>
      <c s="23" t="s">
        <v>624</v>
      </c>
      <c s="19" t="s">
        <v>37</v>
      </c>
      <c s="24" t="s">
        <v>625</v>
      </c>
      <c s="25" t="s">
        <v>76</v>
      </c>
      <c s="26">
        <v>20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25.5">
      <c r="A100" s="30" t="s">
        <v>42</v>
      </c>
      <c r="E100" s="31" t="s">
        <v>626</v>
      </c>
    </row>
    <row r="101" spans="1:5" ht="63.75">
      <c r="A101" t="s">
        <v>44</v>
      </c>
      <c r="E101" s="29" t="s">
        <v>619</v>
      </c>
    </row>
    <row r="102" spans="1:16" ht="12.75">
      <c r="A102" s="19" t="s">
        <v>35</v>
      </c>
      <c s="23" t="s">
        <v>202</v>
      </c>
      <c s="23" t="s">
        <v>627</v>
      </c>
      <c s="19" t="s">
        <v>37</v>
      </c>
      <c s="24" t="s">
        <v>628</v>
      </c>
      <c s="25" t="s">
        <v>76</v>
      </c>
      <c s="26">
        <v>20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25.5">
      <c r="A104" s="30" t="s">
        <v>42</v>
      </c>
      <c r="E104" s="31" t="s">
        <v>626</v>
      </c>
    </row>
    <row r="105" spans="1:5" ht="25.5">
      <c r="A105" t="s">
        <v>44</v>
      </c>
      <c r="E105" s="29" t="s">
        <v>605</v>
      </c>
    </row>
    <row r="106" spans="1:16" ht="12.75">
      <c r="A106" s="19" t="s">
        <v>35</v>
      </c>
      <c s="23" t="s">
        <v>208</v>
      </c>
      <c s="23" t="s">
        <v>629</v>
      </c>
      <c s="19" t="s">
        <v>571</v>
      </c>
      <c s="24" t="s">
        <v>630</v>
      </c>
      <c s="25" t="s">
        <v>39</v>
      </c>
      <c s="26">
        <v>1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12.75">
      <c r="A108" s="30" t="s">
        <v>42</v>
      </c>
      <c r="E108" s="31" t="s">
        <v>43</v>
      </c>
    </row>
    <row r="109" spans="1:5" ht="25.5">
      <c r="A109" t="s">
        <v>44</v>
      </c>
      <c r="E109" s="29" t="s">
        <v>609</v>
      </c>
    </row>
    <row r="110" spans="1:16" ht="25.5">
      <c r="A110" s="19" t="s">
        <v>35</v>
      </c>
      <c s="23" t="s">
        <v>325</v>
      </c>
      <c s="23" t="s">
        <v>631</v>
      </c>
      <c s="19" t="s">
        <v>37</v>
      </c>
      <c s="24" t="s">
        <v>632</v>
      </c>
      <c s="25" t="s">
        <v>76</v>
      </c>
      <c s="26">
        <v>36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37</v>
      </c>
    </row>
    <row r="112" spans="1:5" ht="12.75">
      <c r="A112" s="30" t="s">
        <v>42</v>
      </c>
      <c r="E112" s="31" t="s">
        <v>633</v>
      </c>
    </row>
    <row r="113" spans="1:5" ht="63.75">
      <c r="A113" t="s">
        <v>44</v>
      </c>
      <c r="E113" s="29" t="s">
        <v>619</v>
      </c>
    </row>
    <row r="114" spans="1:16" ht="12.75">
      <c r="A114" s="19" t="s">
        <v>35</v>
      </c>
      <c s="23" t="s">
        <v>330</v>
      </c>
      <c s="23" t="s">
        <v>634</v>
      </c>
      <c s="19" t="s">
        <v>37</v>
      </c>
      <c s="24" t="s">
        <v>635</v>
      </c>
      <c s="25" t="s">
        <v>76</v>
      </c>
      <c s="26">
        <v>36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12.75">
      <c r="A116" s="30" t="s">
        <v>42</v>
      </c>
      <c r="E116" s="31" t="s">
        <v>633</v>
      </c>
    </row>
    <row r="117" spans="1:5" ht="25.5">
      <c r="A117" t="s">
        <v>44</v>
      </c>
      <c r="E117" s="29" t="s">
        <v>605</v>
      </c>
    </row>
    <row r="118" spans="1:16" ht="12.75">
      <c r="A118" s="19" t="s">
        <v>35</v>
      </c>
      <c s="23" t="s">
        <v>335</v>
      </c>
      <c s="23" t="s">
        <v>636</v>
      </c>
      <c s="19" t="s">
        <v>571</v>
      </c>
      <c s="24" t="s">
        <v>637</v>
      </c>
      <c s="25" t="s">
        <v>39</v>
      </c>
      <c s="26">
        <v>1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583</v>
      </c>
    </row>
    <row r="120" spans="1:5" ht="12.75">
      <c r="A120" s="30" t="s">
        <v>42</v>
      </c>
      <c r="E120" s="31" t="s">
        <v>43</v>
      </c>
    </row>
    <row r="121" spans="1:5" ht="25.5">
      <c r="A121" t="s">
        <v>44</v>
      </c>
      <c r="E121" s="29" t="s">
        <v>609</v>
      </c>
    </row>
    <row r="122" spans="1:16" ht="12.75">
      <c r="A122" s="19" t="s">
        <v>35</v>
      </c>
      <c s="23" t="s">
        <v>340</v>
      </c>
      <c s="23" t="s">
        <v>638</v>
      </c>
      <c s="19" t="s">
        <v>37</v>
      </c>
      <c s="24" t="s">
        <v>639</v>
      </c>
      <c s="25" t="s">
        <v>76</v>
      </c>
      <c s="26">
        <v>16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37</v>
      </c>
    </row>
    <row r="124" spans="1:5" ht="12.75">
      <c r="A124" s="30" t="s">
        <v>42</v>
      </c>
      <c r="E124" s="31" t="s">
        <v>640</v>
      </c>
    </row>
    <row r="125" spans="1:5" ht="63.75">
      <c r="A125" t="s">
        <v>44</v>
      </c>
      <c r="E125" s="29" t="s">
        <v>619</v>
      </c>
    </row>
    <row r="126" spans="1:16" ht="12.75">
      <c r="A126" s="19" t="s">
        <v>35</v>
      </c>
      <c s="23" t="s">
        <v>346</v>
      </c>
      <c s="23" t="s">
        <v>641</v>
      </c>
      <c s="19" t="s">
        <v>37</v>
      </c>
      <c s="24" t="s">
        <v>642</v>
      </c>
      <c s="25" t="s">
        <v>76</v>
      </c>
      <c s="26">
        <v>16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12.75">
      <c r="A128" s="30" t="s">
        <v>42</v>
      </c>
      <c r="E128" s="31" t="s">
        <v>640</v>
      </c>
    </row>
    <row r="129" spans="1:5" ht="25.5">
      <c r="A129" t="s">
        <v>44</v>
      </c>
      <c r="E129" s="29" t="s">
        <v>605</v>
      </c>
    </row>
    <row r="130" spans="1:16" ht="12.75">
      <c r="A130" s="19" t="s">
        <v>35</v>
      </c>
      <c s="23" t="s">
        <v>352</v>
      </c>
      <c s="23" t="s">
        <v>643</v>
      </c>
      <c s="19" t="s">
        <v>571</v>
      </c>
      <c s="24" t="s">
        <v>644</v>
      </c>
      <c s="25" t="s">
        <v>39</v>
      </c>
      <c s="26">
        <v>1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583</v>
      </c>
    </row>
    <row r="132" spans="1:5" ht="12.75">
      <c r="A132" s="30" t="s">
        <v>42</v>
      </c>
      <c r="E132" s="31" t="s">
        <v>43</v>
      </c>
    </row>
    <row r="133" spans="1:5" ht="25.5">
      <c r="A133" t="s">
        <v>44</v>
      </c>
      <c r="E133" s="29" t="s">
        <v>609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