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 1NP a 2NP" sheetId="2" r:id="rId2"/>
    <sheet name="02 - Nové konstrukce 1NP ..." sheetId="3" r:id="rId3"/>
    <sheet name="03 - VZT-1.NP a 2.NP" sheetId="4" r:id="rId4"/>
    <sheet name="04 - Ústřední vytápění" sheetId="5" r:id="rId5"/>
    <sheet name="05 - ZTI VENKOVNI KANALIZ..." sheetId="6" r:id="rId6"/>
    <sheet name="06 - ZTI VNITRNI" sheetId="7" r:id="rId7"/>
    <sheet name="D1.4 - Elektroinstalace" sheetId="8" r:id="rId8"/>
    <sheet name="R1 - _Rozvaděče" sheetId="9" r:id="rId9"/>
    <sheet name="R2 - _Rozvaděče" sheetId="10" r:id="rId10"/>
    <sheet name="RH - _Rozvaděče" sheetId="11" r:id="rId11"/>
    <sheet name="RK2 - _Rozvaděče" sheetId="12" r:id="rId12"/>
    <sheet name="01 (1) - Bourací práce 3NP" sheetId="13" r:id="rId13"/>
    <sheet name="02 (1) - Nové konstrukce 3NP" sheetId="14" r:id="rId14"/>
    <sheet name="03.1 - Elektroinstalace" sheetId="15" r:id="rId15"/>
    <sheet name="03.2 - _Rozvaděče" sheetId="16" r:id="rId16"/>
    <sheet name="04 (1) - VZT-3.NP" sheetId="17" r:id="rId17"/>
    <sheet name="01c2 - Hřiště" sheetId="18" r:id="rId18"/>
    <sheet name="01c1 - Oplocení" sheetId="19" r:id="rId19"/>
    <sheet name="VRN - Vedlejší rozpočtové..." sheetId="20" r:id="rId20"/>
  </sheets>
  <definedNames>
    <definedName name="_xlnm.Print_Area" localSheetId="0">'Rekapitulace stavby'!$D$4:$AO$76,'Rekapitulace stavby'!$C$82:$AQ$114</definedName>
    <definedName name="_xlnm.Print_Titles" localSheetId="0">'Rekapitulace stavby'!$92:$92</definedName>
    <definedName name="_xlnm._FilterDatabase" localSheetId="1" hidden="1">'01 - Bourací práce 1NP a 2NP'!$C$128:$K$623</definedName>
    <definedName name="_xlnm.Print_Area" localSheetId="1">'01 - Bourací práce 1NP a 2NP'!$C$4:$J$76,'01 - Bourací práce 1NP a 2NP'!$C$82:$J$110,'01 - Bourací práce 1NP a 2NP'!$C$116:$K$623</definedName>
    <definedName name="_xlnm.Print_Titles" localSheetId="1">'01 - Bourací práce 1NP a 2NP'!$128:$128</definedName>
    <definedName name="_xlnm._FilterDatabase" localSheetId="2" hidden="1">'02 - Nové konstrukce 1NP ...'!$C$136:$K$1356</definedName>
    <definedName name="_xlnm.Print_Area" localSheetId="2">'02 - Nové konstrukce 1NP ...'!$C$4:$J$76,'02 - Nové konstrukce 1NP ...'!$C$82:$J$118,'02 - Nové konstrukce 1NP ...'!$C$124:$K$1356</definedName>
    <definedName name="_xlnm.Print_Titles" localSheetId="2">'02 - Nové konstrukce 1NP ...'!$136:$136</definedName>
    <definedName name="_xlnm._FilterDatabase" localSheetId="3" hidden="1">'03 - VZT-1.NP a 2.NP'!$C$119:$K$175</definedName>
    <definedName name="_xlnm.Print_Area" localSheetId="3">'03 - VZT-1.NP a 2.NP'!$C$4:$J$76,'03 - VZT-1.NP a 2.NP'!$C$82:$J$101,'03 - VZT-1.NP a 2.NP'!$C$107:$K$175</definedName>
    <definedName name="_xlnm.Print_Titles" localSheetId="3">'03 - VZT-1.NP a 2.NP'!$119:$119</definedName>
    <definedName name="_xlnm._FilterDatabase" localSheetId="4" hidden="1">'04 - Ústřední vytápění'!$C$124:$K$194</definedName>
    <definedName name="_xlnm.Print_Area" localSheetId="4">'04 - Ústřední vytápění'!$C$4:$J$76,'04 - Ústřední vytápění'!$C$82:$J$106,'04 - Ústřední vytápění'!$C$112:$K$194</definedName>
    <definedName name="_xlnm.Print_Titles" localSheetId="4">'04 - Ústřední vytápění'!$124:$124</definedName>
    <definedName name="_xlnm._FilterDatabase" localSheetId="5" hidden="1">'05 - ZTI VENKOVNI KANALIZ...'!$C$120:$K$171</definedName>
    <definedName name="_xlnm.Print_Area" localSheetId="5">'05 - ZTI VENKOVNI KANALIZ...'!$C$4:$J$76,'05 - ZTI VENKOVNI KANALIZ...'!$C$82:$J$102,'05 - ZTI VENKOVNI KANALIZ...'!$C$108:$K$171</definedName>
    <definedName name="_xlnm.Print_Titles" localSheetId="5">'05 - ZTI VENKOVNI KANALIZ...'!$120:$120</definedName>
    <definedName name="_xlnm._FilterDatabase" localSheetId="6" hidden="1">'06 - ZTI VNITRNI'!$C$126:$K$249</definedName>
    <definedName name="_xlnm.Print_Area" localSheetId="6">'06 - ZTI VNITRNI'!$C$4:$J$76,'06 - ZTI VNITRNI'!$C$82:$J$108,'06 - ZTI VNITRNI'!$C$114:$K$249</definedName>
    <definedName name="_xlnm.Print_Titles" localSheetId="6">'06 - ZTI VNITRNI'!$126:$126</definedName>
    <definedName name="_xlnm._FilterDatabase" localSheetId="7" hidden="1">'D1.4 - Elektroinstalace'!$C$122:$K$290</definedName>
    <definedName name="_xlnm.Print_Area" localSheetId="7">'D1.4 - Elektroinstalace'!$C$4:$J$76,'D1.4 - Elektroinstalace'!$C$82:$J$104,'D1.4 - Elektroinstalace'!$C$110:$K$290</definedName>
    <definedName name="_xlnm.Print_Titles" localSheetId="7">'D1.4 - Elektroinstalace'!$122:$122</definedName>
    <definedName name="_xlnm._FilterDatabase" localSheetId="8" hidden="1">'R1 - _Rozvaděče'!$C$117:$K$142</definedName>
    <definedName name="_xlnm.Print_Area" localSheetId="8">'R1 - _Rozvaděče'!$C$4:$J$76,'R1 - _Rozvaděče'!$C$82:$J$99,'R1 - _Rozvaděče'!$C$105:$K$142</definedName>
    <definedName name="_xlnm.Print_Titles" localSheetId="8">'R1 - _Rozvaděče'!$117:$117</definedName>
    <definedName name="_xlnm._FilterDatabase" localSheetId="9" hidden="1">'R2 - _Rozvaděče'!$C$117:$K$139</definedName>
    <definedName name="_xlnm.Print_Area" localSheetId="9">'R2 - _Rozvaděče'!$C$4:$J$76,'R2 - _Rozvaděče'!$C$82:$J$99,'R2 - _Rozvaděče'!$C$105:$K$139</definedName>
    <definedName name="_xlnm.Print_Titles" localSheetId="9">'R2 - _Rozvaděče'!$117:$117</definedName>
    <definedName name="_xlnm._FilterDatabase" localSheetId="10" hidden="1">'RH - _Rozvaděče'!$C$117:$K$145</definedName>
    <definedName name="_xlnm.Print_Area" localSheetId="10">'RH - _Rozvaděče'!$C$4:$J$76,'RH - _Rozvaděče'!$C$82:$J$99,'RH - _Rozvaděče'!$C$105:$K$145</definedName>
    <definedName name="_xlnm.Print_Titles" localSheetId="10">'RH - _Rozvaděče'!$117:$117</definedName>
    <definedName name="_xlnm._FilterDatabase" localSheetId="11" hidden="1">'RK2 - _Rozvaděče'!$C$117:$K$144</definedName>
    <definedName name="_xlnm.Print_Area" localSheetId="11">'RK2 - _Rozvaděče'!$C$4:$J$76,'RK2 - _Rozvaděče'!$C$82:$J$99,'RK2 - _Rozvaděče'!$C$105:$K$144</definedName>
    <definedName name="_xlnm.Print_Titles" localSheetId="11">'RK2 - _Rozvaděče'!$117:$117</definedName>
    <definedName name="_xlnm._FilterDatabase" localSheetId="12" hidden="1">'01 (1) - Bourací práce 3NP'!$C$124:$K$199</definedName>
    <definedName name="_xlnm.Print_Area" localSheetId="12">'01 (1) - Bourací práce 3NP'!$C$4:$J$76,'01 (1) - Bourací práce 3NP'!$C$82:$J$106,'01 (1) - Bourací práce 3NP'!$C$112:$K$199</definedName>
    <definedName name="_xlnm.Print_Titles" localSheetId="12">'01 (1) - Bourací práce 3NP'!$124:$124</definedName>
    <definedName name="_xlnm._FilterDatabase" localSheetId="13" hidden="1">'02 (1) - Nové konstrukce 3NP'!$C$131:$K$386</definedName>
    <definedName name="_xlnm.Print_Area" localSheetId="13">'02 (1) - Nové konstrukce 3NP'!$C$4:$J$76,'02 (1) - Nové konstrukce 3NP'!$C$82:$J$113,'02 (1) - Nové konstrukce 3NP'!$C$119:$K$386</definedName>
    <definedName name="_xlnm.Print_Titles" localSheetId="13">'02 (1) - Nové konstrukce 3NP'!$131:$131</definedName>
    <definedName name="_xlnm._FilterDatabase" localSheetId="14" hidden="1">'03.1 - Elektroinstalace'!$C$121:$K$195</definedName>
    <definedName name="_xlnm.Print_Area" localSheetId="14">'03.1 - Elektroinstalace'!$C$4:$J$76,'03.1 - Elektroinstalace'!$C$82:$J$103,'03.1 - Elektroinstalace'!$C$109:$K$195</definedName>
    <definedName name="_xlnm.Print_Titles" localSheetId="14">'03.1 - Elektroinstalace'!$121:$121</definedName>
    <definedName name="_xlnm._FilterDatabase" localSheetId="15" hidden="1">'03.2 - _Rozvaděče'!$C$117:$K$132</definedName>
    <definedName name="_xlnm.Print_Area" localSheetId="15">'03.2 - _Rozvaděče'!$C$4:$J$76,'03.2 - _Rozvaděče'!$C$82:$J$99,'03.2 - _Rozvaděče'!$C$105:$K$132</definedName>
    <definedName name="_xlnm.Print_Titles" localSheetId="15">'03.2 - _Rozvaděče'!$117:$117</definedName>
    <definedName name="_xlnm._FilterDatabase" localSheetId="16" hidden="1">'04 (1) - VZT-3.NP'!$C$117:$K$134</definedName>
    <definedName name="_xlnm.Print_Area" localSheetId="16">'04 (1) - VZT-3.NP'!$C$4:$J$76,'04 (1) - VZT-3.NP'!$C$82:$J$99,'04 (1) - VZT-3.NP'!$C$105:$K$134</definedName>
    <definedName name="_xlnm.Print_Titles" localSheetId="16">'04 (1) - VZT-3.NP'!$117:$117</definedName>
    <definedName name="_xlnm._FilterDatabase" localSheetId="17" hidden="1">'01c2 - Hřiště'!$C$115:$K$130</definedName>
    <definedName name="_xlnm.Print_Area" localSheetId="17">'01c2 - Hřiště'!$C$4:$J$76,'01c2 - Hřiště'!$C$82:$J$97,'01c2 - Hřiště'!$C$103:$K$130</definedName>
    <definedName name="_xlnm.Print_Titles" localSheetId="17">'01c2 - Hřiště'!$115:$115</definedName>
    <definedName name="_xlnm._FilterDatabase" localSheetId="18" hidden="1">'01c1 - Oplocení'!$C$120:$K$186</definedName>
    <definedName name="_xlnm.Print_Area" localSheetId="18">'01c1 - Oplocení'!$C$4:$J$76,'01c1 - Oplocení'!$C$82:$J$102,'01c1 - Oplocení'!$C$108:$K$186</definedName>
    <definedName name="_xlnm.Print_Titles" localSheetId="18">'01c1 - Oplocení'!$120:$120</definedName>
    <definedName name="_xlnm._FilterDatabase" localSheetId="19" hidden="1">'VRN - Vedlejší rozpočtové...'!$C$116:$K$144</definedName>
    <definedName name="_xlnm.Print_Area" localSheetId="19">'VRN - Vedlejší rozpočtové...'!$C$4:$J$76,'VRN - Vedlejší rozpočtové...'!$C$82:$J$98,'VRN - Vedlejší rozpočtové...'!$C$104:$K$144</definedName>
    <definedName name="_xlnm.Print_Titles" localSheetId="19">'VRN - Vedlejší rozpočtové...'!$116:$116</definedName>
  </definedNames>
  <calcPr/>
</workbook>
</file>

<file path=xl/calcChain.xml><?xml version="1.0" encoding="utf-8"?>
<calcChain xmlns="http://schemas.openxmlformats.org/spreadsheetml/2006/main">
  <c i="20" l="1" r="J37"/>
  <c r="J36"/>
  <c i="1" r="AY113"/>
  <c i="20" r="J35"/>
  <c i="1" r="AX113"/>
  <c i="20"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114"/>
  <c r="J17"/>
  <c r="J15"/>
  <c r="E15"/>
  <c r="F91"/>
  <c r="J14"/>
  <c r="J12"/>
  <c r="J111"/>
  <c r="E7"/>
  <c r="E85"/>
  <c i="19" r="J37"/>
  <c r="J36"/>
  <c i="1" r="AY112"/>
  <c i="19" r="J35"/>
  <c i="1" r="AX112"/>
  <c i="19" r="BI186"/>
  <c r="BH186"/>
  <c r="BG186"/>
  <c r="BF186"/>
  <c r="T186"/>
  <c r="T185"/>
  <c r="R186"/>
  <c r="R185"/>
  <c r="P186"/>
  <c r="P185"/>
  <c r="BI182"/>
  <c r="BH182"/>
  <c r="BG182"/>
  <c r="BF182"/>
  <c r="T182"/>
  <c r="R182"/>
  <c r="P182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T139"/>
  <c r="R140"/>
  <c r="R139"/>
  <c r="P140"/>
  <c r="P139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91"/>
  <c r="J20"/>
  <c r="J18"/>
  <c r="E18"/>
  <c r="F92"/>
  <c r="J17"/>
  <c r="J15"/>
  <c r="E15"/>
  <c r="F117"/>
  <c r="J14"/>
  <c r="J12"/>
  <c r="J115"/>
  <c r="E7"/>
  <c r="E111"/>
  <c i="18" r="J37"/>
  <c r="J36"/>
  <c i="1" r="AY111"/>
  <c i="18" r="J35"/>
  <c i="1" r="AX111"/>
  <c i="18"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F110"/>
  <c r="E108"/>
  <c r="F89"/>
  <c r="E87"/>
  <c r="J24"/>
  <c r="E24"/>
  <c r="J92"/>
  <c r="J23"/>
  <c r="J21"/>
  <c r="E21"/>
  <c r="J112"/>
  <c r="J20"/>
  <c r="J18"/>
  <c r="E18"/>
  <c r="F113"/>
  <c r="J17"/>
  <c r="J15"/>
  <c r="E15"/>
  <c r="F91"/>
  <c r="J14"/>
  <c r="J12"/>
  <c r="J89"/>
  <c r="E7"/>
  <c r="E106"/>
  <c i="17" r="J37"/>
  <c r="J36"/>
  <c i="1" r="AY110"/>
  <c i="17" r="J35"/>
  <c i="1" r="AX110"/>
  <c i="17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F112"/>
  <c r="E110"/>
  <c r="F89"/>
  <c r="E87"/>
  <c r="J24"/>
  <c r="E24"/>
  <c r="J115"/>
  <c r="J23"/>
  <c r="J21"/>
  <c r="E21"/>
  <c r="J91"/>
  <c r="J20"/>
  <c r="J18"/>
  <c r="E18"/>
  <c r="F115"/>
  <c r="J17"/>
  <c r="J15"/>
  <c r="E15"/>
  <c r="F114"/>
  <c r="J14"/>
  <c r="J12"/>
  <c r="J112"/>
  <c r="E7"/>
  <c r="E108"/>
  <c i="16" r="T120"/>
  <c r="T119"/>
  <c r="T118"/>
  <c r="J37"/>
  <c r="J36"/>
  <c i="1" r="AY109"/>
  <c i="16" r="J35"/>
  <c i="1" r="AX109"/>
  <c i="16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114"/>
  <c r="J14"/>
  <c r="J12"/>
  <c r="J89"/>
  <c r="E7"/>
  <c r="E108"/>
  <c i="15" r="J186"/>
  <c r="J37"/>
  <c r="J36"/>
  <c i="1" r="AY108"/>
  <c i="15" r="J35"/>
  <c i="1" r="AX108"/>
  <c i="15"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8"/>
  <c r="BH188"/>
  <c r="BG188"/>
  <c r="BF188"/>
  <c r="T188"/>
  <c r="R188"/>
  <c r="P188"/>
  <c r="J100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91"/>
  <c r="J14"/>
  <c r="J12"/>
  <c r="J89"/>
  <c r="E7"/>
  <c r="E85"/>
  <c i="14" r="J37"/>
  <c r="J36"/>
  <c i="1" r="AY107"/>
  <c i="14" r="J35"/>
  <c i="1" r="AX107"/>
  <c i="14"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T374"/>
  <c r="T373"/>
  <c r="R375"/>
  <c r="R374"/>
  <c r="R373"/>
  <c r="P375"/>
  <c r="P374"/>
  <c r="P373"/>
  <c r="BI370"/>
  <c r="BH370"/>
  <c r="BG370"/>
  <c r="BF370"/>
  <c r="T370"/>
  <c r="R370"/>
  <c r="P370"/>
  <c r="BI361"/>
  <c r="BH361"/>
  <c r="BG361"/>
  <c r="BF361"/>
  <c r="T361"/>
  <c r="R361"/>
  <c r="P361"/>
  <c r="BI359"/>
  <c r="BH359"/>
  <c r="BG359"/>
  <c r="BF359"/>
  <c r="T359"/>
  <c r="R359"/>
  <c r="P359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T267"/>
  <c r="R268"/>
  <c r="R267"/>
  <c r="P268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5"/>
  <c r="BH215"/>
  <c r="BG215"/>
  <c r="BF215"/>
  <c r="T215"/>
  <c r="R215"/>
  <c r="P215"/>
  <c r="BI208"/>
  <c r="BH208"/>
  <c r="BG208"/>
  <c r="BF208"/>
  <c r="T208"/>
  <c r="R208"/>
  <c r="P208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T134"/>
  <c r="R135"/>
  <c r="R134"/>
  <c r="P135"/>
  <c r="P134"/>
  <c r="F126"/>
  <c r="E124"/>
  <c r="F89"/>
  <c r="E87"/>
  <c r="J24"/>
  <c r="E24"/>
  <c r="J129"/>
  <c r="J23"/>
  <c r="J21"/>
  <c r="E21"/>
  <c r="J128"/>
  <c r="J20"/>
  <c r="J18"/>
  <c r="E18"/>
  <c r="F129"/>
  <c r="J17"/>
  <c r="J15"/>
  <c r="E15"/>
  <c r="F91"/>
  <c r="J14"/>
  <c r="J12"/>
  <c r="J126"/>
  <c r="E7"/>
  <c r="E122"/>
  <c i="13" r="J37"/>
  <c r="J36"/>
  <c i="1" r="AY106"/>
  <c i="13" r="J35"/>
  <c i="1" r="AX106"/>
  <c i="13" r="BI191"/>
  <c r="BH191"/>
  <c r="BG191"/>
  <c r="BF191"/>
  <c r="T191"/>
  <c r="T190"/>
  <c r="R191"/>
  <c r="R190"/>
  <c r="P191"/>
  <c r="P190"/>
  <c r="BI182"/>
  <c r="BH182"/>
  <c r="BG182"/>
  <c r="BF182"/>
  <c r="T182"/>
  <c r="T181"/>
  <c r="R182"/>
  <c r="R181"/>
  <c r="P182"/>
  <c r="P181"/>
  <c r="BI174"/>
  <c r="BH174"/>
  <c r="BG174"/>
  <c r="BF174"/>
  <c r="T174"/>
  <c r="T173"/>
  <c r="R174"/>
  <c r="R173"/>
  <c r="P174"/>
  <c r="P173"/>
  <c r="BI169"/>
  <c r="BH169"/>
  <c r="BG169"/>
  <c r="BF169"/>
  <c r="T169"/>
  <c r="T168"/>
  <c r="R169"/>
  <c r="R168"/>
  <c r="P169"/>
  <c r="P168"/>
  <c r="BI162"/>
  <c r="BH162"/>
  <c r="BG162"/>
  <c r="BF162"/>
  <c r="T162"/>
  <c r="R162"/>
  <c r="P162"/>
  <c r="BI157"/>
  <c r="BH157"/>
  <c r="BG157"/>
  <c r="BF157"/>
  <c r="T157"/>
  <c r="R157"/>
  <c r="P157"/>
  <c r="BI150"/>
  <c r="BH150"/>
  <c r="BG150"/>
  <c r="BF150"/>
  <c r="T150"/>
  <c r="R150"/>
  <c r="P150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8"/>
  <c r="BH128"/>
  <c r="BG128"/>
  <c r="BF128"/>
  <c r="T128"/>
  <c r="T127"/>
  <c r="R128"/>
  <c r="R127"/>
  <c r="P128"/>
  <c r="P127"/>
  <c r="F119"/>
  <c r="E117"/>
  <c r="F89"/>
  <c r="E87"/>
  <c r="J24"/>
  <c r="E24"/>
  <c r="J92"/>
  <c r="J23"/>
  <c r="J21"/>
  <c r="E21"/>
  <c r="J91"/>
  <c r="J20"/>
  <c r="J18"/>
  <c r="E18"/>
  <c r="F122"/>
  <c r="J17"/>
  <c r="J15"/>
  <c r="E15"/>
  <c r="F91"/>
  <c r="J14"/>
  <c r="J12"/>
  <c r="J89"/>
  <c r="E7"/>
  <c r="E85"/>
  <c i="12" r="J37"/>
  <c r="J36"/>
  <c i="1" r="AY105"/>
  <c i="12" r="J35"/>
  <c i="1" r="AX105"/>
  <c i="12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114"/>
  <c r="J14"/>
  <c r="J12"/>
  <c r="J89"/>
  <c r="E7"/>
  <c r="E85"/>
  <c i="11" r="J37"/>
  <c r="J36"/>
  <c i="1" r="AY104"/>
  <c i="11" r="J35"/>
  <c i="1" r="AX104"/>
  <c i="11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92"/>
  <c r="J17"/>
  <c r="J15"/>
  <c r="E15"/>
  <c r="F91"/>
  <c r="J14"/>
  <c r="J12"/>
  <c r="J112"/>
  <c r="E7"/>
  <c r="E108"/>
  <c i="10" r="J37"/>
  <c r="J36"/>
  <c i="1" r="AY103"/>
  <c i="10" r="J35"/>
  <c i="1" r="AX103"/>
  <c i="10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91"/>
  <c r="J20"/>
  <c r="J18"/>
  <c r="E18"/>
  <c r="F115"/>
  <c r="J17"/>
  <c r="J15"/>
  <c r="E15"/>
  <c r="F114"/>
  <c r="J14"/>
  <c r="J12"/>
  <c r="J112"/>
  <c r="E7"/>
  <c r="E108"/>
  <c i="9" r="J37"/>
  <c r="J36"/>
  <c i="1" r="AY102"/>
  <c i="9" r="J35"/>
  <c i="1" r="AX102"/>
  <c i="9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91"/>
  <c r="J20"/>
  <c r="J18"/>
  <c r="E18"/>
  <c r="F115"/>
  <c r="J17"/>
  <c r="J15"/>
  <c r="E15"/>
  <c r="F91"/>
  <c r="J14"/>
  <c r="J12"/>
  <c r="J112"/>
  <c r="E7"/>
  <c r="E108"/>
  <c i="8" r="J37"/>
  <c r="J36"/>
  <c i="1" r="AY101"/>
  <c i="8" r="J35"/>
  <c i="1" r="AX101"/>
  <c i="8" r="BI290"/>
  <c r="BH290"/>
  <c r="BG290"/>
  <c r="BF290"/>
  <c r="T290"/>
  <c r="T289"/>
  <c r="R290"/>
  <c r="R289"/>
  <c r="P290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119"/>
  <c r="J14"/>
  <c r="J12"/>
  <c r="J89"/>
  <c r="E7"/>
  <c r="E113"/>
  <c i="7" r="J37"/>
  <c r="J36"/>
  <c i="1" r="AY100"/>
  <c i="7" r="J35"/>
  <c i="1" r="AX100"/>
  <c i="7"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91"/>
  <c r="J20"/>
  <c r="J18"/>
  <c r="E18"/>
  <c r="F92"/>
  <c r="J17"/>
  <c r="J15"/>
  <c r="E15"/>
  <c r="F123"/>
  <c r="J14"/>
  <c r="J12"/>
  <c r="J121"/>
  <c r="E7"/>
  <c r="E117"/>
  <c i="6" r="J37"/>
  <c r="J36"/>
  <c i="1" r="AY99"/>
  <c i="6" r="J35"/>
  <c i="1" r="AX99"/>
  <c i="6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117"/>
  <c r="J14"/>
  <c r="J12"/>
  <c r="J115"/>
  <c r="E7"/>
  <c r="E85"/>
  <c i="5" r="J37"/>
  <c r="J36"/>
  <c i="1" r="AY98"/>
  <c i="5" r="J35"/>
  <c i="1" r="AX98"/>
  <c i="5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122"/>
  <c r="J17"/>
  <c r="J15"/>
  <c r="E15"/>
  <c r="F121"/>
  <c r="J14"/>
  <c r="J12"/>
  <c r="J89"/>
  <c r="E7"/>
  <c r="E115"/>
  <c i="4" r="J37"/>
  <c r="J36"/>
  <c i="1" r="AY97"/>
  <c i="4" r="J35"/>
  <c i="1" r="AX97"/>
  <c i="4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91"/>
  <c r="J14"/>
  <c r="J12"/>
  <c r="J89"/>
  <c r="E7"/>
  <c r="E110"/>
  <c i="3" r="J37"/>
  <c r="J36"/>
  <c i="1" r="AY96"/>
  <c i="3" r="J35"/>
  <c i="1" r="AX96"/>
  <c i="3" r="BI1354"/>
  <c r="BH1354"/>
  <c r="BG1354"/>
  <c r="BF1354"/>
  <c r="T1354"/>
  <c r="R1354"/>
  <c r="P1354"/>
  <c r="BI1349"/>
  <c r="BH1349"/>
  <c r="BG1349"/>
  <c r="BF1349"/>
  <c r="T1349"/>
  <c r="R1349"/>
  <c r="P1349"/>
  <c r="BI1345"/>
  <c r="BH1345"/>
  <c r="BG1345"/>
  <c r="BF1345"/>
  <c r="T1345"/>
  <c r="R1345"/>
  <c r="P1345"/>
  <c r="BI1338"/>
  <c r="BH1338"/>
  <c r="BG1338"/>
  <c r="BF1338"/>
  <c r="T1338"/>
  <c r="R1338"/>
  <c r="P1338"/>
  <c r="BI1269"/>
  <c r="BH1269"/>
  <c r="BG1269"/>
  <c r="BF1269"/>
  <c r="T1269"/>
  <c r="R1269"/>
  <c r="P1269"/>
  <c r="BI1266"/>
  <c r="BH1266"/>
  <c r="BG1266"/>
  <c r="BF1266"/>
  <c r="T1266"/>
  <c r="R1266"/>
  <c r="P1266"/>
  <c r="BI1263"/>
  <c r="BH1263"/>
  <c r="BG1263"/>
  <c r="BF1263"/>
  <c r="T1263"/>
  <c r="R1263"/>
  <c r="P1263"/>
  <c r="BI1260"/>
  <c r="BH1260"/>
  <c r="BG1260"/>
  <c r="BF1260"/>
  <c r="T1260"/>
  <c r="R1260"/>
  <c r="P1260"/>
  <c r="BI1242"/>
  <c r="BH1242"/>
  <c r="BG1242"/>
  <c r="BF1242"/>
  <c r="T1242"/>
  <c r="R1242"/>
  <c r="P1242"/>
  <c r="BI1240"/>
  <c r="BH1240"/>
  <c r="BG1240"/>
  <c r="BF1240"/>
  <c r="T1240"/>
  <c r="R1240"/>
  <c r="P1240"/>
  <c r="BI1220"/>
  <c r="BH1220"/>
  <c r="BG1220"/>
  <c r="BF1220"/>
  <c r="T1220"/>
  <c r="R1220"/>
  <c r="P1220"/>
  <c r="BI1217"/>
  <c r="BH1217"/>
  <c r="BG1217"/>
  <c r="BF1217"/>
  <c r="T1217"/>
  <c r="R1217"/>
  <c r="P1217"/>
  <c r="BI1214"/>
  <c r="BH1214"/>
  <c r="BG1214"/>
  <c r="BF1214"/>
  <c r="T1214"/>
  <c r="R1214"/>
  <c r="P1214"/>
  <c r="BI1211"/>
  <c r="BH1211"/>
  <c r="BG1211"/>
  <c r="BF1211"/>
  <c r="T1211"/>
  <c r="R1211"/>
  <c r="P1211"/>
  <c r="BI1208"/>
  <c r="BH1208"/>
  <c r="BG1208"/>
  <c r="BF1208"/>
  <c r="T1208"/>
  <c r="R1208"/>
  <c r="P1208"/>
  <c r="BI1203"/>
  <c r="BH1203"/>
  <c r="BG1203"/>
  <c r="BF1203"/>
  <c r="T1203"/>
  <c r="R1203"/>
  <c r="P1203"/>
  <c r="BI1198"/>
  <c r="BH1198"/>
  <c r="BG1198"/>
  <c r="BF1198"/>
  <c r="T1198"/>
  <c r="R1198"/>
  <c r="P1198"/>
  <c r="BI1153"/>
  <c r="BH1153"/>
  <c r="BG1153"/>
  <c r="BF1153"/>
  <c r="T1153"/>
  <c r="R1153"/>
  <c r="P1153"/>
  <c r="BI1151"/>
  <c r="BH1151"/>
  <c r="BG1151"/>
  <c r="BF1151"/>
  <c r="T1151"/>
  <c r="R1151"/>
  <c r="P1151"/>
  <c r="BI1148"/>
  <c r="BH1148"/>
  <c r="BG1148"/>
  <c r="BF1148"/>
  <c r="T1148"/>
  <c r="R1148"/>
  <c r="P1148"/>
  <c r="BI1146"/>
  <c r="BH1146"/>
  <c r="BG1146"/>
  <c r="BF1146"/>
  <c r="T1146"/>
  <c r="R1146"/>
  <c r="P1146"/>
  <c r="BI1143"/>
  <c r="BH1143"/>
  <c r="BG1143"/>
  <c r="BF1143"/>
  <c r="T1143"/>
  <c r="R1143"/>
  <c r="P1143"/>
  <c r="BI1140"/>
  <c r="BH1140"/>
  <c r="BG1140"/>
  <c r="BF1140"/>
  <c r="T1140"/>
  <c r="R1140"/>
  <c r="P1140"/>
  <c r="BI1137"/>
  <c r="BH1137"/>
  <c r="BG1137"/>
  <c r="BF1137"/>
  <c r="T1137"/>
  <c r="R1137"/>
  <c r="P1137"/>
  <c r="BI1134"/>
  <c r="BH1134"/>
  <c r="BG1134"/>
  <c r="BF1134"/>
  <c r="T1134"/>
  <c r="R1134"/>
  <c r="P1134"/>
  <c r="BI1131"/>
  <c r="BH1131"/>
  <c r="BG1131"/>
  <c r="BF1131"/>
  <c r="T1131"/>
  <c r="R1131"/>
  <c r="P1131"/>
  <c r="BI1088"/>
  <c r="BH1088"/>
  <c r="BG1088"/>
  <c r="BF1088"/>
  <c r="T1088"/>
  <c r="R1088"/>
  <c r="P1088"/>
  <c r="BI1086"/>
  <c r="BH1086"/>
  <c r="BG1086"/>
  <c r="BF1086"/>
  <c r="T1086"/>
  <c r="R1086"/>
  <c r="P1086"/>
  <c r="BI1068"/>
  <c r="BH1068"/>
  <c r="BG1068"/>
  <c r="BF1068"/>
  <c r="T1068"/>
  <c r="R1068"/>
  <c r="P1068"/>
  <c r="BI1040"/>
  <c r="BH1040"/>
  <c r="BG1040"/>
  <c r="BF1040"/>
  <c r="T1040"/>
  <c r="R1040"/>
  <c r="P1040"/>
  <c r="BI1037"/>
  <c r="BH1037"/>
  <c r="BG1037"/>
  <c r="BF1037"/>
  <c r="T1037"/>
  <c r="R1037"/>
  <c r="P1037"/>
  <c r="BI1034"/>
  <c r="BH1034"/>
  <c r="BG1034"/>
  <c r="BF1034"/>
  <c r="T1034"/>
  <c r="R1034"/>
  <c r="P1034"/>
  <c r="BI1033"/>
  <c r="BH1033"/>
  <c r="BG1033"/>
  <c r="BF1033"/>
  <c r="T1033"/>
  <c r="R1033"/>
  <c r="P1033"/>
  <c r="BI1029"/>
  <c r="BH1029"/>
  <c r="BG1029"/>
  <c r="BF1029"/>
  <c r="T1029"/>
  <c r="R1029"/>
  <c r="P1029"/>
  <c r="BI1026"/>
  <c r="BH1026"/>
  <c r="BG1026"/>
  <c r="BF1026"/>
  <c r="T1026"/>
  <c r="R1026"/>
  <c r="P1026"/>
  <c r="BI1023"/>
  <c r="BH1023"/>
  <c r="BG1023"/>
  <c r="BF1023"/>
  <c r="T1023"/>
  <c r="R1023"/>
  <c r="P1023"/>
  <c r="BI969"/>
  <c r="BH969"/>
  <c r="BG969"/>
  <c r="BF969"/>
  <c r="T969"/>
  <c r="R969"/>
  <c r="P969"/>
  <c r="BI964"/>
  <c r="BH964"/>
  <c r="BG964"/>
  <c r="BF964"/>
  <c r="T964"/>
  <c r="R964"/>
  <c r="P964"/>
  <c r="BI959"/>
  <c r="BH959"/>
  <c r="BG959"/>
  <c r="BF959"/>
  <c r="T959"/>
  <c r="R959"/>
  <c r="P959"/>
  <c r="BI954"/>
  <c r="BH954"/>
  <c r="BG954"/>
  <c r="BF954"/>
  <c r="T954"/>
  <c r="R954"/>
  <c r="P954"/>
  <c r="BI947"/>
  <c r="BH947"/>
  <c r="BG947"/>
  <c r="BF947"/>
  <c r="T947"/>
  <c r="R947"/>
  <c r="P947"/>
  <c r="BI941"/>
  <c r="BH941"/>
  <c r="BG941"/>
  <c r="BF941"/>
  <c r="T941"/>
  <c r="R941"/>
  <c r="P941"/>
  <c r="BI935"/>
  <c r="BH935"/>
  <c r="BG935"/>
  <c r="BF935"/>
  <c r="T935"/>
  <c r="R935"/>
  <c r="P935"/>
  <c r="BI929"/>
  <c r="BH929"/>
  <c r="BG929"/>
  <c r="BF929"/>
  <c r="T929"/>
  <c r="R929"/>
  <c r="P929"/>
  <c r="BI923"/>
  <c r="BH923"/>
  <c r="BG923"/>
  <c r="BF923"/>
  <c r="T923"/>
  <c r="R923"/>
  <c r="P923"/>
  <c r="BI917"/>
  <c r="BH917"/>
  <c r="BG917"/>
  <c r="BF917"/>
  <c r="T917"/>
  <c r="R917"/>
  <c r="P917"/>
  <c r="BI911"/>
  <c r="BH911"/>
  <c r="BG911"/>
  <c r="BF911"/>
  <c r="T911"/>
  <c r="R911"/>
  <c r="P911"/>
  <c r="BI905"/>
  <c r="BH905"/>
  <c r="BG905"/>
  <c r="BF905"/>
  <c r="T905"/>
  <c r="R905"/>
  <c r="P905"/>
  <c r="BI899"/>
  <c r="BH899"/>
  <c r="BG899"/>
  <c r="BF899"/>
  <c r="T899"/>
  <c r="R899"/>
  <c r="P899"/>
  <c r="BI893"/>
  <c r="BH893"/>
  <c r="BG893"/>
  <c r="BF893"/>
  <c r="T893"/>
  <c r="R893"/>
  <c r="P893"/>
  <c r="BI887"/>
  <c r="BH887"/>
  <c r="BG887"/>
  <c r="BF887"/>
  <c r="T887"/>
  <c r="R887"/>
  <c r="P887"/>
  <c r="BI881"/>
  <c r="BH881"/>
  <c r="BG881"/>
  <c r="BF881"/>
  <c r="T881"/>
  <c r="R881"/>
  <c r="P881"/>
  <c r="BI875"/>
  <c r="BH875"/>
  <c r="BG875"/>
  <c r="BF875"/>
  <c r="T875"/>
  <c r="R875"/>
  <c r="P875"/>
  <c r="BI869"/>
  <c r="BH869"/>
  <c r="BG869"/>
  <c r="BF869"/>
  <c r="T869"/>
  <c r="R869"/>
  <c r="P869"/>
  <c r="BI863"/>
  <c r="BH863"/>
  <c r="BG863"/>
  <c r="BF863"/>
  <c r="T863"/>
  <c r="R863"/>
  <c r="P863"/>
  <c r="BI857"/>
  <c r="BH857"/>
  <c r="BG857"/>
  <c r="BF857"/>
  <c r="T857"/>
  <c r="R857"/>
  <c r="P857"/>
  <c r="BI851"/>
  <c r="BH851"/>
  <c r="BG851"/>
  <c r="BF851"/>
  <c r="T851"/>
  <c r="R851"/>
  <c r="P851"/>
  <c r="BI845"/>
  <c r="BH845"/>
  <c r="BG845"/>
  <c r="BF845"/>
  <c r="T845"/>
  <c r="R845"/>
  <c r="P845"/>
  <c r="BI839"/>
  <c r="BH839"/>
  <c r="BG839"/>
  <c r="BF839"/>
  <c r="T839"/>
  <c r="R839"/>
  <c r="P839"/>
  <c r="BI837"/>
  <c r="BH837"/>
  <c r="BG837"/>
  <c r="BF837"/>
  <c r="T837"/>
  <c r="R837"/>
  <c r="P837"/>
  <c r="BI831"/>
  <c r="BH831"/>
  <c r="BG831"/>
  <c r="BF831"/>
  <c r="T831"/>
  <c r="R831"/>
  <c r="P831"/>
  <c r="BI820"/>
  <c r="BH820"/>
  <c r="BG820"/>
  <c r="BF820"/>
  <c r="T820"/>
  <c r="R820"/>
  <c r="P820"/>
  <c r="BI819"/>
  <c r="BH819"/>
  <c r="BG819"/>
  <c r="BF819"/>
  <c r="T819"/>
  <c r="R819"/>
  <c r="P819"/>
  <c r="BI816"/>
  <c r="BH816"/>
  <c r="BG816"/>
  <c r="BF816"/>
  <c r="T816"/>
  <c r="R816"/>
  <c r="P816"/>
  <c r="BI810"/>
  <c r="BH810"/>
  <c r="BG810"/>
  <c r="BF810"/>
  <c r="T810"/>
  <c r="R810"/>
  <c r="P810"/>
  <c r="BI787"/>
  <c r="BH787"/>
  <c r="BG787"/>
  <c r="BF787"/>
  <c r="T787"/>
  <c r="R787"/>
  <c r="P787"/>
  <c r="BI748"/>
  <c r="BH748"/>
  <c r="BG748"/>
  <c r="BF748"/>
  <c r="T748"/>
  <c r="R748"/>
  <c r="P748"/>
  <c r="BI746"/>
  <c r="BH746"/>
  <c r="BG746"/>
  <c r="BF746"/>
  <c r="T746"/>
  <c r="R746"/>
  <c r="P746"/>
  <c r="BI741"/>
  <c r="BH741"/>
  <c r="BG741"/>
  <c r="BF741"/>
  <c r="T741"/>
  <c r="R741"/>
  <c r="P741"/>
  <c r="BI739"/>
  <c r="BH739"/>
  <c r="BG739"/>
  <c r="BF739"/>
  <c r="T739"/>
  <c r="R739"/>
  <c r="P739"/>
  <c r="BI738"/>
  <c r="BH738"/>
  <c r="BG738"/>
  <c r="BF738"/>
  <c r="T738"/>
  <c r="R738"/>
  <c r="P738"/>
  <c r="BI713"/>
  <c r="BH713"/>
  <c r="BG713"/>
  <c r="BF713"/>
  <c r="T713"/>
  <c r="R713"/>
  <c r="P713"/>
  <c r="BI711"/>
  <c r="BH711"/>
  <c r="BG711"/>
  <c r="BF711"/>
  <c r="T711"/>
  <c r="R711"/>
  <c r="P711"/>
  <c r="BI706"/>
  <c r="BH706"/>
  <c r="BG706"/>
  <c r="BF706"/>
  <c r="T706"/>
  <c r="R706"/>
  <c r="P706"/>
  <c r="BI705"/>
  <c r="BH705"/>
  <c r="BG705"/>
  <c r="BF705"/>
  <c r="T705"/>
  <c r="R705"/>
  <c r="P705"/>
  <c r="BI700"/>
  <c r="BH700"/>
  <c r="BG700"/>
  <c r="BF700"/>
  <c r="T700"/>
  <c r="R700"/>
  <c r="P700"/>
  <c r="BI697"/>
  <c r="BH697"/>
  <c r="BG697"/>
  <c r="BF697"/>
  <c r="T697"/>
  <c r="R697"/>
  <c r="P697"/>
  <c r="BI692"/>
  <c r="BH692"/>
  <c r="BG692"/>
  <c r="BF692"/>
  <c r="T692"/>
  <c r="R692"/>
  <c r="P692"/>
  <c r="BI689"/>
  <c r="BH689"/>
  <c r="BG689"/>
  <c r="BF689"/>
  <c r="T689"/>
  <c r="T688"/>
  <c r="R689"/>
  <c r="R688"/>
  <c r="P689"/>
  <c r="P688"/>
  <c r="BI687"/>
  <c r="BH687"/>
  <c r="BG687"/>
  <c r="BF687"/>
  <c r="T687"/>
  <c r="R687"/>
  <c r="P687"/>
  <c r="BI686"/>
  <c r="BH686"/>
  <c r="BG686"/>
  <c r="BF686"/>
  <c r="T686"/>
  <c r="R686"/>
  <c r="P686"/>
  <c r="BI683"/>
  <c r="BH683"/>
  <c r="BG683"/>
  <c r="BF683"/>
  <c r="T683"/>
  <c r="R683"/>
  <c r="P683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43"/>
  <c r="BH643"/>
  <c r="BG643"/>
  <c r="BF643"/>
  <c r="T643"/>
  <c r="R643"/>
  <c r="P643"/>
  <c r="BI639"/>
  <c r="BH639"/>
  <c r="BG639"/>
  <c r="BF639"/>
  <c r="T639"/>
  <c r="R639"/>
  <c r="P639"/>
  <c r="BI634"/>
  <c r="BH634"/>
  <c r="BG634"/>
  <c r="BF634"/>
  <c r="T634"/>
  <c r="R634"/>
  <c r="P634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0"/>
  <c r="BH620"/>
  <c r="BG620"/>
  <c r="BF620"/>
  <c r="T620"/>
  <c r="R620"/>
  <c r="P620"/>
  <c r="BI616"/>
  <c r="BH616"/>
  <c r="BG616"/>
  <c r="BF616"/>
  <c r="T616"/>
  <c r="R616"/>
  <c r="P616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55"/>
  <c r="BH555"/>
  <c r="BG555"/>
  <c r="BF555"/>
  <c r="T555"/>
  <c r="R555"/>
  <c r="P555"/>
  <c r="BI550"/>
  <c r="BH550"/>
  <c r="BG550"/>
  <c r="BF550"/>
  <c r="T550"/>
  <c r="R550"/>
  <c r="P550"/>
  <c r="BI545"/>
  <c r="BH545"/>
  <c r="BG545"/>
  <c r="BF545"/>
  <c r="T545"/>
  <c r="R545"/>
  <c r="P545"/>
  <c r="BI475"/>
  <c r="BH475"/>
  <c r="BG475"/>
  <c r="BF475"/>
  <c r="T475"/>
  <c r="R475"/>
  <c r="P475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7"/>
  <c r="BH457"/>
  <c r="BG457"/>
  <c r="BF457"/>
  <c r="T457"/>
  <c r="R457"/>
  <c r="P457"/>
  <c r="BI454"/>
  <c r="BH454"/>
  <c r="BG454"/>
  <c r="BF454"/>
  <c r="T454"/>
  <c r="R454"/>
  <c r="P454"/>
  <c r="BI450"/>
  <c r="BH450"/>
  <c r="BG450"/>
  <c r="BF450"/>
  <c r="T450"/>
  <c r="R450"/>
  <c r="P450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67"/>
  <c r="BH367"/>
  <c r="BG367"/>
  <c r="BF367"/>
  <c r="T367"/>
  <c r="R367"/>
  <c r="P367"/>
  <c r="BI366"/>
  <c r="BH366"/>
  <c r="BG366"/>
  <c r="BF366"/>
  <c r="T366"/>
  <c r="R366"/>
  <c r="P366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00"/>
  <c r="BH200"/>
  <c r="BG200"/>
  <c r="BF200"/>
  <c r="T200"/>
  <c r="R200"/>
  <c r="P20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T139"/>
  <c r="R140"/>
  <c r="R139"/>
  <c r="P140"/>
  <c r="P139"/>
  <c r="F131"/>
  <c r="E129"/>
  <c r="F89"/>
  <c r="E87"/>
  <c r="J24"/>
  <c r="E24"/>
  <c r="J92"/>
  <c r="J23"/>
  <c r="J21"/>
  <c r="E21"/>
  <c r="J133"/>
  <c r="J20"/>
  <c r="J18"/>
  <c r="E18"/>
  <c r="F92"/>
  <c r="J17"/>
  <c r="J15"/>
  <c r="E15"/>
  <c r="F91"/>
  <c r="J14"/>
  <c r="J12"/>
  <c r="J131"/>
  <c r="E7"/>
  <c r="E85"/>
  <c i="2" r="J37"/>
  <c r="J36"/>
  <c i="1" r="AY95"/>
  <c i="2" r="J35"/>
  <c i="1" r="AX95"/>
  <c i="2" r="BI536"/>
  <c r="BH536"/>
  <c r="BG536"/>
  <c r="BF536"/>
  <c r="T536"/>
  <c r="T535"/>
  <c r="R536"/>
  <c r="R535"/>
  <c r="P536"/>
  <c r="P535"/>
  <c r="BI507"/>
  <c r="BH507"/>
  <c r="BG507"/>
  <c r="BF507"/>
  <c r="T507"/>
  <c r="T506"/>
  <c r="R507"/>
  <c r="R506"/>
  <c r="P507"/>
  <c r="P506"/>
  <c r="BI474"/>
  <c r="BH474"/>
  <c r="BG474"/>
  <c r="BF474"/>
  <c r="T474"/>
  <c r="T473"/>
  <c r="R474"/>
  <c r="R473"/>
  <c r="P474"/>
  <c r="P473"/>
  <c r="BI416"/>
  <c r="BH416"/>
  <c r="BG416"/>
  <c r="BF416"/>
  <c r="T416"/>
  <c r="T415"/>
  <c r="R416"/>
  <c r="R415"/>
  <c r="P416"/>
  <c r="P415"/>
  <c r="BI410"/>
  <c r="BH410"/>
  <c r="BG410"/>
  <c r="BF410"/>
  <c r="T410"/>
  <c r="R410"/>
  <c r="P410"/>
  <c r="BI403"/>
  <c r="BH403"/>
  <c r="BG403"/>
  <c r="BF403"/>
  <c r="T403"/>
  <c r="R403"/>
  <c r="P403"/>
  <c r="BI400"/>
  <c r="BH400"/>
  <c r="BG400"/>
  <c r="BF400"/>
  <c r="T400"/>
  <c r="R400"/>
  <c r="P400"/>
  <c r="BI390"/>
  <c r="BH390"/>
  <c r="BG390"/>
  <c r="BF390"/>
  <c r="T390"/>
  <c r="R390"/>
  <c r="P390"/>
  <c r="BI364"/>
  <c r="BH364"/>
  <c r="BG364"/>
  <c r="BF364"/>
  <c r="T364"/>
  <c r="T363"/>
  <c r="R364"/>
  <c r="R363"/>
  <c r="P364"/>
  <c r="P363"/>
  <c r="BI352"/>
  <c r="BH352"/>
  <c r="BG352"/>
  <c r="BF352"/>
  <c r="T352"/>
  <c r="T351"/>
  <c r="R352"/>
  <c r="R351"/>
  <c r="P352"/>
  <c r="P351"/>
  <c r="BI349"/>
  <c r="BH349"/>
  <c r="BG349"/>
  <c r="BF349"/>
  <c r="T349"/>
  <c r="T348"/>
  <c r="R349"/>
  <c r="R348"/>
  <c r="P349"/>
  <c r="P348"/>
  <c r="BI347"/>
  <c r="BH347"/>
  <c r="BG347"/>
  <c r="BF347"/>
  <c r="T347"/>
  <c r="R347"/>
  <c r="P347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244"/>
  <c r="BH244"/>
  <c r="BG244"/>
  <c r="BF244"/>
  <c r="T244"/>
  <c r="R244"/>
  <c r="P244"/>
  <c r="BI213"/>
  <c r="BH213"/>
  <c r="BG213"/>
  <c r="BF213"/>
  <c r="T213"/>
  <c r="R213"/>
  <c r="P213"/>
  <c r="BI208"/>
  <c r="BH208"/>
  <c r="BG208"/>
  <c r="BF208"/>
  <c r="T208"/>
  <c r="R208"/>
  <c r="P208"/>
  <c r="BI207"/>
  <c r="BH207"/>
  <c r="BG207"/>
  <c r="BF207"/>
  <c r="T207"/>
  <c r="R207"/>
  <c r="P207"/>
  <c r="BI150"/>
  <c r="BH150"/>
  <c r="BG150"/>
  <c r="BF150"/>
  <c r="T150"/>
  <c r="R150"/>
  <c r="P150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F123"/>
  <c r="E121"/>
  <c r="F89"/>
  <c r="E87"/>
  <c r="J24"/>
  <c r="E24"/>
  <c r="J92"/>
  <c r="J23"/>
  <c r="J21"/>
  <c r="E21"/>
  <c r="J91"/>
  <c r="J20"/>
  <c r="J18"/>
  <c r="E18"/>
  <c r="F126"/>
  <c r="J17"/>
  <c r="J15"/>
  <c r="E15"/>
  <c r="F125"/>
  <c r="J14"/>
  <c r="J12"/>
  <c r="J123"/>
  <c r="E7"/>
  <c r="E85"/>
  <c i="1" r="L90"/>
  <c r="AM90"/>
  <c r="AM89"/>
  <c r="L89"/>
  <c r="AM87"/>
  <c r="L87"/>
  <c r="L85"/>
  <c r="L84"/>
  <c i="2" r="J244"/>
  <c r="BK244"/>
  <c r="J352"/>
  <c r="J207"/>
  <c r="BK342"/>
  <c r="BK137"/>
  <c r="J416"/>
  <c i="1" r="AS94"/>
  <c i="3" r="J169"/>
  <c r="J586"/>
  <c r="BK226"/>
  <c r="BK620"/>
  <c r="BK285"/>
  <c r="BK713"/>
  <c r="BK450"/>
  <c r="BK292"/>
  <c r="BK1214"/>
  <c r="BK1086"/>
  <c r="BK899"/>
  <c r="J837"/>
  <c r="J677"/>
  <c r="J230"/>
  <c r="J738"/>
  <c r="BK140"/>
  <c r="J1211"/>
  <c r="J1086"/>
  <c r="J959"/>
  <c r="J911"/>
  <c r="J845"/>
  <c r="J689"/>
  <c r="J616"/>
  <c r="BK175"/>
  <c r="J1338"/>
  <c r="BK1151"/>
  <c r="BK941"/>
  <c r="BK672"/>
  <c r="J462"/>
  <c i="4" r="BK175"/>
  <c r="BK153"/>
  <c r="J128"/>
  <c r="J152"/>
  <c r="BK130"/>
  <c r="J135"/>
  <c r="BK162"/>
  <c r="BK140"/>
  <c r="BK127"/>
  <c r="BK173"/>
  <c r="BK150"/>
  <c r="J148"/>
  <c r="J165"/>
  <c i="5" r="BK188"/>
  <c r="BK176"/>
  <c r="J151"/>
  <c r="BK129"/>
  <c r="J176"/>
  <c r="J161"/>
  <c r="BK140"/>
  <c r="BK183"/>
  <c r="J141"/>
  <c r="J186"/>
  <c r="J157"/>
  <c r="BK181"/>
  <c r="BK158"/>
  <c r="J170"/>
  <c r="BK141"/>
  <c i="6" r="J143"/>
  <c r="J136"/>
  <c r="J156"/>
  <c r="BK136"/>
  <c r="BK151"/>
  <c r="J160"/>
  <c r="J142"/>
  <c r="BK133"/>
  <c r="J166"/>
  <c r="J150"/>
  <c r="J134"/>
  <c i="7" r="J237"/>
  <c r="BK189"/>
  <c r="J135"/>
  <c r="BK244"/>
  <c r="J235"/>
  <c r="J230"/>
  <c r="J206"/>
  <c r="J184"/>
  <c r="BK164"/>
  <c r="J218"/>
  <c r="BK188"/>
  <c r="J151"/>
  <c r="J242"/>
  <c r="BK231"/>
  <c r="J207"/>
  <c r="J198"/>
  <c r="J183"/>
  <c r="BK149"/>
  <c r="J132"/>
  <c r="J194"/>
  <c r="BK132"/>
  <c r="J196"/>
  <c r="BK191"/>
  <c r="J176"/>
  <c r="BK162"/>
  <c r="BK152"/>
  <c r="BK136"/>
  <c r="BK210"/>
  <c r="J153"/>
  <c i="8" r="BK228"/>
  <c r="BK212"/>
  <c r="BK164"/>
  <c r="BK146"/>
  <c r="J127"/>
  <c r="J205"/>
  <c r="BK127"/>
  <c r="BK256"/>
  <c r="J239"/>
  <c r="BK219"/>
  <c r="BK192"/>
  <c r="BK150"/>
  <c r="BK271"/>
  <c r="J231"/>
  <c r="BK210"/>
  <c r="J168"/>
  <c r="BK262"/>
  <c r="J188"/>
  <c r="J271"/>
  <c r="BK148"/>
  <c r="BK279"/>
  <c r="J229"/>
  <c r="BK290"/>
  <c r="BK229"/>
  <c r="BK204"/>
  <c r="J176"/>
  <c i="9" r="BK131"/>
  <c r="BK135"/>
  <c r="J127"/>
  <c r="BK137"/>
  <c r="BK127"/>
  <c r="BK125"/>
  <c i="10" r="BK138"/>
  <c r="BK127"/>
  <c r="J124"/>
  <c r="J129"/>
  <c i="11" r="J122"/>
  <c r="BK129"/>
  <c r="BK145"/>
  <c r="BK130"/>
  <c r="BK133"/>
  <c i="12" r="BK136"/>
  <c r="BK144"/>
  <c r="J136"/>
  <c r="J121"/>
  <c r="BK135"/>
  <c r="J125"/>
  <c i="13" r="J191"/>
  <c r="J128"/>
  <c r="BK141"/>
  <c i="14" r="J326"/>
  <c r="BK143"/>
  <c r="J208"/>
  <c r="BK309"/>
  <c r="J192"/>
  <c r="BK379"/>
  <c r="BK338"/>
  <c r="BK287"/>
  <c r="J228"/>
  <c r="J177"/>
  <c r="BK303"/>
  <c r="J235"/>
  <c r="BK350"/>
  <c r="BK288"/>
  <c r="BK344"/>
  <c r="BK228"/>
  <c i="15" r="J160"/>
  <c r="J136"/>
  <c r="BK162"/>
  <c r="BK136"/>
  <c r="J184"/>
  <c r="BK153"/>
  <c i="16" r="J130"/>
  <c r="J127"/>
  <c i="17" r="J132"/>
  <c r="J125"/>
  <c i="18" r="BK128"/>
  <c i="19" r="J135"/>
  <c r="J148"/>
  <c r="BK181"/>
  <c r="J174"/>
  <c i="20" r="J121"/>
  <c r="J141"/>
  <c r="J135"/>
  <c i="2" r="J318"/>
  <c r="BK403"/>
  <c r="BK207"/>
  <c r="BK326"/>
  <c r="BK333"/>
  <c r="BK536"/>
  <c r="J403"/>
  <c r="J329"/>
  <c i="3" r="BK1137"/>
  <c r="BK905"/>
  <c r="J746"/>
  <c r="BK686"/>
  <c r="J627"/>
  <c r="J450"/>
  <c r="BK200"/>
  <c r="BK639"/>
  <c r="J250"/>
  <c r="BK705"/>
  <c r="J470"/>
  <c r="BK172"/>
  <c r="BK1026"/>
  <c r="J630"/>
  <c r="J372"/>
  <c r="J238"/>
  <c r="J1146"/>
  <c r="BK911"/>
  <c r="BK839"/>
  <c r="J713"/>
  <c r="J292"/>
  <c r="BK964"/>
  <c r="J686"/>
  <c r="J1263"/>
  <c r="BK1198"/>
  <c r="BK1040"/>
  <c r="J947"/>
  <c r="J899"/>
  <c r="J831"/>
  <c r="J700"/>
  <c r="J366"/>
  <c r="BK1354"/>
  <c r="BK1269"/>
  <c r="BK1220"/>
  <c r="J1034"/>
  <c r="J851"/>
  <c r="J471"/>
  <c r="BK288"/>
  <c i="4" r="BK165"/>
  <c r="BK154"/>
  <c r="BK139"/>
  <c r="J159"/>
  <c r="BK138"/>
  <c r="BK136"/>
  <c r="BK159"/>
  <c r="BK148"/>
  <c r="BK156"/>
  <c r="BK137"/>
  <c r="BK124"/>
  <c r="J131"/>
  <c i="5" r="J184"/>
  <c r="BK162"/>
  <c r="J138"/>
  <c r="BK186"/>
  <c r="BK164"/>
  <c r="J147"/>
  <c r="J175"/>
  <c r="BK133"/>
  <c r="J172"/>
  <c r="J163"/>
  <c r="J143"/>
  <c r="J168"/>
  <c r="J140"/>
  <c r="BK154"/>
  <c i="6" r="J170"/>
  <c r="J133"/>
  <c r="J162"/>
  <c r="J139"/>
  <c r="J126"/>
  <c r="J159"/>
  <c r="BK144"/>
  <c r="BK166"/>
  <c r="J127"/>
  <c r="BK164"/>
  <c r="J153"/>
  <c r="BK141"/>
  <c r="J123"/>
  <c i="7" r="BK221"/>
  <c r="BK165"/>
  <c r="J134"/>
  <c r="J243"/>
  <c r="BK238"/>
  <c r="J226"/>
  <c r="BK204"/>
  <c r="BK181"/>
  <c r="BK144"/>
  <c r="BK207"/>
  <c r="J185"/>
  <c r="BK248"/>
  <c r="BK236"/>
  <c r="J216"/>
  <c r="BK209"/>
  <c r="J172"/>
  <c r="BK142"/>
  <c r="J229"/>
  <c r="J188"/>
  <c r="J155"/>
  <c r="J222"/>
  <c r="J209"/>
  <c r="BK178"/>
  <c r="J164"/>
  <c r="J150"/>
  <c r="BK135"/>
  <c r="J178"/>
  <c i="8" r="J232"/>
  <c r="BK215"/>
  <c r="J179"/>
  <c r="J148"/>
  <c r="J131"/>
  <c r="J221"/>
  <c r="J139"/>
  <c r="J278"/>
  <c r="J252"/>
  <c r="J233"/>
  <c r="BK213"/>
  <c r="J203"/>
  <c r="J153"/>
  <c r="BK130"/>
  <c r="BK237"/>
  <c r="J214"/>
  <c r="J200"/>
  <c r="J126"/>
  <c r="J241"/>
  <c r="BK175"/>
  <c r="J236"/>
  <c r="J283"/>
  <c r="J273"/>
  <c r="J204"/>
  <c r="J275"/>
  <c r="J226"/>
  <c r="J207"/>
  <c i="9" r="J124"/>
  <c r="J129"/>
  <c r="BK141"/>
  <c r="J128"/>
  <c r="J122"/>
  <c i="10" r="J122"/>
  <c r="BK128"/>
  <c r="BK124"/>
  <c r="BK131"/>
  <c i="11" r="BK132"/>
  <c r="J142"/>
  <c r="J125"/>
  <c r="BK138"/>
  <c r="J133"/>
  <c r="BK136"/>
  <c i="12" r="BK124"/>
  <c r="J132"/>
  <c r="BK141"/>
  <c r="BK123"/>
  <c r="BK127"/>
  <c r="BK132"/>
  <c i="13" r="J174"/>
  <c r="BK133"/>
  <c r="BK150"/>
  <c i="14" r="J344"/>
  <c r="J183"/>
  <c r="J268"/>
  <c r="J375"/>
  <c r="J273"/>
  <c r="J143"/>
  <c r="BK353"/>
  <c r="J294"/>
  <c r="BK235"/>
  <c r="BK180"/>
  <c r="BK321"/>
  <c r="J255"/>
  <c r="J161"/>
  <c r="BK315"/>
  <c r="J251"/>
  <c r="J309"/>
  <c i="15" r="J158"/>
  <c r="BK175"/>
  <c r="J166"/>
  <c r="BK154"/>
  <c r="J132"/>
  <c r="J168"/>
  <c r="J130"/>
  <c r="BK166"/>
  <c r="J152"/>
  <c r="BK125"/>
  <c r="J155"/>
  <c r="BK181"/>
  <c r="J154"/>
  <c r="BK193"/>
  <c r="BK129"/>
  <c i="16" r="BK122"/>
  <c r="BK129"/>
  <c r="J126"/>
  <c i="17" r="J128"/>
  <c r="BK132"/>
  <c r="BK123"/>
  <c i="18" r="J122"/>
  <c r="BK125"/>
  <c i="19" r="J154"/>
  <c r="BK159"/>
  <c r="J151"/>
  <c r="J131"/>
  <c r="J168"/>
  <c r="J155"/>
  <c r="BK158"/>
  <c r="J132"/>
  <c i="20" r="BK143"/>
  <c r="BK127"/>
  <c r="BK136"/>
  <c r="BK139"/>
  <c r="J129"/>
  <c i="2" r="BK390"/>
  <c r="J326"/>
  <c r="BK322"/>
  <c r="BK344"/>
  <c r="BK507"/>
  <c r="J390"/>
  <c r="BK150"/>
  <c i="3" r="J1143"/>
  <c r="J875"/>
  <c r="BK689"/>
  <c r="J639"/>
  <c r="BK470"/>
  <c r="BK234"/>
  <c r="J816"/>
  <c r="J140"/>
  <c r="J555"/>
  <c r="BK169"/>
  <c r="J935"/>
  <c r="J465"/>
  <c r="BK366"/>
  <c r="J175"/>
  <c r="J1153"/>
  <c r="BK959"/>
  <c r="BK857"/>
  <c r="BK741"/>
  <c r="BK281"/>
  <c r="BK820"/>
  <c r="BK583"/>
  <c r="BK1217"/>
  <c r="BK1143"/>
  <c r="J1029"/>
  <c r="J917"/>
  <c r="J839"/>
  <c r="BK711"/>
  <c r="J580"/>
  <c r="J200"/>
  <c r="J1345"/>
  <c r="BK1242"/>
  <c r="J1026"/>
  <c r="J739"/>
  <c r="BK580"/>
  <c r="BK295"/>
  <c i="4" r="J162"/>
  <c r="J149"/>
  <c r="BK123"/>
  <c r="BK141"/>
  <c r="BK170"/>
  <c r="J122"/>
  <c r="BK158"/>
  <c r="BK145"/>
  <c r="J167"/>
  <c r="J161"/>
  <c r="BK125"/>
  <c r="J139"/>
  <c i="5" r="BK180"/>
  <c r="BK156"/>
  <c r="J132"/>
  <c r="BK177"/>
  <c r="J169"/>
  <c r="BK138"/>
  <c r="J155"/>
  <c r="BK191"/>
  <c r="BK170"/>
  <c r="BK151"/>
  <c r="J144"/>
  <c r="BK166"/>
  <c r="J142"/>
  <c r="J148"/>
  <c i="6" r="BK159"/>
  <c r="BK135"/>
  <c r="BK155"/>
  <c r="BK134"/>
  <c r="BK123"/>
  <c r="BK154"/>
  <c r="BK140"/>
  <c r="BK137"/>
  <c r="BK126"/>
  <c r="J157"/>
  <c r="BK125"/>
  <c i="7" r="J227"/>
  <c r="J167"/>
  <c r="J147"/>
  <c r="J241"/>
  <c r="J233"/>
  <c r="BK215"/>
  <c r="BK194"/>
  <c r="BK166"/>
  <c r="J215"/>
  <c r="BK180"/>
  <c r="BK243"/>
  <c r="J223"/>
  <c r="BK211"/>
  <c r="BK195"/>
  <c r="J170"/>
  <c r="J144"/>
  <c r="BK230"/>
  <c r="J205"/>
  <c r="BK151"/>
  <c r="J210"/>
  <c r="BK225"/>
  <c r="J186"/>
  <c r="BK172"/>
  <c r="BK155"/>
  <c r="J225"/>
  <c r="BK174"/>
  <c i="8" r="BK233"/>
  <c r="BK222"/>
  <c r="BK196"/>
  <c r="BK158"/>
  <c r="BK143"/>
  <c r="J206"/>
  <c r="J154"/>
  <c r="J279"/>
  <c r="BK267"/>
  <c r="J248"/>
  <c r="J225"/>
  <c r="J209"/>
  <c r="BK176"/>
  <c r="J145"/>
  <c r="J268"/>
  <c r="BK230"/>
  <c r="BK209"/>
  <c r="BK145"/>
  <c r="BK268"/>
  <c r="J223"/>
  <c r="J184"/>
  <c r="BK227"/>
  <c r="BK287"/>
  <c r="BK274"/>
  <c r="BK236"/>
  <c r="J287"/>
  <c r="BK234"/>
  <c r="J215"/>
  <c r="J175"/>
  <c i="9" r="J121"/>
  <c r="BK133"/>
  <c r="BK124"/>
  <c r="J135"/>
  <c r="BK123"/>
  <c i="10" r="J130"/>
  <c r="J121"/>
  <c r="J136"/>
  <c r="J134"/>
  <c r="BK122"/>
  <c i="11" r="BK124"/>
  <c r="J137"/>
  <c r="J124"/>
  <c r="J139"/>
  <c r="BK128"/>
  <c r="J121"/>
  <c i="12" r="J139"/>
  <c r="BK125"/>
  <c r="J143"/>
  <c r="J127"/>
  <c r="J137"/>
  <c r="BK126"/>
  <c i="13" r="J182"/>
  <c r="J134"/>
  <c r="BK162"/>
  <c i="14" r="BK277"/>
  <c r="J338"/>
  <c r="BK150"/>
  <c r="J341"/>
  <c r="BK251"/>
  <c r="BK135"/>
  <c r="BK324"/>
  <c r="J259"/>
  <c r="J189"/>
  <c r="BK375"/>
  <c r="BK237"/>
  <c r="J361"/>
  <c r="BK294"/>
  <c r="J221"/>
  <c r="J329"/>
  <c r="BK189"/>
  <c r="BK153"/>
  <c i="15" r="BK134"/>
  <c r="BK177"/>
  <c r="BK170"/>
  <c r="J156"/>
  <c r="J177"/>
  <c r="BK140"/>
  <c r="BK169"/>
  <c r="BK159"/>
  <c r="J144"/>
  <c r="J169"/>
  <c r="BK152"/>
  <c r="J163"/>
  <c r="J133"/>
  <c r="J179"/>
  <c i="16" r="J131"/>
  <c r="BK127"/>
  <c r="BK123"/>
  <c i="17" r="BK134"/>
  <c r="J129"/>
  <c r="J121"/>
  <c r="J123"/>
  <c i="19" r="J181"/>
  <c r="J128"/>
  <c r="J156"/>
  <c r="BK135"/>
  <c r="BK174"/>
  <c r="BK132"/>
  <c r="J159"/>
  <c r="BK140"/>
  <c i="20" r="BK132"/>
  <c r="BK134"/>
  <c r="J126"/>
  <c r="J131"/>
  <c i="2" r="J410"/>
  <c r="J333"/>
  <c r="J364"/>
  <c r="J208"/>
  <c r="BK347"/>
  <c r="J507"/>
  <c r="J342"/>
  <c i="3" r="BK1240"/>
  <c r="BK1131"/>
  <c r="BK917"/>
  <c r="BK748"/>
  <c r="BK687"/>
  <c r="BK630"/>
  <c r="J475"/>
  <c r="J367"/>
  <c r="J172"/>
  <c r="BK739"/>
  <c r="J454"/>
  <c r="BK616"/>
  <c r="J234"/>
  <c r="J1088"/>
  <c r="J671"/>
  <c r="BK454"/>
  <c r="J285"/>
  <c r="BK155"/>
  <c r="J1151"/>
  <c r="BK1029"/>
  <c r="J869"/>
  <c r="J711"/>
  <c r="J226"/>
  <c r="BK787"/>
  <c r="BK165"/>
  <c r="J1214"/>
  <c r="J1140"/>
  <c r="BK954"/>
  <c r="BK887"/>
  <c r="BK738"/>
  <c r="J634"/>
  <c r="BK1345"/>
  <c r="J1217"/>
  <c r="BK969"/>
  <c r="J787"/>
  <c r="BK643"/>
  <c r="BK457"/>
  <c i="4" r="BK169"/>
  <c r="J155"/>
  <c r="J140"/>
  <c r="BK160"/>
  <c r="J133"/>
  <c r="J141"/>
  <c r="J174"/>
  <c r="BK157"/>
  <c r="J138"/>
  <c r="J123"/>
  <c r="J143"/>
  <c r="BK128"/>
  <c r="J147"/>
  <c r="BK155"/>
  <c i="5" r="J178"/>
  <c r="J154"/>
  <c r="BK135"/>
  <c r="J189"/>
  <c r="J171"/>
  <c r="BK153"/>
  <c r="BK128"/>
  <c r="BK161"/>
  <c r="J192"/>
  <c r="BK167"/>
  <c r="BK149"/>
  <c r="BK137"/>
  <c r="J162"/>
  <c r="J134"/>
  <c r="J159"/>
  <c i="6" r="J168"/>
  <c r="J141"/>
  <c r="BK163"/>
  <c r="J144"/>
  <c r="BK130"/>
  <c r="BK129"/>
  <c r="J152"/>
  <c r="BK139"/>
  <c r="BK138"/>
  <c r="J154"/>
  <c r="BK161"/>
  <c r="J146"/>
  <c r="J124"/>
  <c i="7" r="J203"/>
  <c r="BK170"/>
  <c r="BK160"/>
  <c r="J248"/>
  <c r="J234"/>
  <c r="BK222"/>
  <c r="J190"/>
  <c r="J165"/>
  <c r="BK234"/>
  <c r="J191"/>
  <c r="BK167"/>
  <c r="J137"/>
  <c r="J238"/>
  <c r="BK213"/>
  <c r="J201"/>
  <c r="BK184"/>
  <c r="J158"/>
  <c r="J146"/>
  <c r="J130"/>
  <c r="J180"/>
  <c r="BK235"/>
  <c r="BK227"/>
  <c r="BK190"/>
  <c r="J177"/>
  <c r="J161"/>
  <c r="J149"/>
  <c r="J236"/>
  <c r="J175"/>
  <c i="8" r="BK231"/>
  <c r="J216"/>
  <c r="BK167"/>
  <c r="J138"/>
  <c r="J246"/>
  <c r="J183"/>
  <c r="J285"/>
  <c r="BK276"/>
  <c r="BK250"/>
  <c r="BK226"/>
  <c r="BK211"/>
  <c r="BK168"/>
  <c r="BK139"/>
  <c r="J238"/>
  <c r="J213"/>
  <c r="BK187"/>
  <c r="J260"/>
  <c r="J218"/>
  <c r="J158"/>
  <c r="J250"/>
  <c r="J280"/>
  <c r="J240"/>
  <c r="BK157"/>
  <c r="BK264"/>
  <c r="BK220"/>
  <c r="BK201"/>
  <c i="9" r="BK134"/>
  <c r="BK139"/>
  <c r="J132"/>
  <c r="J140"/>
  <c r="BK130"/>
  <c i="10" r="J137"/>
  <c r="BK139"/>
  <c r="BK137"/>
  <c r="J132"/>
  <c i="11" r="BK144"/>
  <c r="J140"/>
  <c r="J131"/>
  <c r="BK140"/>
  <c r="BK131"/>
  <c r="BK122"/>
  <c r="BK123"/>
  <c i="12" r="J128"/>
  <c r="J130"/>
  <c r="BK133"/>
  <c r="J141"/>
  <c r="BK134"/>
  <c i="13" r="J141"/>
  <c r="BK157"/>
  <c r="BK169"/>
  <c i="14" r="BK359"/>
  <c r="BK215"/>
  <c r="BK221"/>
  <c r="J370"/>
  <c r="J287"/>
  <c r="J180"/>
  <c r="BK326"/>
  <c r="BK255"/>
  <c r="BK197"/>
  <c r="J158"/>
  <c r="J283"/>
  <c r="BK177"/>
  <c r="J298"/>
  <c r="J153"/>
  <c r="BK268"/>
  <c r="BK166"/>
  <c i="15" r="BK185"/>
  <c r="BK161"/>
  <c r="BK139"/>
  <c r="J171"/>
  <c r="J139"/>
  <c r="J185"/>
  <c r="BK158"/>
  <c r="J129"/>
  <c r="BK163"/>
  <c r="BK171"/>
  <c r="BK156"/>
  <c r="J188"/>
  <c r="J125"/>
  <c i="16" r="J121"/>
  <c r="BK121"/>
  <c i="17" r="J133"/>
  <c r="BK133"/>
  <c r="J134"/>
  <c r="J120"/>
  <c i="18" r="BK122"/>
  <c i="19" r="BK177"/>
  <c r="BK150"/>
  <c r="J158"/>
  <c r="J150"/>
  <c r="J124"/>
  <c r="BK163"/>
  <c r="BK171"/>
  <c r="BK149"/>
  <c i="20" r="J138"/>
  <c r="J136"/>
  <c r="J143"/>
  <c r="BK122"/>
  <c r="J134"/>
  <c r="J122"/>
  <c i="2" r="BK329"/>
  <c r="BK343"/>
  <c r="J347"/>
  <c r="J349"/>
  <c r="J150"/>
  <c r="J474"/>
  <c r="J400"/>
  <c r="J213"/>
  <c i="3" r="BK1148"/>
  <c r="BK1033"/>
  <c r="BK837"/>
  <c r="J697"/>
  <c r="BK680"/>
  <c r="J624"/>
  <c r="BK462"/>
  <c r="J247"/>
  <c r="BK881"/>
  <c r="J550"/>
  <c r="J1023"/>
  <c r="BK475"/>
  <c r="BK230"/>
  <c r="BK1034"/>
  <c r="J583"/>
  <c r="BK373"/>
  <c r="BK221"/>
  <c r="BK1203"/>
  <c r="J1068"/>
  <c r="BK893"/>
  <c r="BK810"/>
  <c r="J295"/>
  <c r="J146"/>
  <c r="J683"/>
  <c r="J1242"/>
  <c r="BK1153"/>
  <c r="J964"/>
  <c r="J923"/>
  <c r="J881"/>
  <c r="J810"/>
  <c r="BK677"/>
  <c r="J1354"/>
  <c r="J1269"/>
  <c r="J1137"/>
  <c r="J706"/>
  <c r="BK465"/>
  <c r="J165"/>
  <c i="4" r="BK163"/>
  <c r="J142"/>
  <c r="J168"/>
  <c r="BK142"/>
  <c r="J124"/>
  <c r="BK133"/>
  <c r="J156"/>
  <c r="J134"/>
  <c r="BK147"/>
  <c r="BK168"/>
  <c r="BK126"/>
  <c r="BK143"/>
  <c i="5" r="J193"/>
  <c r="J174"/>
  <c r="BK145"/>
  <c r="J194"/>
  <c r="BK184"/>
  <c r="J158"/>
  <c r="J133"/>
  <c r="J167"/>
  <c r="BK134"/>
  <c r="BK174"/>
  <c r="J165"/>
  <c r="BK147"/>
  <c r="J136"/>
  <c r="BK155"/>
  <c r="J129"/>
  <c r="BK157"/>
  <c i="6" r="BK149"/>
  <c r="J137"/>
  <c r="J161"/>
  <c r="J135"/>
  <c r="J125"/>
  <c r="BK162"/>
  <c r="BK145"/>
  <c r="J129"/>
  <c r="BK132"/>
  <c r="BK168"/>
  <c r="BK160"/>
  <c r="BK142"/>
  <c i="7" r="J245"/>
  <c r="J173"/>
  <c r="BK150"/>
  <c r="BK130"/>
  <c r="BK239"/>
  <c r="BK218"/>
  <c r="J202"/>
  <c r="J179"/>
  <c r="J141"/>
  <c r="BK202"/>
  <c r="BK168"/>
  <c r="J143"/>
  <c r="J240"/>
  <c r="BK220"/>
  <c r="J204"/>
  <c r="BK197"/>
  <c r="BK177"/>
  <c r="BK153"/>
  <c r="J136"/>
  <c r="BK228"/>
  <c r="J160"/>
  <c r="J244"/>
  <c r="BK226"/>
  <c r="J189"/>
  <c r="BK163"/>
  <c r="J154"/>
  <c r="BK229"/>
  <c r="BK200"/>
  <c i="8" r="BK235"/>
  <c r="J217"/>
  <c r="BK171"/>
  <c r="BK149"/>
  <c r="J142"/>
  <c r="BK273"/>
  <c r="BK180"/>
  <c r="BK281"/>
  <c r="J274"/>
  <c r="J237"/>
  <c r="BK218"/>
  <c r="J196"/>
  <c r="BK144"/>
  <c r="J254"/>
  <c r="J227"/>
  <c r="BK207"/>
  <c r="BK131"/>
  <c r="J242"/>
  <c r="J191"/>
  <c r="BK272"/>
  <c r="J290"/>
  <c r="BK277"/>
  <c r="BK241"/>
  <c r="J180"/>
  <c r="BK260"/>
  <c r="BK221"/>
  <c r="BK200"/>
  <c r="J164"/>
  <c i="9" r="J141"/>
  <c r="BK128"/>
  <c r="J139"/>
  <c r="J125"/>
  <c i="10" r="BK134"/>
  <c r="BK132"/>
  <c r="BK121"/>
  <c r="BK123"/>
  <c r="BK125"/>
  <c i="11" r="J126"/>
  <c r="BK135"/>
  <c r="J128"/>
  <c r="BK137"/>
  <c r="BK127"/>
  <c r="J132"/>
  <c i="12" r="J123"/>
  <c r="BK131"/>
  <c r="J131"/>
  <c r="BK130"/>
  <c r="BK143"/>
  <c i="13" r="BK138"/>
  <c r="J150"/>
  <c r="BK191"/>
  <c r="BK128"/>
  <c i="14" r="J166"/>
  <c r="J215"/>
  <c r="J347"/>
  <c r="J277"/>
  <c r="BK170"/>
  <c r="BK341"/>
  <c r="BK305"/>
  <c r="J246"/>
  <c r="BK186"/>
  <c r="J384"/>
  <c r="J291"/>
  <c r="J225"/>
  <c r="BK347"/>
  <c r="J197"/>
  <c r="J303"/>
  <c r="J174"/>
  <c i="15" r="BK151"/>
  <c r="J181"/>
  <c r="J172"/>
  <c r="BK155"/>
  <c r="BK188"/>
  <c r="BK135"/>
  <c r="BK167"/>
  <c r="J153"/>
  <c r="BK130"/>
  <c r="BK172"/>
  <c r="BK144"/>
  <c r="BK165"/>
  <c r="J126"/>
  <c r="J167"/>
  <c i="16" r="BK131"/>
  <c r="BK130"/>
  <c r="J129"/>
  <c i="17" r="BK129"/>
  <c r="J127"/>
  <c r="J124"/>
  <c r="BK122"/>
  <c i="18" r="BK117"/>
  <c i="19" r="BK160"/>
  <c r="BK182"/>
  <c r="BK154"/>
  <c r="J186"/>
  <c r="BK165"/>
  <c r="J145"/>
  <c r="J171"/>
  <c r="BK151"/>
  <c r="BK124"/>
  <c i="20" r="BK135"/>
  <c r="BK141"/>
  <c r="BK121"/>
  <c r="BK133"/>
  <c r="BK119"/>
  <c i="2" r="BK337"/>
  <c r="J322"/>
  <c r="BK349"/>
  <c r="J137"/>
  <c r="BK208"/>
  <c r="BK474"/>
  <c r="J337"/>
  <c i="3" r="J1198"/>
  <c r="J1040"/>
  <c r="J857"/>
  <c r="BK700"/>
  <c r="J643"/>
  <c r="J620"/>
  <c r="BK377"/>
  <c r="BK244"/>
  <c r="J819"/>
  <c r="BK238"/>
  <c r="BK627"/>
  <c r="J244"/>
  <c r="BK160"/>
  <c r="BK683"/>
  <c r="J380"/>
  <c r="BK250"/>
  <c r="J1260"/>
  <c r="J1037"/>
  <c r="J887"/>
  <c r="BK816"/>
  <c r="J469"/>
  <c r="J1033"/>
  <c r="J692"/>
  <c r="BK1266"/>
  <c r="BK1208"/>
  <c r="BK1068"/>
  <c r="J941"/>
  <c r="J893"/>
  <c r="J863"/>
  <c r="J741"/>
  <c r="J687"/>
  <c r="J155"/>
  <c r="BK1338"/>
  <c r="BK1211"/>
  <c r="J954"/>
  <c r="J674"/>
  <c r="BK469"/>
  <c i="4" r="BK174"/>
  <c r="J158"/>
  <c r="BK129"/>
  <c r="J154"/>
  <c r="J129"/>
  <c r="J137"/>
  <c r="BK172"/>
  <c r="BK152"/>
  <c r="BK131"/>
  <c r="BK146"/>
  <c r="J160"/>
  <c r="J173"/>
  <c r="BK149"/>
  <c i="5" r="J177"/>
  <c r="BK143"/>
  <c r="BK193"/>
  <c r="BK175"/>
  <c r="J160"/>
  <c r="BK144"/>
  <c r="J164"/>
  <c r="J135"/>
  <c r="J181"/>
  <c r="BK168"/>
  <c r="BK148"/>
  <c r="J183"/>
  <c r="BK159"/>
  <c r="BK160"/>
  <c r="J128"/>
  <c i="6" r="J138"/>
  <c r="BK171"/>
  <c r="J148"/>
  <c r="BK127"/>
  <c r="J169"/>
  <c r="BK146"/>
  <c r="J155"/>
  <c r="BK124"/>
  <c r="BK148"/>
  <c r="J128"/>
  <c i="7" r="BK206"/>
  <c r="J171"/>
  <c r="BK145"/>
  <c r="J246"/>
  <c r="BK237"/>
  <c r="J228"/>
  <c r="BK205"/>
  <c r="BK173"/>
  <c r="BK217"/>
  <c r="J182"/>
  <c r="J152"/>
  <c r="BK241"/>
  <c r="J214"/>
  <c r="BK199"/>
  <c r="BK192"/>
  <c r="BK161"/>
  <c r="BK143"/>
  <c r="J213"/>
  <c r="BK159"/>
  <c r="J221"/>
  <c r="BK223"/>
  <c r="BK183"/>
  <c r="BK171"/>
  <c r="BK147"/>
  <c r="J219"/>
  <c i="8" r="J256"/>
  <c r="J220"/>
  <c r="BK191"/>
  <c r="BK153"/>
  <c r="J135"/>
  <c r="BK232"/>
  <c r="BK179"/>
  <c r="BK283"/>
  <c r="BK275"/>
  <c r="J243"/>
  <c r="BK223"/>
  <c r="BK206"/>
  <c r="J172"/>
  <c r="J143"/>
  <c r="BK252"/>
  <c r="J222"/>
  <c r="BK135"/>
  <c r="BK243"/>
  <c r="BK195"/>
  <c r="J157"/>
  <c r="BK203"/>
  <c r="J281"/>
  <c r="BK242"/>
  <c r="J187"/>
  <c r="J267"/>
  <c r="BK238"/>
  <c r="J211"/>
  <c r="J199"/>
  <c r="J149"/>
  <c i="9" r="J137"/>
  <c r="J130"/>
  <c r="BK122"/>
  <c r="BK132"/>
  <c r="BK121"/>
  <c i="10" r="BK129"/>
  <c r="J138"/>
  <c r="J125"/>
  <c r="J128"/>
  <c i="11" r="J129"/>
  <c r="BK139"/>
  <c r="J130"/>
  <c r="J143"/>
  <c r="J135"/>
  <c r="BK126"/>
  <c r="J123"/>
  <c i="12" r="J134"/>
  <c r="J129"/>
  <c r="J135"/>
  <c r="J122"/>
  <c r="BK128"/>
  <c i="13" r="BK182"/>
  <c r="J162"/>
  <c r="J133"/>
  <c i="14" r="BK263"/>
  <c r="J324"/>
  <c r="BK146"/>
  <c r="J321"/>
  <c r="BK225"/>
  <c r="BK370"/>
  <c r="J315"/>
  <c r="BK273"/>
  <c r="BK229"/>
  <c r="BK174"/>
  <c r="BK312"/>
  <c r="BK158"/>
  <c r="J312"/>
  <c r="J263"/>
  <c r="BK331"/>
  <c r="BK192"/>
  <c r="J135"/>
  <c i="15" r="BK179"/>
  <c r="J165"/>
  <c r="J135"/>
  <c r="J175"/>
  <c r="J151"/>
  <c r="BK133"/>
  <c r="J161"/>
  <c r="BK148"/>
  <c r="BK126"/>
  <c r="BK160"/>
  <c r="J170"/>
  <c r="BK147"/>
  <c r="BK168"/>
  <c i="16" r="J124"/>
  <c r="J122"/>
  <c r="BK124"/>
  <c i="17" r="BK127"/>
  <c r="J126"/>
  <c r="BK126"/>
  <c r="J122"/>
  <c i="18" r="J125"/>
  <c i="19" r="J164"/>
  <c r="J160"/>
  <c r="BK155"/>
  <c r="BK128"/>
  <c r="J177"/>
  <c r="J136"/>
  <c r="BK156"/>
  <c r="BK131"/>
  <c i="20" r="BK140"/>
  <c r="BK129"/>
  <c r="J140"/>
  <c r="J119"/>
  <c r="J132"/>
  <c i="2" r="BK352"/>
  <c r="BK400"/>
  <c r="BK132"/>
  <c r="BK213"/>
  <c r="J343"/>
  <c r="J536"/>
  <c r="BK410"/>
  <c i="3" r="J1220"/>
  <c r="BK1134"/>
  <c r="BK935"/>
  <c r="BK706"/>
  <c r="J672"/>
  <c r="BK550"/>
  <c r="BK374"/>
  <c r="BK150"/>
  <c r="BK545"/>
  <c r="BK875"/>
  <c r="BK372"/>
  <c r="BK146"/>
  <c r="BK555"/>
  <c r="J288"/>
  <c r="J217"/>
  <c r="BK1140"/>
  <c r="J969"/>
  <c r="BK863"/>
  <c r="BK819"/>
  <c r="BK471"/>
  <c r="J748"/>
  <c r="J374"/>
  <c r="J1240"/>
  <c r="J1148"/>
  <c r="BK1037"/>
  <c r="BK929"/>
  <c r="BK851"/>
  <c r="BK697"/>
  <c r="J545"/>
  <c r="J1349"/>
  <c r="J1266"/>
  <c r="BK1088"/>
  <c r="J929"/>
  <c r="BK671"/>
  <c r="BK367"/>
  <c i="4" r="BK166"/>
  <c r="BK144"/>
  <c r="J127"/>
  <c r="J150"/>
  <c r="J169"/>
  <c r="J130"/>
  <c r="BK167"/>
  <c r="J144"/>
  <c r="J125"/>
  <c r="J145"/>
  <c r="J153"/>
  <c r="BK161"/>
  <c r="J172"/>
  <c i="5" r="J179"/>
  <c r="BK173"/>
  <c r="J137"/>
  <c r="J191"/>
  <c r="BK172"/>
  <c r="J156"/>
  <c r="BK136"/>
  <c r="BK171"/>
  <c r="BK194"/>
  <c r="J180"/>
  <c r="J153"/>
  <c r="BK179"/>
  <c r="J145"/>
  <c r="J173"/>
  <c r="BK146"/>
  <c i="6" r="BK157"/>
  <c r="BK170"/>
  <c r="BK143"/>
  <c r="J145"/>
  <c r="BK153"/>
  <c r="J130"/>
  <c r="J164"/>
  <c r="BK169"/>
  <c r="J163"/>
  <c r="J140"/>
  <c i="7" r="J249"/>
  <c r="BK196"/>
  <c r="J163"/>
  <c r="BK133"/>
  <c r="BK242"/>
  <c r="J232"/>
  <c r="BK216"/>
  <c r="BK198"/>
  <c r="BK176"/>
  <c r="J133"/>
  <c r="J199"/>
  <c r="J159"/>
  <c r="BK246"/>
  <c r="BK232"/>
  <c r="BK212"/>
  <c r="J200"/>
  <c r="BK186"/>
  <c r="BK157"/>
  <c r="BK141"/>
  <c r="J220"/>
  <c r="J181"/>
  <c r="BK245"/>
  <c r="BK233"/>
  <c r="BK193"/>
  <c r="BK179"/>
  <c r="J168"/>
  <c r="J157"/>
  <c r="BK137"/>
  <c r="BK214"/>
  <c r="BK154"/>
  <c i="8" r="J230"/>
  <c r="BK214"/>
  <c r="J161"/>
  <c r="BK147"/>
  <c r="BK278"/>
  <c r="BK188"/>
  <c r="BK126"/>
  <c r="J277"/>
  <c r="BK254"/>
  <c r="J228"/>
  <c r="BK216"/>
  <c r="BK205"/>
  <c r="J171"/>
  <c r="BK142"/>
  <c r="J235"/>
  <c r="J208"/>
  <c r="J134"/>
  <c r="J258"/>
  <c r="J192"/>
  <c r="J130"/>
  <c r="J219"/>
  <c r="BK285"/>
  <c r="BK248"/>
  <c r="J195"/>
  <c r="J147"/>
  <c r="BK239"/>
  <c r="BK208"/>
  <c r="BK183"/>
  <c i="9" r="J142"/>
  <c r="J131"/>
  <c r="BK142"/>
  <c r="J133"/>
  <c r="J126"/>
  <c i="10" r="BK126"/>
  <c r="BK130"/>
  <c r="J139"/>
  <c r="J127"/>
  <c i="11" r="BK121"/>
  <c r="BK134"/>
  <c r="J144"/>
  <c r="J134"/>
  <c r="BK125"/>
  <c i="12" r="J144"/>
  <c r="BK121"/>
  <c r="BK139"/>
  <c r="J124"/>
  <c r="BK142"/>
  <c i="13" r="BK174"/>
  <c r="J169"/>
  <c r="J157"/>
  <c r="J138"/>
  <c i="14" r="BK283"/>
  <c r="J379"/>
  <c r="J202"/>
  <c r="BK318"/>
  <c r="BK208"/>
  <c r="BK140"/>
  <c r="J318"/>
  <c r="J237"/>
  <c r="J170"/>
  <c r="BK361"/>
  <c r="BK259"/>
  <c r="J150"/>
  <c r="BK291"/>
  <c r="J359"/>
  <c r="BK298"/>
  <c r="J186"/>
  <c r="J140"/>
  <c i="15" r="BK190"/>
  <c r="J148"/>
  <c r="J193"/>
  <c r="J162"/>
  <c r="J134"/>
  <c r="J159"/>
  <c r="J157"/>
  <c r="J140"/>
  <c r="J164"/>
  <c r="J147"/>
  <c r="BK157"/>
  <c r="BK143"/>
  <c r="BK184"/>
  <c i="16" r="J123"/>
  <c r="BK125"/>
  <c r="J125"/>
  <c i="17" r="BK131"/>
  <c r="J131"/>
  <c r="BK128"/>
  <c r="BK120"/>
  <c i="18" r="J117"/>
  <c i="19" r="J157"/>
  <c r="BK186"/>
  <c r="BK157"/>
  <c r="BK136"/>
  <c r="J182"/>
  <c r="BK164"/>
  <c r="J140"/>
  <c r="BK168"/>
  <c r="BK148"/>
  <c i="20" r="BK137"/>
  <c r="BK131"/>
  <c r="J139"/>
  <c r="BK138"/>
  <c r="BK126"/>
  <c i="2" r="J132"/>
  <c r="BK318"/>
  <c r="BK314"/>
  <c r="BK364"/>
  <c r="J314"/>
  <c r="BK416"/>
  <c r="J344"/>
  <c i="3" r="J1203"/>
  <c r="BK947"/>
  <c r="BK845"/>
  <c r="BK692"/>
  <c r="BK673"/>
  <c r="BK586"/>
  <c r="J281"/>
  <c r="J160"/>
  <c r="BK634"/>
  <c r="BK831"/>
  <c r="J373"/>
  <c r="J150"/>
  <c r="J673"/>
  <c r="J457"/>
  <c r="BK247"/>
  <c r="J1208"/>
  <c r="J1134"/>
  <c r="BK923"/>
  <c r="J820"/>
  <c r="BK674"/>
  <c r="BK217"/>
  <c r="J377"/>
  <c r="BK1260"/>
  <c r="BK1146"/>
  <c r="BK1023"/>
  <c r="J905"/>
  <c r="BK869"/>
  <c r="J705"/>
  <c r="J680"/>
  <c r="J221"/>
  <c r="BK1349"/>
  <c r="BK1263"/>
  <c r="J1131"/>
  <c r="BK746"/>
  <c r="BK624"/>
  <c r="BK380"/>
  <c i="4" r="J175"/>
  <c r="J157"/>
  <c r="J136"/>
  <c r="J146"/>
  <c r="J126"/>
  <c r="BK134"/>
  <c r="J170"/>
  <c r="BK151"/>
  <c r="BK135"/>
  <c r="J151"/>
  <c r="J163"/>
  <c r="J166"/>
  <c r="BK122"/>
  <c i="5" r="J185"/>
  <c r="BK165"/>
  <c r="BK142"/>
  <c r="BK192"/>
  <c r="BK185"/>
  <c r="J166"/>
  <c r="J149"/>
  <c r="BK189"/>
  <c r="J152"/>
  <c r="J188"/>
  <c r="BK169"/>
  <c r="J146"/>
  <c r="BK178"/>
  <c r="BK152"/>
  <c r="BK163"/>
  <c r="BK132"/>
  <c i="6" r="BK156"/>
  <c r="J132"/>
  <c r="BK150"/>
  <c r="J131"/>
  <c r="BK128"/>
  <c r="J151"/>
  <c r="BK152"/>
  <c r="J171"/>
  <c r="J149"/>
  <c r="BK131"/>
  <c i="7" r="J197"/>
  <c r="J166"/>
  <c r="BK146"/>
  <c r="BK249"/>
  <c r="BK240"/>
  <c r="J231"/>
  <c r="J212"/>
  <c r="BK185"/>
  <c r="BK131"/>
  <c r="BK201"/>
  <c r="BK175"/>
  <c r="J145"/>
  <c r="J239"/>
  <c r="BK219"/>
  <c r="BK203"/>
  <c r="J193"/>
  <c r="J162"/>
  <c r="BK134"/>
  <c r="J217"/>
  <c r="BK182"/>
  <c r="J131"/>
  <c r="J195"/>
  <c r="J192"/>
  <c r="J174"/>
  <c r="BK158"/>
  <c r="J142"/>
  <c r="J211"/>
  <c i="8" r="BK258"/>
  <c r="BK224"/>
  <c r="J201"/>
  <c r="J150"/>
  <c r="BK134"/>
  <c r="J210"/>
  <c r="J144"/>
  <c r="BK280"/>
  <c r="J262"/>
  <c r="J234"/>
  <c r="BK217"/>
  <c r="J202"/>
  <c r="J167"/>
  <c r="BK138"/>
  <c r="BK240"/>
  <c r="J212"/>
  <c r="BK184"/>
  <c r="J276"/>
  <c r="J224"/>
  <c r="BK172"/>
  <c r="J264"/>
  <c r="J146"/>
  <c r="J272"/>
  <c r="BK199"/>
  <c r="BK154"/>
  <c r="BK246"/>
  <c r="BK225"/>
  <c r="BK202"/>
  <c r="BK161"/>
  <c i="9" r="BK140"/>
  <c r="J134"/>
  <c r="BK126"/>
  <c r="BK129"/>
  <c r="J123"/>
  <c i="10" r="J123"/>
  <c r="J131"/>
  <c r="J126"/>
  <c r="BK136"/>
  <c i="11" r="BK143"/>
  <c r="J138"/>
  <c r="J127"/>
  <c r="BK142"/>
  <c r="J136"/>
  <c r="J145"/>
  <c i="12" r="BK122"/>
  <c r="BK137"/>
  <c r="J142"/>
  <c r="J126"/>
  <c r="BK129"/>
  <c r="J133"/>
  <c i="13" r="BK134"/>
  <c r="BK135"/>
  <c r="J135"/>
  <c i="14" r="BK246"/>
  <c r="J241"/>
  <c r="J353"/>
  <c r="J305"/>
  <c r="BK183"/>
  <c r="BK384"/>
  <c r="BK329"/>
  <c r="BK280"/>
  <c r="BK241"/>
  <c r="J146"/>
  <c r="J288"/>
  <c r="J229"/>
  <c r="J331"/>
  <c r="J280"/>
  <c r="J350"/>
  <c r="BK202"/>
  <c r="BK161"/>
  <c i="15" r="BK164"/>
  <c r="J143"/>
  <c r="BK131"/>
  <c r="BK132"/>
  <c r="J190"/>
  <c r="J131"/>
  <c i="16" r="BK126"/>
  <c i="17" r="BK121"/>
  <c r="BK125"/>
  <c r="BK124"/>
  <c i="18" r="J128"/>
  <c i="19" r="J149"/>
  <c r="BK145"/>
  <c r="J163"/>
  <c r="J165"/>
  <c i="20" r="J137"/>
  <c r="J133"/>
  <c r="J127"/>
  <c i="2" l="1" r="BK341"/>
  <c r="J341"/>
  <c r="J100"/>
  <c r="T389"/>
  <c r="T350"/>
  <c i="3" r="BK164"/>
  <c r="J164"/>
  <c r="J100"/>
  <c r="R633"/>
  <c r="T712"/>
  <c r="P740"/>
  <c r="P838"/>
  <c r="BK1087"/>
  <c r="J1087"/>
  <c r="J113"/>
  <c r="P1152"/>
  <c r="T1337"/>
  <c i="4" r="T121"/>
  <c r="BK171"/>
  <c r="J171"/>
  <c r="J100"/>
  <c i="5" r="T127"/>
  <c r="T126"/>
  <c r="R131"/>
  <c r="P139"/>
  <c r="BK182"/>
  <c r="J182"/>
  <c r="J103"/>
  <c r="BK190"/>
  <c r="J190"/>
  <c r="J105"/>
  <c i="6" r="T147"/>
  <c r="P167"/>
  <c i="13" r="P140"/>
  <c r="P139"/>
  <c i="14" r="R165"/>
  <c r="BK196"/>
  <c r="J196"/>
  <c r="J103"/>
  <c r="BK272"/>
  <c r="J272"/>
  <c r="J106"/>
  <c r="BK330"/>
  <c r="J330"/>
  <c r="J108"/>
  <c i="2" r="R341"/>
  <c i="3" r="P145"/>
  <c r="P164"/>
  <c r="BK229"/>
  <c r="J229"/>
  <c r="J101"/>
  <c r="R229"/>
  <c r="P633"/>
  <c r="P712"/>
  <c r="BK740"/>
  <c r="J740"/>
  <c r="J108"/>
  <c r="BK838"/>
  <c r="J838"/>
  <c r="J110"/>
  <c r="BK953"/>
  <c r="J953"/>
  <c r="J111"/>
  <c r="P1087"/>
  <c r="R1087"/>
  <c r="T1241"/>
  <c r="T1348"/>
  <c i="4" r="P121"/>
  <c r="T164"/>
  <c i="5" r="R127"/>
  <c r="R126"/>
  <c r="P131"/>
  <c r="BK139"/>
  <c r="J139"/>
  <c r="J101"/>
  <c r="P182"/>
  <c r="P187"/>
  <c i="6" r="P147"/>
  <c r="BK167"/>
  <c r="J167"/>
  <c r="J101"/>
  <c i="7" r="R129"/>
  <c r="R128"/>
  <c r="BK148"/>
  <c r="J148"/>
  <c r="J101"/>
  <c r="T156"/>
  <c r="R187"/>
  <c r="R224"/>
  <c i="8" r="P266"/>
  <c r="P282"/>
  <c i="9" r="P120"/>
  <c r="P119"/>
  <c r="P118"/>
  <c i="1" r="AU102"/>
  <c i="10" r="T120"/>
  <c r="T119"/>
  <c r="T118"/>
  <c i="12" r="BK120"/>
  <c r="J120"/>
  <c r="J98"/>
  <c i="13" r="T140"/>
  <c r="T139"/>
  <c i="14" r="BK139"/>
  <c r="J139"/>
  <c r="J99"/>
  <c r="BK179"/>
  <c r="J179"/>
  <c r="J102"/>
  <c r="BK236"/>
  <c r="J236"/>
  <c r="J104"/>
  <c r="R304"/>
  <c r="BK360"/>
  <c r="J360"/>
  <c r="J109"/>
  <c r="R378"/>
  <c i="15" r="R183"/>
  <c i="17" r="T119"/>
  <c i="19" r="R144"/>
  <c i="2" r="R136"/>
  <c r="R130"/>
  <c i="3" r="P243"/>
  <c r="T691"/>
  <c r="R747"/>
  <c r="R968"/>
  <c r="BK1152"/>
  <c r="J1152"/>
  <c r="J114"/>
  <c r="P1337"/>
  <c i="4" r="P132"/>
  <c r="T171"/>
  <c i="5" r="BK150"/>
  <c r="J150"/>
  <c r="J102"/>
  <c r="BK187"/>
  <c r="J187"/>
  <c r="J104"/>
  <c i="6" r="P122"/>
  <c r="BK158"/>
  <c r="J158"/>
  <c r="J99"/>
  <c i="7" r="T129"/>
  <c r="T128"/>
  <c r="R148"/>
  <c r="P169"/>
  <c r="T169"/>
  <c r="T208"/>
  <c r="BK247"/>
  <c r="J247"/>
  <c r="J107"/>
  <c i="8" r="P125"/>
  <c r="P124"/>
  <c r="R266"/>
  <c r="T282"/>
  <c i="10" r="R120"/>
  <c r="R119"/>
  <c r="R118"/>
  <c i="11" r="R120"/>
  <c r="R119"/>
  <c r="R118"/>
  <c i="13" r="R140"/>
  <c r="R139"/>
  <c i="14" r="P139"/>
  <c r="T179"/>
  <c r="P236"/>
  <c r="T304"/>
  <c r="P360"/>
  <c r="BK378"/>
  <c r="J378"/>
  <c r="J112"/>
  <c i="15" r="P183"/>
  <c r="R187"/>
  <c i="16" r="P120"/>
  <c r="P119"/>
  <c r="P118"/>
  <c i="1" r="AU109"/>
  <c i="17" r="R119"/>
  <c i="18" r="BK116"/>
  <c r="J116"/>
  <c r="J96"/>
  <c i="19" r="BK123"/>
  <c r="J123"/>
  <c r="J98"/>
  <c r="T123"/>
  <c i="2" r="T136"/>
  <c r="P389"/>
  <c r="P350"/>
  <c i="3" r="T243"/>
  <c r="R691"/>
  <c r="BK747"/>
  <c r="J747"/>
  <c r="J109"/>
  <c r="P968"/>
  <c r="R1241"/>
  <c r="R1348"/>
  <c i="4" r="R132"/>
  <c r="R171"/>
  <c i="5" r="BK127"/>
  <c r="BK126"/>
  <c r="BK131"/>
  <c r="J131"/>
  <c r="J100"/>
  <c r="R139"/>
  <c r="T182"/>
  <c r="R187"/>
  <c i="6" r="R147"/>
  <c r="R167"/>
  <c i="7" r="P140"/>
  <c r="R156"/>
  <c r="R169"/>
  <c r="BK224"/>
  <c r="J224"/>
  <c r="J106"/>
  <c r="T247"/>
  <c i="8" r="P270"/>
  <c r="P269"/>
  <c i="9" r="BK120"/>
  <c r="J120"/>
  <c r="J98"/>
  <c i="11" r="P120"/>
  <c r="P119"/>
  <c r="P118"/>
  <c i="1" r="AU104"/>
  <c i="13" r="T132"/>
  <c r="T126"/>
  <c i="14" r="BK165"/>
  <c r="J165"/>
  <c r="J100"/>
  <c r="P196"/>
  <c r="P272"/>
  <c r="P330"/>
  <c i="15" r="BK124"/>
  <c r="P187"/>
  <c i="16" r="BK120"/>
  <c r="J120"/>
  <c r="J98"/>
  <c i="17" r="P119"/>
  <c i="19" r="R123"/>
  <c r="R122"/>
  <c r="R121"/>
  <c i="2" r="P341"/>
  <c r="R389"/>
  <c r="R350"/>
  <c i="3" r="R145"/>
  <c r="R138"/>
  <c r="R164"/>
  <c r="P229"/>
  <c r="BK633"/>
  <c r="J633"/>
  <c r="J103"/>
  <c r="BK691"/>
  <c r="J691"/>
  <c r="J106"/>
  <c r="T747"/>
  <c r="BK968"/>
  <c r="J968"/>
  <c r="J112"/>
  <c r="BK1241"/>
  <c r="J1241"/>
  <c r="J115"/>
  <c r="R1337"/>
  <c i="4" r="T132"/>
  <c r="T120"/>
  <c r="P171"/>
  <c i="5" r="P127"/>
  <c r="P126"/>
  <c r="T131"/>
  <c r="T139"/>
  <c r="R182"/>
  <c r="R190"/>
  <c i="6" r="R122"/>
  <c r="T158"/>
  <c i="7" r="T140"/>
  <c r="T148"/>
  <c r="P187"/>
  <c r="T224"/>
  <c i="8" r="BK270"/>
  <c r="BK269"/>
  <c r="J269"/>
  <c r="J100"/>
  <c r="BK282"/>
  <c r="J282"/>
  <c r="J102"/>
  <c i="9" r="R120"/>
  <c r="R119"/>
  <c r="R118"/>
  <c i="11" r="T120"/>
  <c r="T119"/>
  <c r="T118"/>
  <c i="13" r="BK140"/>
  <c r="J140"/>
  <c r="J101"/>
  <c i="14" r="T165"/>
  <c r="R196"/>
  <c r="BK304"/>
  <c r="J304"/>
  <c r="J107"/>
  <c r="R360"/>
  <c i="15" r="P124"/>
  <c r="P123"/>
  <c r="P122"/>
  <c i="1" r="AU108"/>
  <c i="15" r="BK187"/>
  <c r="J187"/>
  <c r="J101"/>
  <c i="17" r="R130"/>
  <c i="19" r="P144"/>
  <c i="20" r="BK118"/>
  <c r="BK117"/>
  <c r="J117"/>
  <c i="2" r="T341"/>
  <c i="3" r="BK145"/>
  <c r="J145"/>
  <c r="J99"/>
  <c r="T145"/>
  <c r="T138"/>
  <c r="T164"/>
  <c r="T229"/>
  <c r="T633"/>
  <c r="R712"/>
  <c r="T740"/>
  <c r="T838"/>
  <c r="T1087"/>
  <c r="P1241"/>
  <c r="BK1348"/>
  <c r="J1348"/>
  <c r="J117"/>
  <c i="4" r="BK132"/>
  <c r="J132"/>
  <c r="J98"/>
  <c r="R164"/>
  <c i="5" r="P150"/>
  <c r="T187"/>
  <c i="6" r="BK122"/>
  <c r="J122"/>
  <c r="J97"/>
  <c r="R158"/>
  <c i="7" r="BK140"/>
  <c r="J140"/>
  <c r="J100"/>
  <c r="BK156"/>
  <c r="J156"/>
  <c r="J102"/>
  <c r="T187"/>
  <c r="P208"/>
  <c r="P247"/>
  <c i="8" r="BK125"/>
  <c r="J125"/>
  <c r="J98"/>
  <c r="BK266"/>
  <c r="J266"/>
  <c r="J99"/>
  <c r="R270"/>
  <c r="R269"/>
  <c i="10" r="P120"/>
  <c r="P119"/>
  <c r="P118"/>
  <c i="1" r="AU103"/>
  <c i="11" r="BK120"/>
  <c r="J120"/>
  <c r="J98"/>
  <c i="12" r="P120"/>
  <c r="P119"/>
  <c r="P118"/>
  <c i="1" r="AU105"/>
  <c i="13" r="R132"/>
  <c r="R126"/>
  <c i="14" r="R139"/>
  <c r="R133"/>
  <c r="R179"/>
  <c r="T236"/>
  <c r="T272"/>
  <c r="R330"/>
  <c r="P378"/>
  <c i="15" r="R124"/>
  <c r="R123"/>
  <c r="R122"/>
  <c r="T183"/>
  <c r="T187"/>
  <c i="17" r="BK119"/>
  <c r="J119"/>
  <c r="J97"/>
  <c r="T130"/>
  <c i="18" r="P116"/>
  <c i="1" r="AU111"/>
  <c i="19" r="BK144"/>
  <c r="J144"/>
  <c r="J100"/>
  <c i="20" r="P118"/>
  <c r="P117"/>
  <c i="1" r="AU113"/>
  <c i="2" r="P136"/>
  <c r="P130"/>
  <c r="P129"/>
  <c i="1" r="AU95"/>
  <c i="2" r="BK389"/>
  <c r="J389"/>
  <c r="J105"/>
  <c i="3" r="BK243"/>
  <c r="J243"/>
  <c r="J102"/>
  <c r="P691"/>
  <c r="P747"/>
  <c r="T968"/>
  <c r="T1152"/>
  <c r="P1348"/>
  <c i="4" r="BK121"/>
  <c r="J121"/>
  <c r="J97"/>
  <c r="P164"/>
  <c i="5" r="T150"/>
  <c r="T130"/>
  <c r="P190"/>
  <c i="6" r="T122"/>
  <c r="T121"/>
  <c r="T167"/>
  <c i="7" r="P129"/>
  <c r="P128"/>
  <c r="P148"/>
  <c r="BK169"/>
  <c r="J169"/>
  <c r="J103"/>
  <c r="BK208"/>
  <c r="J208"/>
  <c r="J105"/>
  <c r="P224"/>
  <c i="8" r="T125"/>
  <c r="T124"/>
  <c r="T266"/>
  <c r="R282"/>
  <c i="10" r="BK120"/>
  <c r="J120"/>
  <c r="J98"/>
  <c i="12" r="T120"/>
  <c r="T119"/>
  <c r="T118"/>
  <c i="13" r="BK132"/>
  <c r="J132"/>
  <c r="J99"/>
  <c i="14" r="P165"/>
  <c r="T196"/>
  <c r="P304"/>
  <c r="T360"/>
  <c i="15" r="BK183"/>
  <c r="J183"/>
  <c r="J99"/>
  <c i="16" r="R120"/>
  <c r="R119"/>
  <c r="R118"/>
  <c i="17" r="P130"/>
  <c i="18" r="R116"/>
  <c i="19" r="T144"/>
  <c i="20" r="T118"/>
  <c r="T117"/>
  <c i="2" r="BK136"/>
  <c r="J136"/>
  <c r="J99"/>
  <c i="3" r="R243"/>
  <c r="BK712"/>
  <c r="J712"/>
  <c r="J107"/>
  <c r="R740"/>
  <c r="R838"/>
  <c r="P953"/>
  <c r="R953"/>
  <c r="T953"/>
  <c r="R1152"/>
  <c r="BK1337"/>
  <c r="J1337"/>
  <c r="J116"/>
  <c i="4" r="R121"/>
  <c r="BK164"/>
  <c r="J164"/>
  <c r="J99"/>
  <c i="5" r="R150"/>
  <c r="R130"/>
  <c r="R125"/>
  <c r="T190"/>
  <c i="6" r="BK147"/>
  <c r="J147"/>
  <c r="J98"/>
  <c r="P158"/>
  <c i="7" r="BK129"/>
  <c r="J129"/>
  <c r="J98"/>
  <c r="R140"/>
  <c r="P156"/>
  <c r="BK187"/>
  <c r="J187"/>
  <c r="J104"/>
  <c r="R208"/>
  <c r="R247"/>
  <c i="8" r="R125"/>
  <c r="R124"/>
  <c r="R123"/>
  <c r="T270"/>
  <c r="T269"/>
  <c i="9" r="T120"/>
  <c r="T119"/>
  <c r="T118"/>
  <c i="12" r="R120"/>
  <c r="R119"/>
  <c r="R118"/>
  <c i="13" r="P132"/>
  <c r="P126"/>
  <c i="14" r="T139"/>
  <c r="T133"/>
  <c r="P179"/>
  <c r="P178"/>
  <c r="R236"/>
  <c r="R272"/>
  <c r="T330"/>
  <c r="T378"/>
  <c i="15" r="T124"/>
  <c r="T123"/>
  <c r="T122"/>
  <c i="17" r="BK130"/>
  <c r="J130"/>
  <c r="J98"/>
  <c i="18" r="T116"/>
  <c i="19" r="P123"/>
  <c r="P122"/>
  <c r="P121"/>
  <c i="1" r="AU112"/>
  <c i="20" r="R118"/>
  <c r="R117"/>
  <c i="13" r="BK181"/>
  <c r="J181"/>
  <c r="J104"/>
  <c i="14" r="BK267"/>
  <c r="J267"/>
  <c r="J105"/>
  <c i="2" r="BK535"/>
  <c r="J535"/>
  <c r="J109"/>
  <c i="6" r="BK165"/>
  <c r="J165"/>
  <c r="J100"/>
  <c i="19" r="BK185"/>
  <c r="J185"/>
  <c r="J101"/>
  <c i="13" r="BK190"/>
  <c r="J190"/>
  <c r="J105"/>
  <c i="14" r="BK134"/>
  <c r="J134"/>
  <c r="J98"/>
  <c i="17" r="F92"/>
  <c i="3" r="BK139"/>
  <c r="J139"/>
  <c r="J98"/>
  <c r="BK688"/>
  <c r="J688"/>
  <c r="J104"/>
  <c i="8" r="BK289"/>
  <c r="J289"/>
  <c r="J103"/>
  <c i="2" r="BK131"/>
  <c r="J131"/>
  <c r="J98"/>
  <c r="BK363"/>
  <c r="J363"/>
  <c r="J104"/>
  <c r="BK415"/>
  <c r="J415"/>
  <c r="J106"/>
  <c r="BK351"/>
  <c r="J351"/>
  <c r="J103"/>
  <c r="BK473"/>
  <c r="J473"/>
  <c r="J107"/>
  <c r="BK506"/>
  <c r="J506"/>
  <c r="J108"/>
  <c i="13" r="BK127"/>
  <c r="J127"/>
  <c r="J98"/>
  <c r="BK168"/>
  <c r="J168"/>
  <c r="J102"/>
  <c i="15" r="BK192"/>
  <c r="J192"/>
  <c r="J102"/>
  <c i="2" r="BK348"/>
  <c r="J348"/>
  <c r="J101"/>
  <c i="13" r="BK173"/>
  <c r="J173"/>
  <c r="J103"/>
  <c i="14" r="BK374"/>
  <c r="BK373"/>
  <c r="J373"/>
  <c r="J110"/>
  <c i="19" r="BK139"/>
  <c r="J139"/>
  <c r="J99"/>
  <c i="20" r="J92"/>
  <c r="BE122"/>
  <c r="BE129"/>
  <c r="BE136"/>
  <c r="J89"/>
  <c r="E107"/>
  <c r="F113"/>
  <c r="BE131"/>
  <c r="BE121"/>
  <c r="F92"/>
  <c r="J113"/>
  <c r="BE127"/>
  <c r="BE137"/>
  <c r="BE132"/>
  <c r="BE135"/>
  <c i="19" r="BK122"/>
  <c r="BK121"/>
  <c r="J121"/>
  <c i="20" r="BE140"/>
  <c r="BE143"/>
  <c r="BE119"/>
  <c r="BE133"/>
  <c r="BE138"/>
  <c r="BE141"/>
  <c r="BE126"/>
  <c r="BE134"/>
  <c r="BE139"/>
  <c i="19" r="E85"/>
  <c r="J89"/>
  <c r="J117"/>
  <c r="BE145"/>
  <c r="BE155"/>
  <c r="BE156"/>
  <c r="BE159"/>
  <c r="BE163"/>
  <c r="BE164"/>
  <c r="BE168"/>
  <c r="BE186"/>
  <c r="F91"/>
  <c r="J92"/>
  <c r="F118"/>
  <c r="BE128"/>
  <c r="BE131"/>
  <c r="BE135"/>
  <c r="BE150"/>
  <c r="BE154"/>
  <c r="BE157"/>
  <c r="BE174"/>
  <c r="BE177"/>
  <c r="BE181"/>
  <c r="BE160"/>
  <c r="BE165"/>
  <c r="BE171"/>
  <c r="BE182"/>
  <c r="BE136"/>
  <c r="BE140"/>
  <c r="BE158"/>
  <c r="BE124"/>
  <c r="BE132"/>
  <c r="BE148"/>
  <c r="BE149"/>
  <c r="BE151"/>
  <c i="18" r="E85"/>
  <c r="J91"/>
  <c r="J110"/>
  <c r="J113"/>
  <c r="BE128"/>
  <c r="BE122"/>
  <c i="17" r="BK118"/>
  <c r="J118"/>
  <c i="18" r="F92"/>
  <c r="F112"/>
  <c r="BE117"/>
  <c r="BE125"/>
  <c i="17" r="BE121"/>
  <c r="BE124"/>
  <c r="BE125"/>
  <c r="E85"/>
  <c r="F91"/>
  <c r="J114"/>
  <c r="BE120"/>
  <c r="BE122"/>
  <c r="J89"/>
  <c r="J92"/>
  <c r="BE123"/>
  <c r="BE127"/>
  <c r="BE129"/>
  <c r="BE132"/>
  <c r="BE128"/>
  <c r="BE133"/>
  <c r="BE126"/>
  <c r="BE131"/>
  <c r="BE134"/>
  <c i="16" r="BE122"/>
  <c r="BE131"/>
  <c r="E85"/>
  <c r="J91"/>
  <c r="J112"/>
  <c r="BE125"/>
  <c r="BE126"/>
  <c r="BE129"/>
  <c r="F91"/>
  <c r="J92"/>
  <c i="15" r="J124"/>
  <c r="J98"/>
  <c i="16" r="F115"/>
  <c r="BE130"/>
  <c r="BE123"/>
  <c r="BE127"/>
  <c r="BE121"/>
  <c r="BE124"/>
  <c i="15" r="BE134"/>
  <c r="BE144"/>
  <c r="BE151"/>
  <c r="BE155"/>
  <c r="BE160"/>
  <c r="BE162"/>
  <c r="BE175"/>
  <c r="BE177"/>
  <c r="BE185"/>
  <c r="BE193"/>
  <c r="F118"/>
  <c r="J91"/>
  <c r="J116"/>
  <c r="J119"/>
  <c r="BE132"/>
  <c r="BE161"/>
  <c r="BE168"/>
  <c r="BE171"/>
  <c r="F92"/>
  <c r="BE131"/>
  <c r="BE139"/>
  <c r="BE147"/>
  <c r="BE156"/>
  <c r="BE169"/>
  <c r="BE179"/>
  <c r="BE188"/>
  <c r="BE126"/>
  <c r="BE153"/>
  <c i="14" r="J374"/>
  <c r="J111"/>
  <c i="15" r="E112"/>
  <c r="BE129"/>
  <c r="BE154"/>
  <c r="BE157"/>
  <c r="BE164"/>
  <c r="BE165"/>
  <c r="BE166"/>
  <c r="BE167"/>
  <c r="BE170"/>
  <c r="BE184"/>
  <c r="BE190"/>
  <c i="14" r="BK178"/>
  <c i="15" r="BE133"/>
  <c r="BE158"/>
  <c r="BE159"/>
  <c r="BE163"/>
  <c r="BE125"/>
  <c r="BE130"/>
  <c r="BE135"/>
  <c r="BE136"/>
  <c r="BE140"/>
  <c r="BE143"/>
  <c r="BE148"/>
  <c r="BE152"/>
  <c r="BE172"/>
  <c r="BE181"/>
  <c i="14" r="J89"/>
  <c r="J92"/>
  <c r="F128"/>
  <c r="BE235"/>
  <c r="BE294"/>
  <c r="BE305"/>
  <c r="BE326"/>
  <c r="BE347"/>
  <c r="J91"/>
  <c r="BE146"/>
  <c r="BE174"/>
  <c r="BE229"/>
  <c r="BE241"/>
  <c r="BE318"/>
  <c r="BE341"/>
  <c r="BE359"/>
  <c r="F92"/>
  <c r="BE135"/>
  <c r="BE170"/>
  <c r="BE180"/>
  <c r="BE202"/>
  <c r="BE215"/>
  <c r="BE228"/>
  <c r="BE246"/>
  <c r="BE255"/>
  <c r="BE259"/>
  <c r="BE268"/>
  <c r="BE283"/>
  <c r="BE324"/>
  <c r="BE353"/>
  <c i="13" r="BK139"/>
  <c i="14" r="BE143"/>
  <c r="BE192"/>
  <c r="BE298"/>
  <c r="BE315"/>
  <c r="BE329"/>
  <c r="BE350"/>
  <c r="BE384"/>
  <c r="E85"/>
  <c r="BE153"/>
  <c r="BE158"/>
  <c r="BE183"/>
  <c r="BE208"/>
  <c r="BE225"/>
  <c r="BE251"/>
  <c r="BE263"/>
  <c r="BE277"/>
  <c r="BE303"/>
  <c r="BE321"/>
  <c r="BE344"/>
  <c r="BE361"/>
  <c r="BE370"/>
  <c r="BE375"/>
  <c r="BE166"/>
  <c r="BE237"/>
  <c r="BE288"/>
  <c r="BE331"/>
  <c r="BE379"/>
  <c r="BE140"/>
  <c r="BE161"/>
  <c r="BE177"/>
  <c r="BE189"/>
  <c r="BE273"/>
  <c r="BE280"/>
  <c r="BE312"/>
  <c r="BE150"/>
  <c r="BE186"/>
  <c r="BE197"/>
  <c r="BE221"/>
  <c r="BE287"/>
  <c r="BE291"/>
  <c r="BE309"/>
  <c r="BE338"/>
  <c i="13" r="E115"/>
  <c r="J119"/>
  <c r="BE174"/>
  <c r="BE191"/>
  <c r="F92"/>
  <c r="J122"/>
  <c r="BE157"/>
  <c r="F121"/>
  <c r="BE133"/>
  <c r="BE134"/>
  <c r="BE138"/>
  <c r="BE141"/>
  <c r="BE162"/>
  <c r="BE182"/>
  <c r="BE169"/>
  <c i="12" r="BK119"/>
  <c r="J119"/>
  <c r="J97"/>
  <c i="13" r="J121"/>
  <c r="BE135"/>
  <c r="BE128"/>
  <c r="BE150"/>
  <c i="12" r="E108"/>
  <c r="BE129"/>
  <c r="BE135"/>
  <c r="BE137"/>
  <c r="BE130"/>
  <c r="BE136"/>
  <c r="BE144"/>
  <c r="F91"/>
  <c r="J112"/>
  <c r="BE124"/>
  <c r="BE142"/>
  <c i="11" r="BK119"/>
  <c r="J119"/>
  <c r="J97"/>
  <c i="12" r="F92"/>
  <c r="BE122"/>
  <c r="BE126"/>
  <c r="BE127"/>
  <c r="BE128"/>
  <c r="BE132"/>
  <c r="BE134"/>
  <c r="J115"/>
  <c r="BE125"/>
  <c r="BE133"/>
  <c r="BE139"/>
  <c r="J91"/>
  <c r="BE121"/>
  <c r="BE123"/>
  <c r="BE143"/>
  <c r="BE131"/>
  <c r="BE141"/>
  <c i="11" r="E85"/>
  <c r="F115"/>
  <c r="BE128"/>
  <c r="BE140"/>
  <c r="BE144"/>
  <c i="10" r="BK119"/>
  <c r="J119"/>
  <c r="J97"/>
  <c i="11" r="J89"/>
  <c r="F114"/>
  <c r="J115"/>
  <c r="BE121"/>
  <c r="BE122"/>
  <c r="BE123"/>
  <c r="BE132"/>
  <c r="BE135"/>
  <c r="BE136"/>
  <c r="BE137"/>
  <c r="BE139"/>
  <c r="J91"/>
  <c r="BE124"/>
  <c r="BE125"/>
  <c r="BE126"/>
  <c r="BE127"/>
  <c r="BE129"/>
  <c r="BE133"/>
  <c r="BE134"/>
  <c r="BE138"/>
  <c r="BE143"/>
  <c r="BE145"/>
  <c r="BE130"/>
  <c r="BE131"/>
  <c r="BE142"/>
  <c i="10" r="F92"/>
  <c r="J115"/>
  <c r="BE126"/>
  <c r="BE132"/>
  <c r="BE136"/>
  <c r="F91"/>
  <c r="BE138"/>
  <c r="J114"/>
  <c r="BE128"/>
  <c r="BE131"/>
  <c r="BE123"/>
  <c r="E85"/>
  <c r="BE121"/>
  <c r="J89"/>
  <c r="BE125"/>
  <c r="BE129"/>
  <c r="BE134"/>
  <c r="BE137"/>
  <c r="BE139"/>
  <c i="9" r="BK119"/>
  <c r="J119"/>
  <c r="J97"/>
  <c i="10" r="BE122"/>
  <c r="BE130"/>
  <c r="BE124"/>
  <c r="BE127"/>
  <c i="8" r="BK124"/>
  <c r="J124"/>
  <c r="J97"/>
  <c i="9" r="J115"/>
  <c r="BE124"/>
  <c r="BE121"/>
  <c r="BE123"/>
  <c r="J89"/>
  <c r="J114"/>
  <c i="8" r="J270"/>
  <c r="J101"/>
  <c i="9" r="E85"/>
  <c r="F114"/>
  <c r="BE122"/>
  <c r="BE129"/>
  <c r="BE131"/>
  <c r="BE132"/>
  <c r="BE134"/>
  <c r="BE135"/>
  <c r="BE141"/>
  <c r="BE127"/>
  <c r="F92"/>
  <c r="BE126"/>
  <c r="BE128"/>
  <c r="BE130"/>
  <c r="BE133"/>
  <c r="BE137"/>
  <c r="BE139"/>
  <c r="BE142"/>
  <c r="BE125"/>
  <c r="BE140"/>
  <c i="8" r="E85"/>
  <c r="J117"/>
  <c r="J120"/>
  <c r="BE139"/>
  <c r="BE167"/>
  <c r="BE206"/>
  <c r="BE218"/>
  <c r="BE232"/>
  <c r="BE285"/>
  <c r="BE290"/>
  <c i="7" r="BK139"/>
  <c r="J139"/>
  <c r="J99"/>
  <c i="8" r="BE150"/>
  <c r="BE183"/>
  <c r="BE205"/>
  <c r="BE212"/>
  <c r="BE226"/>
  <c r="BE230"/>
  <c r="BE237"/>
  <c r="BE243"/>
  <c r="BE256"/>
  <c r="BE267"/>
  <c r="BE271"/>
  <c r="BE272"/>
  <c r="BE278"/>
  <c r="BE287"/>
  <c i="7" r="BK128"/>
  <c r="J128"/>
  <c r="J97"/>
  <c i="8" r="BE134"/>
  <c r="BE158"/>
  <c r="BE171"/>
  <c r="BE179"/>
  <c r="BE201"/>
  <c r="BE214"/>
  <c r="BE217"/>
  <c r="BE220"/>
  <c r="BE228"/>
  <c r="BE238"/>
  <c r="BE240"/>
  <c r="BE252"/>
  <c r="BE281"/>
  <c r="BE283"/>
  <c r="BE126"/>
  <c r="BE131"/>
  <c r="BE135"/>
  <c r="BE161"/>
  <c r="BE219"/>
  <c r="BE225"/>
  <c r="BE274"/>
  <c r="F91"/>
  <c r="BE127"/>
  <c r="BE138"/>
  <c r="BE147"/>
  <c r="BE149"/>
  <c r="BE164"/>
  <c r="BE172"/>
  <c r="BE176"/>
  <c r="BE180"/>
  <c r="BE195"/>
  <c r="BE196"/>
  <c r="BE202"/>
  <c r="BE241"/>
  <c r="BE279"/>
  <c r="F92"/>
  <c r="BE143"/>
  <c r="BE144"/>
  <c r="BE148"/>
  <c r="BE154"/>
  <c r="BE175"/>
  <c r="BE187"/>
  <c r="BE199"/>
  <c r="BE204"/>
  <c r="BE208"/>
  <c r="BE210"/>
  <c r="BE215"/>
  <c r="BE224"/>
  <c r="BE227"/>
  <c r="BE231"/>
  <c r="BE236"/>
  <c r="BE239"/>
  <c r="BE242"/>
  <c r="BE246"/>
  <c r="BE248"/>
  <c r="BE258"/>
  <c r="BE260"/>
  <c r="BE268"/>
  <c r="BE273"/>
  <c r="BE276"/>
  <c r="BE277"/>
  <c r="J91"/>
  <c r="BE146"/>
  <c r="BE157"/>
  <c r="BE168"/>
  <c r="BE184"/>
  <c r="BE191"/>
  <c r="BE203"/>
  <c r="BE207"/>
  <c r="BE213"/>
  <c r="BE216"/>
  <c r="BE222"/>
  <c r="BE233"/>
  <c r="BE235"/>
  <c r="BE264"/>
  <c r="BE275"/>
  <c r="BE280"/>
  <c r="BE130"/>
  <c r="BE142"/>
  <c r="BE145"/>
  <c r="BE153"/>
  <c r="BE188"/>
  <c r="BE192"/>
  <c r="BE200"/>
  <c r="BE209"/>
  <c r="BE211"/>
  <c r="BE221"/>
  <c r="BE223"/>
  <c r="BE229"/>
  <c r="BE234"/>
  <c r="BE250"/>
  <c r="BE254"/>
  <c r="BE262"/>
  <c i="7" r="F91"/>
  <c r="BE131"/>
  <c r="BE144"/>
  <c r="BE150"/>
  <c r="BE161"/>
  <c r="BE163"/>
  <c r="BE172"/>
  <c r="BE176"/>
  <c r="BE184"/>
  <c r="BE189"/>
  <c r="BE193"/>
  <c r="BE203"/>
  <c r="BE206"/>
  <c r="BE212"/>
  <c r="BE226"/>
  <c r="BE238"/>
  <c r="J89"/>
  <c r="J123"/>
  <c r="BE132"/>
  <c r="BE134"/>
  <c r="BE141"/>
  <c r="BE149"/>
  <c r="BE154"/>
  <c r="BE159"/>
  <c r="BE160"/>
  <c r="BE165"/>
  <c r="BE167"/>
  <c r="BE181"/>
  <c r="BE185"/>
  <c r="BE186"/>
  <c r="BE192"/>
  <c r="BE195"/>
  <c r="BE228"/>
  <c r="BE234"/>
  <c r="BE236"/>
  <c r="BE239"/>
  <c r="BE248"/>
  <c r="J124"/>
  <c r="BE133"/>
  <c r="BE137"/>
  <c r="BE146"/>
  <c r="BE153"/>
  <c r="BE166"/>
  <c r="BE175"/>
  <c r="BE183"/>
  <c r="BE201"/>
  <c r="BE218"/>
  <c r="BE231"/>
  <c r="BE242"/>
  <c r="E85"/>
  <c r="F124"/>
  <c r="BE145"/>
  <c r="BE151"/>
  <c r="BE155"/>
  <c r="BE157"/>
  <c r="BE162"/>
  <c r="BE164"/>
  <c r="BE168"/>
  <c r="BE171"/>
  <c r="BE174"/>
  <c r="BE179"/>
  <c r="BE182"/>
  <c r="BE188"/>
  <c r="BE194"/>
  <c r="BE198"/>
  <c r="BE202"/>
  <c r="BE205"/>
  <c r="BE207"/>
  <c r="BE210"/>
  <c r="BE215"/>
  <c r="BE216"/>
  <c r="BE217"/>
  <c r="BE221"/>
  <c r="BE222"/>
  <c r="BE227"/>
  <c r="BE235"/>
  <c r="BE243"/>
  <c r="BE244"/>
  <c r="BE246"/>
  <c r="BE147"/>
  <c r="BE170"/>
  <c r="BE173"/>
  <c r="BE190"/>
  <c r="BE196"/>
  <c r="BE219"/>
  <c r="BE223"/>
  <c r="BE241"/>
  <c i="6" r="BK121"/>
  <c r="J121"/>
  <c i="7" r="BE130"/>
  <c r="BE135"/>
  <c r="BE136"/>
  <c r="BE152"/>
  <c r="BE158"/>
  <c r="BE191"/>
  <c r="BE197"/>
  <c r="BE199"/>
  <c r="BE209"/>
  <c r="BE213"/>
  <c r="BE220"/>
  <c r="BE225"/>
  <c r="BE229"/>
  <c r="BE230"/>
  <c r="BE232"/>
  <c r="BE233"/>
  <c r="BE237"/>
  <c r="BE245"/>
  <c r="BE249"/>
  <c r="BE142"/>
  <c r="BE143"/>
  <c r="BE177"/>
  <c r="BE178"/>
  <c r="BE180"/>
  <c r="BE200"/>
  <c r="BE204"/>
  <c r="BE211"/>
  <c r="BE214"/>
  <c r="BE240"/>
  <c i="5" r="J126"/>
  <c r="J97"/>
  <c r="J127"/>
  <c r="J98"/>
  <c i="6" r="J89"/>
  <c r="F92"/>
  <c r="BE123"/>
  <c r="BE124"/>
  <c r="BE128"/>
  <c r="BE130"/>
  <c r="BE131"/>
  <c r="BE136"/>
  <c r="BE138"/>
  <c r="BE143"/>
  <c r="BE145"/>
  <c r="BE151"/>
  <c r="BE155"/>
  <c r="BE159"/>
  <c r="BE166"/>
  <c r="BE168"/>
  <c r="BE170"/>
  <c r="J117"/>
  <c r="BE127"/>
  <c r="BE140"/>
  <c r="BE150"/>
  <c r="BE161"/>
  <c r="BE164"/>
  <c r="BE129"/>
  <c r="BE134"/>
  <c r="BE139"/>
  <c r="BE146"/>
  <c r="BE153"/>
  <c r="BE162"/>
  <c r="J92"/>
  <c r="BE125"/>
  <c r="BE148"/>
  <c r="BE132"/>
  <c r="BE142"/>
  <c r="BE152"/>
  <c i="5" r="BK130"/>
  <c r="J130"/>
  <c r="J99"/>
  <c i="6" r="F91"/>
  <c r="E111"/>
  <c r="BE126"/>
  <c r="BE133"/>
  <c r="BE135"/>
  <c r="BE137"/>
  <c r="BE141"/>
  <c r="BE154"/>
  <c r="BE157"/>
  <c r="BE169"/>
  <c r="BE149"/>
  <c r="BE160"/>
  <c r="BE171"/>
  <c r="BE144"/>
  <c r="BE156"/>
  <c r="BE163"/>
  <c i="5" r="F91"/>
  <c r="J119"/>
  <c r="BE140"/>
  <c r="BE153"/>
  <c r="BE158"/>
  <c r="BE166"/>
  <c r="BE167"/>
  <c r="E85"/>
  <c r="J92"/>
  <c r="BE136"/>
  <c r="BE137"/>
  <c r="BE138"/>
  <c r="BE144"/>
  <c r="BE149"/>
  <c r="BE151"/>
  <c r="BE154"/>
  <c r="BE163"/>
  <c r="BE164"/>
  <c r="BE165"/>
  <c r="BE171"/>
  <c r="BE177"/>
  <c r="BE184"/>
  <c r="BE185"/>
  <c r="BE191"/>
  <c r="F92"/>
  <c r="BE128"/>
  <c r="BE142"/>
  <c r="BE143"/>
  <c r="BE145"/>
  <c r="BE146"/>
  <c r="BE147"/>
  <c r="BE156"/>
  <c r="BE162"/>
  <c r="BE169"/>
  <c r="BE173"/>
  <c r="BE174"/>
  <c r="BE176"/>
  <c r="BE189"/>
  <c r="BE133"/>
  <c r="BE181"/>
  <c r="BE194"/>
  <c i="4" r="BK120"/>
  <c r="J120"/>
  <c r="J96"/>
  <c i="5" r="J121"/>
  <c r="BE129"/>
  <c r="BE132"/>
  <c r="BE134"/>
  <c r="BE135"/>
  <c r="BE148"/>
  <c r="BE152"/>
  <c r="BE155"/>
  <c r="BE157"/>
  <c r="BE168"/>
  <c r="BE170"/>
  <c r="BE178"/>
  <c r="BE179"/>
  <c r="BE180"/>
  <c r="BE183"/>
  <c r="BE186"/>
  <c r="BE188"/>
  <c r="BE192"/>
  <c r="BE193"/>
  <c r="BE141"/>
  <c r="BE159"/>
  <c r="BE160"/>
  <c r="BE161"/>
  <c r="BE172"/>
  <c r="BE175"/>
  <c i="4" r="F92"/>
  <c r="BE131"/>
  <c r="BE156"/>
  <c r="BE162"/>
  <c r="BE167"/>
  <c i="3" r="BK138"/>
  <c i="4" r="E85"/>
  <c r="BE123"/>
  <c r="BE126"/>
  <c r="BE133"/>
  <c r="BE145"/>
  <c r="BE151"/>
  <c r="BE169"/>
  <c r="J92"/>
  <c r="J114"/>
  <c r="BE127"/>
  <c r="BE134"/>
  <c r="BE135"/>
  <c r="BE136"/>
  <c r="BE142"/>
  <c r="BE154"/>
  <c r="BE158"/>
  <c r="BE159"/>
  <c r="F116"/>
  <c r="BE125"/>
  <c r="BE138"/>
  <c r="BE141"/>
  <c r="BE148"/>
  <c r="BE152"/>
  <c r="BE157"/>
  <c r="BE168"/>
  <c r="BE174"/>
  <c r="BE124"/>
  <c r="BE129"/>
  <c r="BE130"/>
  <c r="BE137"/>
  <c r="BE149"/>
  <c r="BE150"/>
  <c r="BE160"/>
  <c r="BE161"/>
  <c r="BE166"/>
  <c r="BE128"/>
  <c r="BE147"/>
  <c r="BE153"/>
  <c r="BE155"/>
  <c r="BE165"/>
  <c r="BE175"/>
  <c r="J116"/>
  <c r="BE139"/>
  <c r="BE140"/>
  <c r="BE144"/>
  <c r="BE163"/>
  <c r="BE170"/>
  <c i="3" r="BK690"/>
  <c r="J690"/>
  <c r="J105"/>
  <c i="4" r="BE122"/>
  <c r="BE143"/>
  <c r="BE146"/>
  <c r="BE172"/>
  <c r="BE173"/>
  <c i="3" r="J89"/>
  <c r="F134"/>
  <c r="BE217"/>
  <c r="BE247"/>
  <c r="BE373"/>
  <c r="BE586"/>
  <c r="BE630"/>
  <c r="BE677"/>
  <c r="BE689"/>
  <c r="BE819"/>
  <c r="BE837"/>
  <c r="BE923"/>
  <c r="BE1033"/>
  <c r="BE1143"/>
  <c r="BE1148"/>
  <c r="BE1198"/>
  <c r="BE1203"/>
  <c r="BE1214"/>
  <c r="BE1240"/>
  <c r="BE1266"/>
  <c r="BE1269"/>
  <c r="BE1338"/>
  <c r="BE1345"/>
  <c r="BE1349"/>
  <c r="BE1354"/>
  <c i="2" r="BK130"/>
  <c r="J130"/>
  <c r="J97"/>
  <c r="BK350"/>
  <c r="J350"/>
  <c r="J102"/>
  <c i="3" r="J91"/>
  <c r="F133"/>
  <c r="BE244"/>
  <c r="BE380"/>
  <c r="BE639"/>
  <c r="BE643"/>
  <c r="BE673"/>
  <c r="BE857"/>
  <c r="BE941"/>
  <c r="BE1029"/>
  <c r="BE1034"/>
  <c r="BE1086"/>
  <c r="BE1131"/>
  <c r="BE1134"/>
  <c r="BE1137"/>
  <c r="BE1151"/>
  <c r="BE1260"/>
  <c r="BE234"/>
  <c r="BE281"/>
  <c r="BE288"/>
  <c r="BE457"/>
  <c r="BE475"/>
  <c r="BE634"/>
  <c r="BE674"/>
  <c r="BE697"/>
  <c r="BE706"/>
  <c r="BE739"/>
  <c r="BE863"/>
  <c r="BE1040"/>
  <c r="E127"/>
  <c r="BE172"/>
  <c r="BE221"/>
  <c r="BE372"/>
  <c r="BE450"/>
  <c r="BE555"/>
  <c r="BE583"/>
  <c r="BE620"/>
  <c r="BE687"/>
  <c r="BE692"/>
  <c r="BE700"/>
  <c r="BE845"/>
  <c r="BE875"/>
  <c r="BE954"/>
  <c r="BE964"/>
  <c r="BE1023"/>
  <c r="BE1026"/>
  <c r="BE1037"/>
  <c r="BE1068"/>
  <c r="BE1088"/>
  <c r="BE1146"/>
  <c r="BE1220"/>
  <c r="BE1263"/>
  <c r="J134"/>
  <c r="BE150"/>
  <c r="BE285"/>
  <c r="BE295"/>
  <c r="BE367"/>
  <c r="BE374"/>
  <c r="BE377"/>
  <c r="BE462"/>
  <c r="BE470"/>
  <c r="BE550"/>
  <c r="BE580"/>
  <c r="BE624"/>
  <c r="BE627"/>
  <c r="BE680"/>
  <c r="BE705"/>
  <c r="BE738"/>
  <c r="BE741"/>
  <c r="BE748"/>
  <c r="BE839"/>
  <c r="BE893"/>
  <c r="BE140"/>
  <c r="BE175"/>
  <c r="BE226"/>
  <c r="BE250"/>
  <c r="BE454"/>
  <c r="BE469"/>
  <c r="BE686"/>
  <c r="BE746"/>
  <c r="BE810"/>
  <c r="BE851"/>
  <c r="BE881"/>
  <c r="BE899"/>
  <c r="BE911"/>
  <c r="BE935"/>
  <c r="BE169"/>
  <c r="BE200"/>
  <c r="BE292"/>
  <c r="BE465"/>
  <c r="BE616"/>
  <c r="BE672"/>
  <c r="BE683"/>
  <c r="BE711"/>
  <c r="BE787"/>
  <c r="BE820"/>
  <c r="BE869"/>
  <c r="BE887"/>
  <c r="BE905"/>
  <c r="BE917"/>
  <c r="BE947"/>
  <c r="BE146"/>
  <c r="BE155"/>
  <c r="BE160"/>
  <c r="BE165"/>
  <c r="BE230"/>
  <c r="BE238"/>
  <c r="BE366"/>
  <c r="BE471"/>
  <c r="BE545"/>
  <c r="BE671"/>
  <c r="BE713"/>
  <c r="BE816"/>
  <c r="BE831"/>
  <c r="BE929"/>
  <c r="BE959"/>
  <c r="BE969"/>
  <c r="BE1140"/>
  <c r="BE1153"/>
  <c r="BE1208"/>
  <c r="BE1211"/>
  <c r="BE1217"/>
  <c r="BE1242"/>
  <c i="2" r="BE132"/>
  <c r="BE314"/>
  <c r="BE349"/>
  <c r="BE364"/>
  <c r="BE400"/>
  <c r="BE416"/>
  <c r="BE474"/>
  <c r="BE507"/>
  <c r="BE536"/>
  <c r="F91"/>
  <c r="E119"/>
  <c r="J126"/>
  <c r="BE207"/>
  <c r="BE329"/>
  <c r="BE333"/>
  <c r="BE347"/>
  <c r="J125"/>
  <c r="BE326"/>
  <c r="F92"/>
  <c r="BE244"/>
  <c r="BE318"/>
  <c r="BE322"/>
  <c r="BE337"/>
  <c r="BE343"/>
  <c r="BE344"/>
  <c r="BE352"/>
  <c r="J89"/>
  <c r="BE150"/>
  <c r="BE208"/>
  <c r="BE213"/>
  <c r="BE342"/>
  <c r="BE390"/>
  <c r="BE403"/>
  <c r="BE410"/>
  <c r="BE137"/>
  <c r="J34"/>
  <c i="1" r="AW95"/>
  <c i="4" r="F36"/>
  <c i="1" r="BC97"/>
  <c i="4" r="F34"/>
  <c i="1" r="BA97"/>
  <c i="5" r="F35"/>
  <c i="1" r="BB98"/>
  <c i="6" r="F37"/>
  <c i="1" r="BD99"/>
  <c i="6" r="F35"/>
  <c i="1" r="BB99"/>
  <c i="7" r="F35"/>
  <c i="1" r="BB100"/>
  <c i="8" r="F37"/>
  <c i="1" r="BD101"/>
  <c i="10" r="F36"/>
  <c i="1" r="BC103"/>
  <c i="11" r="F34"/>
  <c i="1" r="BA104"/>
  <c i="13" r="F35"/>
  <c i="1" r="BB106"/>
  <c i="14" r="F34"/>
  <c i="1" r="BA107"/>
  <c i="19" r="F36"/>
  <c i="1" r="BC112"/>
  <c i="20" r="J30"/>
  <c i="3" r="J34"/>
  <c i="1" r="AW96"/>
  <c i="9" r="F34"/>
  <c i="1" r="BA102"/>
  <c i="9" r="F36"/>
  <c i="1" r="BC102"/>
  <c i="10" r="F34"/>
  <c i="1" r="BA103"/>
  <c i="11" r="F37"/>
  <c i="1" r="BD104"/>
  <c i="13" r="F36"/>
  <c i="1" r="BC106"/>
  <c i="15" r="F34"/>
  <c i="1" r="BA108"/>
  <c i="16" r="F37"/>
  <c i="1" r="BD109"/>
  <c i="16" r="F35"/>
  <c i="1" r="BB109"/>
  <c i="16" r="J34"/>
  <c i="1" r="AW109"/>
  <c i="17" r="F35"/>
  <c i="1" r="BB110"/>
  <c i="18" r="J34"/>
  <c i="1" r="AW111"/>
  <c i="18" r="F37"/>
  <c i="1" r="BD111"/>
  <c i="20" r="F35"/>
  <c i="1" r="BB113"/>
  <c i="20" r="F37"/>
  <c i="1" r="BD113"/>
  <c i="2" r="F35"/>
  <c i="1" r="BB95"/>
  <c i="4" r="F35"/>
  <c i="1" r="BB97"/>
  <c i="5" r="F34"/>
  <c i="1" r="BA98"/>
  <c i="5" r="F37"/>
  <c i="1" r="BD98"/>
  <c i="6" r="F34"/>
  <c i="1" r="BA99"/>
  <c i="6" r="J34"/>
  <c i="1" r="AW99"/>
  <c i="6" r="J30"/>
  <c i="7" r="F37"/>
  <c i="1" r="BD100"/>
  <c i="7" r="F36"/>
  <c i="1" r="BC100"/>
  <c i="8" r="F34"/>
  <c i="1" r="BA101"/>
  <c i="10" r="J34"/>
  <c i="1" r="AW103"/>
  <c i="11" r="J34"/>
  <c i="1" r="AW104"/>
  <c i="13" r="F34"/>
  <c i="1" r="BA106"/>
  <c i="15" r="F36"/>
  <c i="1" r="BC108"/>
  <c i="15" r="F35"/>
  <c i="1" r="BB108"/>
  <c i="17" r="F34"/>
  <c i="1" r="BA110"/>
  <c i="17" r="F36"/>
  <c i="1" r="BC110"/>
  <c i="18" r="F34"/>
  <c i="1" r="BA111"/>
  <c i="17" r="J30"/>
  <c i="19" r="F34"/>
  <c i="1" r="BA112"/>
  <c i="2" r="F37"/>
  <c i="1" r="BD95"/>
  <c i="4" r="F37"/>
  <c i="1" r="BD97"/>
  <c i="4" r="J34"/>
  <c i="1" r="AW97"/>
  <c i="5" r="J34"/>
  <c i="1" r="AW98"/>
  <c i="5" r="F36"/>
  <c i="1" r="BC98"/>
  <c i="6" r="F36"/>
  <c i="1" r="BC99"/>
  <c i="7" r="F34"/>
  <c i="1" r="BA100"/>
  <c i="7" r="J34"/>
  <c i="1" r="AW100"/>
  <c i="8" r="J34"/>
  <c i="1" r="AW101"/>
  <c i="11" r="F36"/>
  <c i="1" r="BC104"/>
  <c i="12" r="J34"/>
  <c i="1" r="AW105"/>
  <c i="14" r="F36"/>
  <c i="1" r="BC107"/>
  <c i="19" r="J34"/>
  <c i="1" r="AW112"/>
  <c i="2" r="F36"/>
  <c i="1" r="BC95"/>
  <c i="3" r="F35"/>
  <c i="1" r="BB96"/>
  <c i="8" r="F36"/>
  <c i="1" r="BC101"/>
  <c i="12" r="F37"/>
  <c i="1" r="BD105"/>
  <c i="13" r="F37"/>
  <c i="1" r="BD106"/>
  <c i="14" r="F37"/>
  <c i="1" r="BD107"/>
  <c i="20" r="J34"/>
  <c i="1" r="AW113"/>
  <c i="20" r="F34"/>
  <c i="1" r="BA113"/>
  <c i="3" r="F34"/>
  <c i="1" r="BA96"/>
  <c i="9" r="F35"/>
  <c i="1" r="BB102"/>
  <c i="10" r="F35"/>
  <c i="1" r="BB103"/>
  <c i="10" r="F37"/>
  <c i="1" r="BD103"/>
  <c i="12" r="F35"/>
  <c i="1" r="BB105"/>
  <c i="13" r="J34"/>
  <c i="1" r="AW106"/>
  <c i="15" r="F37"/>
  <c i="1" r="BD108"/>
  <c i="15" r="J34"/>
  <c i="1" r="AW108"/>
  <c i="16" r="F36"/>
  <c i="1" r="BC109"/>
  <c i="16" r="F34"/>
  <c i="1" r="BA109"/>
  <c i="17" r="F37"/>
  <c i="1" r="BD110"/>
  <c i="17" r="J34"/>
  <c i="1" r="AW110"/>
  <c i="18" r="F36"/>
  <c i="1" r="BC111"/>
  <c i="18" r="F35"/>
  <c i="1" r="BB111"/>
  <c i="18" r="J30"/>
  <c i="20" r="F36"/>
  <c i="1" r="BC113"/>
  <c i="3" r="F36"/>
  <c i="1" r="BC96"/>
  <c i="9" r="J34"/>
  <c i="1" r="AW102"/>
  <c i="9" r="F37"/>
  <c i="1" r="BD102"/>
  <c i="11" r="F35"/>
  <c i="1" r="BB104"/>
  <c i="12" r="F36"/>
  <c i="1" r="BC105"/>
  <c i="14" r="J34"/>
  <c i="1" r="AW107"/>
  <c i="19" r="F35"/>
  <c i="1" r="BB112"/>
  <c i="2" r="F34"/>
  <c i="1" r="BA95"/>
  <c i="3" r="F37"/>
  <c i="1" r="BD96"/>
  <c i="8" r="F35"/>
  <c i="1" r="BB101"/>
  <c i="12" r="F34"/>
  <c i="1" r="BA105"/>
  <c i="14" r="F35"/>
  <c i="1" r="BB107"/>
  <c i="19" r="F37"/>
  <c i="1" r="BD112"/>
  <c i="19" r="J30"/>
  <c i="7" l="1" r="P139"/>
  <c r="P127"/>
  <c i="1" r="AU100"/>
  <c i="13" r="P125"/>
  <c i="1" r="AU106"/>
  <c i="13" r="R125"/>
  <c i="2" r="R129"/>
  <c i="13" r="T125"/>
  <c i="5" r="P130"/>
  <c r="P125"/>
  <c i="1" r="AU98"/>
  <c i="3" r="P138"/>
  <c i="15" r="BK123"/>
  <c r="J123"/>
  <c r="J97"/>
  <c i="2" r="T130"/>
  <c r="T129"/>
  <c i="8" r="P123"/>
  <c i="1" r="AU101"/>
  <c i="5" r="T125"/>
  <c i="6" r="R121"/>
  <c i="14" r="R178"/>
  <c r="R132"/>
  <c i="17" r="P118"/>
  <c i="1" r="AU110"/>
  <c i="19" r="T122"/>
  <c r="T121"/>
  <c i="14" r="P133"/>
  <c r="P132"/>
  <c i="1" r="AU107"/>
  <c i="7" r="R139"/>
  <c r="R127"/>
  <c i="8" r="T123"/>
  <c i="3" r="P690"/>
  <c i="7" r="T139"/>
  <c r="T127"/>
  <c i="4" r="R120"/>
  <c r="P120"/>
  <c i="1" r="AU97"/>
  <c i="3" r="T690"/>
  <c r="T137"/>
  <c r="R690"/>
  <c r="R137"/>
  <c i="17" r="R118"/>
  <c i="14" r="T178"/>
  <c r="T132"/>
  <c i="6" r="P121"/>
  <c i="1" r="AU99"/>
  <c i="17" r="T118"/>
  <c i="1" r="AG113"/>
  <c i="20" r="J96"/>
  <c r="J118"/>
  <c r="J97"/>
  <c i="13" r="BK126"/>
  <c r="J126"/>
  <c r="J97"/>
  <c i="14" r="BK133"/>
  <c r="J133"/>
  <c r="J97"/>
  <c i="16" r="BK119"/>
  <c r="J119"/>
  <c r="J97"/>
  <c i="1" r="AG112"/>
  <c i="19" r="J96"/>
  <c r="J122"/>
  <c r="J97"/>
  <c i="1" r="AG111"/>
  <c r="AG110"/>
  <c i="17" r="J96"/>
  <c i="14" r="J178"/>
  <c r="J101"/>
  <c i="13" r="J139"/>
  <c r="J100"/>
  <c i="12" r="BK118"/>
  <c r="J118"/>
  <c r="J96"/>
  <c i="11" r="BK118"/>
  <c r="J118"/>
  <c r="J96"/>
  <c i="10" r="BK118"/>
  <c r="J118"/>
  <c i="9" r="BK118"/>
  <c r="J118"/>
  <c i="8" r="BK123"/>
  <c r="J123"/>
  <c r="J96"/>
  <c i="7" r="BK127"/>
  <c r="J127"/>
  <c i="1" r="AG99"/>
  <c i="6" r="J96"/>
  <c i="5" r="BK125"/>
  <c r="J125"/>
  <c r="J96"/>
  <c i="3" r="BK137"/>
  <c r="J137"/>
  <c r="J96"/>
  <c r="J138"/>
  <c r="J97"/>
  <c i="2" r="BK129"/>
  <c r="J129"/>
  <c r="J96"/>
  <c i="4" r="F33"/>
  <c i="1" r="AZ97"/>
  <c i="6" r="F33"/>
  <c i="1" r="AZ99"/>
  <c i="7" r="J30"/>
  <c i="1" r="AG100"/>
  <c i="8" r="J33"/>
  <c i="1" r="AV101"/>
  <c r="AT101"/>
  <c i="14" r="J33"/>
  <c i="1" r="AV107"/>
  <c r="AT107"/>
  <c i="3" r="J33"/>
  <c i="1" r="AV96"/>
  <c r="AT96"/>
  <c i="3" r="F33"/>
  <c i="1" r="AZ96"/>
  <c i="4" r="J33"/>
  <c i="1" r="AV97"/>
  <c r="AT97"/>
  <c i="6" r="J33"/>
  <c i="1" r="AV99"/>
  <c r="AT99"/>
  <c r="AN99"/>
  <c i="8" r="F33"/>
  <c i="1" r="AZ101"/>
  <c i="14" r="F33"/>
  <c i="1" r="AZ107"/>
  <c r="BA94"/>
  <c r="AW94"/>
  <c r="AK30"/>
  <c i="2" r="F33"/>
  <c i="1" r="AZ95"/>
  <c i="9" r="F33"/>
  <c i="1" r="AZ102"/>
  <c i="10" r="F33"/>
  <c i="1" r="AZ103"/>
  <c i="12" r="F33"/>
  <c i="1" r="AZ105"/>
  <c i="15" r="F33"/>
  <c i="1" r="AZ108"/>
  <c i="18" r="F33"/>
  <c i="1" r="AZ111"/>
  <c i="20" r="J33"/>
  <c i="1" r="AV113"/>
  <c r="AT113"/>
  <c r="AN113"/>
  <c r="BB94"/>
  <c r="W31"/>
  <c i="2" r="J33"/>
  <c i="1" r="AV95"/>
  <c r="AT95"/>
  <c i="9" r="J33"/>
  <c i="1" r="AV102"/>
  <c r="AT102"/>
  <c i="11" r="J33"/>
  <c i="1" r="AV104"/>
  <c r="AT104"/>
  <c i="13" r="J33"/>
  <c i="1" r="AV106"/>
  <c r="AT106"/>
  <c i="16" r="F33"/>
  <c i="1" r="AZ109"/>
  <c i="17" r="F33"/>
  <c i="1" r="AZ110"/>
  <c i="19" r="J33"/>
  <c i="1" r="AV112"/>
  <c r="AT112"/>
  <c r="AN112"/>
  <c r="BC94"/>
  <c r="AY94"/>
  <c i="4" r="J30"/>
  <c i="1" r="AG97"/>
  <c i="5" r="J33"/>
  <c i="1" r="AV98"/>
  <c r="AT98"/>
  <c i="7" r="J33"/>
  <c i="1" r="AV100"/>
  <c r="AT100"/>
  <c i="10" r="J33"/>
  <c i="1" r="AV103"/>
  <c r="AT103"/>
  <c i="12" r="J33"/>
  <c i="1" r="AV105"/>
  <c r="AT105"/>
  <c i="15" r="J33"/>
  <c i="1" r="AV108"/>
  <c r="AT108"/>
  <c i="19" r="F33"/>
  <c i="1" r="AZ112"/>
  <c i="5" r="F33"/>
  <c i="1" r="AZ98"/>
  <c i="7" r="F33"/>
  <c i="1" r="AZ100"/>
  <c i="9" r="J30"/>
  <c i="1" r="AG102"/>
  <c i="10" r="J30"/>
  <c i="1" r="AG103"/>
  <c i="11" r="F33"/>
  <c i="1" r="AZ104"/>
  <c i="13" r="F33"/>
  <c i="1" r="AZ106"/>
  <c i="16" r="J33"/>
  <c i="1" r="AV109"/>
  <c r="AT109"/>
  <c i="17" r="J33"/>
  <c i="1" r="AV110"/>
  <c r="AT110"/>
  <c r="AN110"/>
  <c i="18" r="J33"/>
  <c i="1" r="AV111"/>
  <c r="AT111"/>
  <c r="AN111"/>
  <c i="20" r="F33"/>
  <c i="1" r="AZ113"/>
  <c r="BD94"/>
  <c r="W33"/>
  <c i="3" l="1" r="P137"/>
  <c i="1" r="AU96"/>
  <c i="15" r="BK122"/>
  <c r="J122"/>
  <c i="13" r="BK125"/>
  <c r="J125"/>
  <c i="16" r="BK118"/>
  <c r="J118"/>
  <c r="J96"/>
  <c i="14" r="BK132"/>
  <c r="J132"/>
  <c r="J96"/>
  <c i="20" r="J39"/>
  <c i="19" r="J39"/>
  <c i="18" r="J39"/>
  <c i="17" r="J39"/>
  <c i="1" r="AN103"/>
  <c i="10" r="J96"/>
  <c i="1" r="AN102"/>
  <c i="9" r="J96"/>
  <c i="10" r="J39"/>
  <c i="9" r="J39"/>
  <c i="1" r="AN100"/>
  <c i="7" r="J96"/>
  <c r="J39"/>
  <c i="6" r="J39"/>
  <c i="1" r="AN97"/>
  <c i="4" r="J39"/>
  <c i="1" r="AU94"/>
  <c i="5" r="J30"/>
  <c i="1" r="AG98"/>
  <c r="AN98"/>
  <c i="15" r="J30"/>
  <c i="1" r="AG108"/>
  <c r="AZ94"/>
  <c r="W29"/>
  <c i="13" r="J30"/>
  <c i="1" r="AG106"/>
  <c i="3" r="J30"/>
  <c i="1" r="AG96"/>
  <c r="AN96"/>
  <c i="12" r="J30"/>
  <c i="1" r="AG105"/>
  <c r="AN105"/>
  <c i="2" r="J30"/>
  <c i="1" r="AG95"/>
  <c r="W32"/>
  <c i="8" r="J30"/>
  <c i="1" r="AG101"/>
  <c r="AN101"/>
  <c r="AX94"/>
  <c i="11" r="J30"/>
  <c i="1" r="AG104"/>
  <c r="AN104"/>
  <c r="W30"/>
  <c i="13" l="1" r="J39"/>
  <c i="15" r="J39"/>
  <c i="13" r="J96"/>
  <c i="15" r="J96"/>
  <c i="12" r="J39"/>
  <c i="11" r="J39"/>
  <c i="8" r="J39"/>
  <c i="5" r="J39"/>
  <c i="3" r="J39"/>
  <c i="2" r="J39"/>
  <c i="1" r="AN95"/>
  <c r="AN106"/>
  <c r="AN108"/>
  <c r="AV94"/>
  <c r="AK29"/>
  <c i="14" r="J30"/>
  <c i="1" r="AG107"/>
  <c r="AN107"/>
  <c i="16" r="J30"/>
  <c i="1" r="AG109"/>
  <c i="14" l="1" r="J39"/>
  <c i="16" r="J39"/>
  <c i="1" r="AN109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<sst xmlns="http://schemas.openxmlformats.org/spreadsheetml/2006/main">
  <si>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</si>
  <si>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</si>
  <si>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</si>
  <si>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</si>
  <si>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</si>
  <si>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{1e7b9549-81a5-45ae-b2ad-94ed752b32c6}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</si>
  <si>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</si>
  <si>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</si>
  <si>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</si>
  <si>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</si>
  <si>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</si>
  <si>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</si>
  <si>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</si>
  <si>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</si>
  <si>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2023052A1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</si>
  <si>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</si>
  <si>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</si>
  <si>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Dětský domov a školní jídelna Sedloňov - Stavební úpravy objektu - II. ETAPA SO01</t>
  </si>
  <si>
    <t>KSO:</t>
  </si>
  <si>
    <t>CC-CZ:</t>
  </si>
  <si>
    <t>Místo:</t>
  </si>
  <si>
    <t xml:space="preserve"> </t>
  </si>
  <si>
    <t>Datum:</t>
  </si>
  <si>
    <t>14. 12. 2023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</si>
  <si>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</si>
  <si>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</si>
  <si>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</si>
  <si>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</si>
  <si>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</si>
  <si>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</si>
  <si>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</si>
  <si>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</si>
  <si>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</si>
  <si>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</si>
  <si>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</si>
  <si>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</si>
  <si>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</si>
  <si>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</si>
  <si>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</si>
  <si>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</si>
  <si>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</si>
  <si>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</si>
  <si>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</si>
  <si>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</si>
  <si>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</si>
  <si>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</si>
  <si>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</si>
  <si>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</si>
  <si>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</si>
  <si>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</si>
  <si>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</si>
  <si>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</si>
  <si>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</si>
  <si>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</si>
  <si>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</si>
  <si>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</si>
  <si>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</si>
  <si>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</si>
  <si>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</si>
  <si>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</si>
  <si>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</si>
  <si>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</si>
  <si>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</si>
  <si>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</si>
  <si>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</si>
  <si>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</si>
  <si>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</si>
  <si>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</si>
  <si>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</si>
  <si>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</si>
  <si>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</si>
  <si>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</si>
  <si>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</si>
  <si>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</si>
  <si>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</si>
  <si>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</si>
  <si>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</si>
  <si>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</si>
  <si>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</si>
  <si>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 1NP a 2NP</t>
  </si>
  <si>
    <t>STA</t>
  </si>
  <si>
    <t>1</t>
  </si>
  <si>
    <t>{3a47d974-040b-44fb-9212-ca948470320f}</t>
  </si>
  <si>
    <t>2</t>
  </si>
  <si>
    <t>02</t>
  </si>
  <si>
    <t>Nové konstrukce 1NP ...</t>
  </si>
  <si>
    <t>{c8b7c67e-d49a-453f-a54e-51999f4ae3dd}</t>
  </si>
  <si>
    <t>03</t>
  </si>
  <si>
    <t>VZT-1.NP a 2.NP</t>
  </si>
  <si>
    <t>{965c1734-bdf6-4e3c-8147-8f0ff88c8cc9}</t>
  </si>
  <si>
    <t>04</t>
  </si>
  <si>
    <t>Ústřední vytápění</t>
  </si>
  <si>
    <t>{0f2809a5-21dd-4133-bb5e-237e893b0e03}</t>
  </si>
  <si>
    <t>05</t>
  </si>
  <si>
    <t>ZTI VENKOVNI KANALIZ...</t>
  </si>
  <si>
    <t>{5d9b2f7c-d419-429a-a5a3-fd6092275e9c}</t>
  </si>
  <si>
    <t>06</t>
  </si>
  <si>
    <t>ZTI VNITRNI</t>
  </si>
  <si>
    <t>{037300cb-eb8d-4200-a7fc-4464dd1137e4}</t>
  </si>
  <si>
    <t>D1.4</t>
  </si>
  <si>
    <t>Elektroinstalace</t>
  </si>
  <si>
    <t>{ffda4208-7563-4cfc-9947-bd2a087a4b0a}</t>
  </si>
  <si>
    <t>R1</t>
  </si>
  <si>
    <t>_Rozvaděče</t>
  </si>
  <si>
    <t>{f8b3fd0e-25da-4716-93a3-bbcac1d109bf}</t>
  </si>
  <si>
    <t>R2</t>
  </si>
  <si>
    <t>{9b351632-468a-485c-b057-ffe6004f3f2d}</t>
  </si>
  <si>
    <t>RH</t>
  </si>
  <si>
    <t>{c0e58021-54f4-4252-b166-d19a5922a665}</t>
  </si>
  <si>
    <t>RK2</t>
  </si>
  <si>
    <t>{fd0c559c-9248-4d89-b790-1c851a76696f}</t>
  </si>
  <si>
    <t>01 (1)</t>
  </si>
  <si>
    <t>Bourací práce 3NP</t>
  </si>
  <si>
    <t>{d24acb3a-1363-4517-beff-6fa7bf5c6293}</t>
  </si>
  <si>
    <t>02 (1)</t>
  </si>
  <si>
    <t>Nové konstrukce 3NP</t>
  </si>
  <si>
    <t>{5eed33ba-cf24-4d54-be44-298b2af18b8f}</t>
  </si>
  <si>
    <t>03.1</t>
  </si>
  <si>
    <t>{3e718793-36f8-40b1-b402-d234663b0128}</t>
  </si>
  <si>
    <t>03.2</t>
  </si>
  <si>
    <t>{ab36d168-9d08-46a9-af15-2b1db057d684}</t>
  </si>
  <si>
    <t>04 (1)</t>
  </si>
  <si>
    <t>VZT-3.NP</t>
  </si>
  <si>
    <t>{9cde1982-698c-469d-af69-f21558a5e5fb}</t>
  </si>
  <si>
    <t>01c2</t>
  </si>
  <si>
    <t>Hřiště</t>
  </si>
  <si>
    <t>{37d765dd-a28a-4409-bfbd-9ec02ff5ae31}</t>
  </si>
  <si>
    <t>01c1</t>
  </si>
  <si>
    <t>Oplocení</t>
  </si>
  <si>
    <t>{27f53559-3c01-4381-a6c8-f4b9a0820b47}</t>
  </si>
  <si>
    <t>VRN</t>
  </si>
  <si>
    <t>Vedlejší rozpočtové...</t>
  </si>
  <si>
    <t>{986e286a-9ef7-4dab-9257-b30ec415b680}</t>
  </si>
  <si>
    <t>KRYCÍ LIST SOUPISU PRACÍ</t>
  </si>
  <si>
    <t>Objekt:</t>
  </si>
  <si>
    <t>01 - Bourací práce 1NP a 2NP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</si>
  <si>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</si>
  <si>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</si>
  <si>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</si>
  <si>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</si>
  <si>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</si>
  <si>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</si>
  <si>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</si>
  <si>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</si>
  <si>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</si>
  <si>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</si>
  <si>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</si>
  <si>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</si>
  <si>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</si>
  <si>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</si>
  <si>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</si>
  <si>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</si>
  <si>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</si>
  <si>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</si>
  <si>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</si>
  <si>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</si>
  <si>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</si>
  <si>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</si>
  <si>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</si>
  <si>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</si>
  <si>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</si>
  <si>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</si>
  <si>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</si>
  <si>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</si>
  <si>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</si>
  <si>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</si>
  <si>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</si>
  <si>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</si>
  <si>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</si>
  <si>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</si>
  <si>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</si>
  <si>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</si>
  <si>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</si>
  <si>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319201253</t>
  </si>
  <si>
    <t>Dodatečná izolace zdiva tl přes 300 do 600 mm zaražením nerezových plechů</t>
  </si>
  <si>
    <t>m2</t>
  </si>
  <si>
    <t>CS ÚRS 2023 02</t>
  </si>
  <si>
    <t>4</t>
  </si>
  <si>
    <t>VV</t>
  </si>
  <si>
    <t>dle popisu v PD</t>
  </si>
  <si>
    <t>(11,2+11,2+17,2)*0,5</t>
  </si>
  <si>
    <t>Součet</t>
  </si>
  <si>
    <t>9</t>
  </si>
  <si>
    <t>Ostatní konstrukce a práce, bourání</t>
  </si>
  <si>
    <t>965042221</t>
  </si>
  <si>
    <t>Bourání podkladů pod dlažby nebo mazanin betonových nebo z litého asfaltu tl přes 100 mm pl do 1 m2</t>
  </si>
  <si>
    <t>m3</t>
  </si>
  <si>
    <t>dle popisu v PD - vybourání souvrství podlah POC</t>
  </si>
  <si>
    <t>m.č.105</t>
  </si>
  <si>
    <t>76,56</t>
  </si>
  <si>
    <t>m.č.106</t>
  </si>
  <si>
    <t>52,27</t>
  </si>
  <si>
    <t>m.č.107</t>
  </si>
  <si>
    <t>20,04</t>
  </si>
  <si>
    <t>m.č.108</t>
  </si>
  <si>
    <t>6,66</t>
  </si>
  <si>
    <t>155,53*0,15</t>
  </si>
  <si>
    <t>965046111</t>
  </si>
  <si>
    <t>Broušení stávajících betonových podlah úběr do 3 mm</t>
  </si>
  <si>
    <t>CS ÚRS 2023 01</t>
  </si>
  <si>
    <t>6</t>
  </si>
  <si>
    <t>dle popisu v PD ozn. PO - po odbourání dlažby</t>
  </si>
  <si>
    <t>1NP</t>
  </si>
  <si>
    <t>m.č.101</t>
  </si>
  <si>
    <t>6,04</t>
  </si>
  <si>
    <t>m.č.102</t>
  </si>
  <si>
    <t>25,99</t>
  </si>
  <si>
    <t>m.č.103</t>
  </si>
  <si>
    <t>27,03</t>
  </si>
  <si>
    <t>m.č.104</t>
  </si>
  <si>
    <t>45,69</t>
  </si>
  <si>
    <t>76,,56</t>
  </si>
  <si>
    <t>Mezisoučet</t>
  </si>
  <si>
    <t>2NP</t>
  </si>
  <si>
    <t>m.č.227</t>
  </si>
  <si>
    <t>18,13</t>
  </si>
  <si>
    <t>m.č.226</t>
  </si>
  <si>
    <t>5,92</t>
  </si>
  <si>
    <t>m.č.225</t>
  </si>
  <si>
    <t>5,91</t>
  </si>
  <si>
    <t>m.č.224</t>
  </si>
  <si>
    <t>7,79</t>
  </si>
  <si>
    <t>m.č.222</t>
  </si>
  <si>
    <t>3,96</t>
  </si>
  <si>
    <t>m.č.221</t>
  </si>
  <si>
    <t>1,77</t>
  </si>
  <si>
    <t>m.č.218</t>
  </si>
  <si>
    <t>31,88</t>
  </si>
  <si>
    <t>m.č.217</t>
  </si>
  <si>
    <t>46,28</t>
  </si>
  <si>
    <t>m.č.202</t>
  </si>
  <si>
    <t>35,62</t>
  </si>
  <si>
    <t>m.č.203</t>
  </si>
  <si>
    <t>3,82</t>
  </si>
  <si>
    <t>m.č.214</t>
  </si>
  <si>
    <t>12,97</t>
  </si>
  <si>
    <t>m.č.209</t>
  </si>
  <si>
    <t>18,35+21,4+18,35</t>
  </si>
  <si>
    <t>m.č.210</t>
  </si>
  <si>
    <t>22,26</t>
  </si>
  <si>
    <t>m.č.213</t>
  </si>
  <si>
    <t>40,89</t>
  </si>
  <si>
    <t>m.č.207</t>
  </si>
  <si>
    <t>9,45</t>
  </si>
  <si>
    <t>m.č.208</t>
  </si>
  <si>
    <t>32,08</t>
  </si>
  <si>
    <t>m.č.231</t>
  </si>
  <si>
    <t>4,1</t>
  </si>
  <si>
    <t>965049112</t>
  </si>
  <si>
    <t>Příplatek k bourání betonových mazanin za bourání mazanin se svařovanou sítí tl přes 100 mm</t>
  </si>
  <si>
    <t>8</t>
  </si>
  <si>
    <t>5</t>
  </si>
  <si>
    <t>968072354</t>
  </si>
  <si>
    <t>Vybourání kovových rámů oken zdvojených včetně křídel pl do 1 m2</t>
  </si>
  <si>
    <t>10</t>
  </si>
  <si>
    <t>0,85*1,05</t>
  </si>
  <si>
    <t>978011141</t>
  </si>
  <si>
    <t>Otlučení (osekání) vnitřní vápenné nebo vápenocementové omítky stropů v rozsahu přes 10 do 30 %</t>
  </si>
  <si>
    <t>12</t>
  </si>
  <si>
    <t>28,94</t>
  </si>
  <si>
    <t>m.č.115</t>
  </si>
  <si>
    <t>21,44</t>
  </si>
  <si>
    <t>m.č.116</t>
  </si>
  <si>
    <t>6,67</t>
  </si>
  <si>
    <t>m.č.117</t>
  </si>
  <si>
    <t>7,11</t>
  </si>
  <si>
    <t>m.č.118</t>
  </si>
  <si>
    <t>2,14</t>
  </si>
  <si>
    <t>m.č.119</t>
  </si>
  <si>
    <t>17,32</t>
  </si>
  <si>
    <t>m.č.121</t>
  </si>
  <si>
    <t>m.č.201</t>
  </si>
  <si>
    <t>20,66</t>
  </si>
  <si>
    <t>m.č.223</t>
  </si>
  <si>
    <t>3,01</t>
  </si>
  <si>
    <t>7</t>
  </si>
  <si>
    <t>978013191</t>
  </si>
  <si>
    <t>Otlučení (osekání) vnitřní vápenné nebo vápenocementové omítky stěn v rozsahu přes 50 do 100 %</t>
  </si>
  <si>
    <t>14</t>
  </si>
  <si>
    <t>dle popisu v PD - 60% z plochy</t>
  </si>
  <si>
    <t>(2,1+2,1+2,9)*3,1</t>
  </si>
  <si>
    <t>(8+1,28+2,3+0,4+3,5+8,3)*3,1</t>
  </si>
  <si>
    <t>(7,3+7,3+3,6+3,6)*3,1</t>
  </si>
  <si>
    <t>-0,7*1,97</t>
  </si>
  <si>
    <t>-0,9*1,97</t>
  </si>
  <si>
    <t>-1,45*1,97</t>
  </si>
  <si>
    <t>(7,3+7,3+6,32+6,32+0,5+0,5)*3,1</t>
  </si>
  <si>
    <t>(10,14+10,14+7,6+7,6)*3,1</t>
  </si>
  <si>
    <t>-0,8*1,97</t>
  </si>
  <si>
    <t>-0,9*1,8*2</t>
  </si>
  <si>
    <t>(6,59+6,59+7,6)*3,1</t>
  </si>
  <si>
    <t>(3,5+5,81)*3,05</t>
  </si>
  <si>
    <t>(3,5+1,65)*3,1</t>
  </si>
  <si>
    <t>m.č.115+121</t>
  </si>
  <si>
    <t>(11,3+11,3+3,5+3,5)*3,1</t>
  </si>
  <si>
    <t>-0,8*1,97*2</t>
  </si>
  <si>
    <t>(2,95+2,95+2,13+2,13)*3,1</t>
  </si>
  <si>
    <t>m.č.117+118</t>
  </si>
  <si>
    <t>(2,36+2,36+2,95+0,5+3,6)*3,1</t>
  </si>
  <si>
    <t>m.č.119+120</t>
  </si>
  <si>
    <t>(4,72+4,72+3,63+3,63)*3,1</t>
  </si>
  <si>
    <t>(1,7+1,7+3,33+3,33)*3,1</t>
  </si>
  <si>
    <t>-0,6*1,95</t>
  </si>
  <si>
    <t>(1,97+1,97+3,86+3,86)*3,1</t>
  </si>
  <si>
    <t>(1,97+1,97+2,15+2,15+0,9+0,9)*3,1</t>
  </si>
  <si>
    <t>-0,6*1,97</t>
  </si>
  <si>
    <t>(1,97+1,97+0,9+0,9)*3,1</t>
  </si>
  <si>
    <t>(7,4+7,4+2,9+2,9+1,6+3+3)*3,1</t>
  </si>
  <si>
    <t>-0,8*1,97*5</t>
  </si>
  <si>
    <t>(6,18+6,18+7,5+7,5)*3,1</t>
  </si>
  <si>
    <t>(7,5+7,5+5,65+5,65)*1,6</t>
  </si>
  <si>
    <t>(1,82+1,82+2,1+2,1)*3,1</t>
  </si>
  <si>
    <t>-0,7*1,97*2</t>
  </si>
  <si>
    <t>(3,18+3,18+4,02+4,02)*3,1</t>
  </si>
  <si>
    <t>m.č.209,210,207,208,213</t>
  </si>
  <si>
    <t>(10,32+10,32+16,15+16,15)*3,1</t>
  </si>
  <si>
    <t>16</t>
  </si>
  <si>
    <t>vnitřní zdivo - sanační práce</t>
  </si>
  <si>
    <t>(10,14+10,14+15,8)*0,5</t>
  </si>
  <si>
    <t>978013191r</t>
  </si>
  <si>
    <t>ODSTRANĚNÍ OLEJOVÝCH NÁTĚRŮ DLE PD</t>
  </si>
  <si>
    <t>18</t>
  </si>
  <si>
    <t>dle popisu v PD - PŘEDBĚŽNĚ BUDE UPŘESNĚNO NA STAVBĚ</t>
  </si>
  <si>
    <t>200</t>
  </si>
  <si>
    <t>978015391</t>
  </si>
  <si>
    <t>Otlučení (osekání) vnější vápenné nebo vápenocementové omítky stupně členitosti 1 a 2 v rozsahu přes 80 do 100 %</t>
  </si>
  <si>
    <t>20</t>
  </si>
  <si>
    <t xml:space="preserve">dle popisu v PD sanační práce </t>
  </si>
  <si>
    <t>11</t>
  </si>
  <si>
    <t>978023411</t>
  </si>
  <si>
    <t>Vyškrabání spár zdiva cihelného mimo komínového</t>
  </si>
  <si>
    <t>22</t>
  </si>
  <si>
    <t>18,04+19,8</t>
  </si>
  <si>
    <t>978R100</t>
  </si>
  <si>
    <t>Vabourání schodiště u zádveří - dle popisu v PD</t>
  </si>
  <si>
    <t>kus</t>
  </si>
  <si>
    <t>24</t>
  </si>
  <si>
    <t>13</t>
  </si>
  <si>
    <t>985131311</t>
  </si>
  <si>
    <t>Ruční dočištění ploch stěn, rubu kleneb a podlah ocelových kartáči</t>
  </si>
  <si>
    <t>26</t>
  </si>
  <si>
    <t xml:space="preserve">vnější  + vnitřní</t>
  </si>
  <si>
    <t>19,8+18,04</t>
  </si>
  <si>
    <t>985R100</t>
  </si>
  <si>
    <t>Demontáž stávajícího plastového obkladu - dle popisu v PD</t>
  </si>
  <si>
    <t>28</t>
  </si>
  <si>
    <t xml:space="preserve">vnější </t>
  </si>
  <si>
    <t>997</t>
  </si>
  <si>
    <t>Přesun sutě</t>
  </si>
  <si>
    <t>997013153</t>
  </si>
  <si>
    <t>Vnitrostaveništní doprava suti a vybouraných hmot pro budovy v přes 9 do 12 m s omezením mechanizace</t>
  </si>
  <si>
    <t>t</t>
  </si>
  <si>
    <t>30</t>
  </si>
  <si>
    <t>997013501</t>
  </si>
  <si>
    <t>Odvoz suti a vybouraných hmot na skládku nebo meziskládku do 1 km se složením</t>
  </si>
  <si>
    <t>32</t>
  </si>
  <si>
    <t>17</t>
  </si>
  <si>
    <t>997013509</t>
  </si>
  <si>
    <t>Příplatek k odvozu suti a vybouraných hmot na skládku ZKD 1 km přes 1 km</t>
  </si>
  <si>
    <t>34</t>
  </si>
  <si>
    <t>192,562*10 "Přepočtené koeficientem množství</t>
  </si>
  <si>
    <t>997013631</t>
  </si>
  <si>
    <t>Poplatek za uložení na skládce (skládkovné) stavebního odpadu směsného</t>
  </si>
  <si>
    <t>36</t>
  </si>
  <si>
    <t>998</t>
  </si>
  <si>
    <t>Přesun hmot</t>
  </si>
  <si>
    <t>19</t>
  </si>
  <si>
    <t>998011002</t>
  </si>
  <si>
    <t>Přesun hmot pro budovy zděné v přes 6 do 12 m</t>
  </si>
  <si>
    <t>38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</si>
  <si>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</si>
  <si>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</si>
  <si>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</si>
  <si>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</si>
  <si>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</si>
  <si>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vodorovné</t>
  </si>
  <si>
    <t>40</t>
  </si>
  <si>
    <t>763</t>
  </si>
  <si>
    <t>Konstrukce suché výstavby</t>
  </si>
  <si>
    <t>763111821</t>
  </si>
  <si>
    <t>Demontáž SDK příčky se zdvojenou ocelovou nosnou konstrukcí opláštění dvojité</t>
  </si>
  <si>
    <t>42</t>
  </si>
  <si>
    <t>m.č.106-108</t>
  </si>
  <si>
    <t>(7,6+3,5)*3,1</t>
  </si>
  <si>
    <t>m.č.120</t>
  </si>
  <si>
    <t>(1,8+1)*3,1</t>
  </si>
  <si>
    <t>(0,9+1,5+1,5)*3,1</t>
  </si>
  <si>
    <t>schodiště</t>
  </si>
  <si>
    <t>1*3,1</t>
  </si>
  <si>
    <t>5,1*3,1</t>
  </si>
  <si>
    <t>5,15*3,1</t>
  </si>
  <si>
    <t>16,15*3,1</t>
  </si>
  <si>
    <t>766</t>
  </si>
  <si>
    <t>Konstrukce truhlářské</t>
  </si>
  <si>
    <t>766411821</t>
  </si>
  <si>
    <t>Demontáž truhlářského obložení stěn z palubek</t>
  </si>
  <si>
    <t>44</t>
  </si>
  <si>
    <t>ozn.DO</t>
  </si>
  <si>
    <t>m.č.106+107</t>
  </si>
  <si>
    <t>(5,81+5,81+3,45+3,45)*1,5</t>
  </si>
  <si>
    <t>-0,8*1,5</t>
  </si>
  <si>
    <t>(6,6+6,6+8,1+8,1)*1,5</t>
  </si>
  <si>
    <t>23</t>
  </si>
  <si>
    <t>766411822</t>
  </si>
  <si>
    <t>Demontáž truhlářského obložení stěn podkladových roštů</t>
  </si>
  <si>
    <t>46</t>
  </si>
  <si>
    <t>69,48</t>
  </si>
  <si>
    <t>766681821R</t>
  </si>
  <si>
    <t>Demontáž dveří vč. zárubní</t>
  </si>
  <si>
    <t>CS Vlastní</t>
  </si>
  <si>
    <t>48</t>
  </si>
  <si>
    <t>25</t>
  </si>
  <si>
    <t>766681821R1</t>
  </si>
  <si>
    <t>Demontáž prosklené stěny - dle popisu v PD</t>
  </si>
  <si>
    <t>50</t>
  </si>
  <si>
    <t>m.č.103 + 104</t>
  </si>
  <si>
    <t>7,3*1</t>
  </si>
  <si>
    <t>771</t>
  </si>
  <si>
    <t>Podlahy z dlaždic</t>
  </si>
  <si>
    <t>771571810</t>
  </si>
  <si>
    <t>Demontáž podlah z dlaždic keramických kladených do malty</t>
  </si>
  <si>
    <t>52</t>
  </si>
  <si>
    <t>dle popisu v PD ozn. PO</t>
  </si>
  <si>
    <t>781</t>
  </si>
  <si>
    <t>Dokončovací práce - obklady</t>
  </si>
  <si>
    <t>27</t>
  </si>
  <si>
    <t>781471810</t>
  </si>
  <si>
    <t>Demontáž obkladů z obkladaček keramických kladených do malty</t>
  </si>
  <si>
    <t>54</t>
  </si>
  <si>
    <t>(2,4+2,4+3+0,5+3,6)*1,5</t>
  </si>
  <si>
    <t>-0,6*1,5</t>
  </si>
  <si>
    <t>-0,7*1,5</t>
  </si>
  <si>
    <t>(1,6+1,6+0,9+0,9)*1,5</t>
  </si>
  <si>
    <t>-0,6*1,6</t>
  </si>
  <si>
    <t>(3+3+2,13+2,13)*1,5</t>
  </si>
  <si>
    <t>(7,3+7,3+6,32+6,32+0,5+0,5)*1,8</t>
  </si>
  <si>
    <t>-1,45*1,8</t>
  </si>
  <si>
    <t>7,6*1,8</t>
  </si>
  <si>
    <t>(4,72+4,72+3,63+3,63)*1,8</t>
  </si>
  <si>
    <t>(1,7+1,7+3,33+3,33)*1,8</t>
  </si>
  <si>
    <t>-0,6*1,8</t>
  </si>
  <si>
    <t>(1,97+1,97+2,15+2,15+0,9+0,9)*1,8</t>
  </si>
  <si>
    <t>(1,97+1,97+0,9+0,9)*1,8</t>
  </si>
  <si>
    <t>(1,82+1,82+2,1+2,1)*1,8</t>
  </si>
  <si>
    <t>-0,7*1,8*2</t>
  </si>
  <si>
    <t>783</t>
  </si>
  <si>
    <t>Dokončovací práce - nátěry</t>
  </si>
  <si>
    <t>783806805</t>
  </si>
  <si>
    <t>Odstranění nátěrů z omítek opálením</t>
  </si>
  <si>
    <t>56</t>
  </si>
  <si>
    <t>dle popisu v PD ozn. ON</t>
  </si>
  <si>
    <t>m.č.121 + 115</t>
  </si>
  <si>
    <t>(11,3+11,3+3,5+3,5)*1,7</t>
  </si>
  <si>
    <t>-0,8*1,7*3</t>
  </si>
  <si>
    <t>(4,8+4,8+3,7+3,7)*1,8</t>
  </si>
  <si>
    <t>m.č.102+101</t>
  </si>
  <si>
    <t>1,6*(10,1+1,28+2,3+0,4+3,5+10,4+2,9)</t>
  </si>
  <si>
    <t>-0,8*1,6</t>
  </si>
  <si>
    <t>(7,3+7,3+3,6+3,6)*1,6</t>
  </si>
  <si>
    <t>-0,7*1,6</t>
  </si>
  <si>
    <t>-1,45*1,6</t>
  </si>
  <si>
    <t>(2,1+2,1+2,9)*1,5</t>
  </si>
  <si>
    <t>(8+1,28+2,3+0,4+3,5+8,3)*1,5</t>
  </si>
  <si>
    <t>(7,3+7,3+3,6+3,6)*1,5</t>
  </si>
  <si>
    <t>(7,4+7,4+2,9+2,9+1,6+3+3)*1,6</t>
  </si>
  <si>
    <t>-0,8*1,6*2</t>
  </si>
  <si>
    <t>784</t>
  </si>
  <si>
    <t>Dokončovací práce - malby a tapety</t>
  </si>
  <si>
    <t>29</t>
  </si>
  <si>
    <t>784121001</t>
  </si>
  <si>
    <t>Oškrabání malby v místnostech v do 3,80 m</t>
  </si>
  <si>
    <t>58</t>
  </si>
  <si>
    <t xml:space="preserve">dle popisu v PD </t>
  </si>
  <si>
    <t>(2,1+2,1+2,9)*1,55</t>
  </si>
  <si>
    <t>(8+1,28+2,3+0,4+3,5+8,3)*1,55</t>
  </si>
  <si>
    <t>(7,3+7,3+3,6+3,6)*1,55</t>
  </si>
  <si>
    <t>(7,3+7,3+6,32+6,32+0,5+0,5)*1,25</t>
  </si>
  <si>
    <t>(6,59+6,59+7,6)*1,55</t>
  </si>
  <si>
    <t>(3,5+5,81)*1,55</t>
  </si>
  <si>
    <t>(11,3+11,3+3,5+3,5)*1,35</t>
  </si>
  <si>
    <t>(2,95+2,95+2,13+2,13)*1,55</t>
  </si>
  <si>
    <t>(2,36+2,36+2,95+0,5+3,6)*1,55</t>
  </si>
  <si>
    <t>(4,72+4,72+3,63+3,63)*1,25</t>
  </si>
  <si>
    <t>(1,7+1,7+3,33+3,33)*1,3</t>
  </si>
  <si>
    <t>(1,97+1,97+2,15+2,15+0,9+0,9)*1,3</t>
  </si>
  <si>
    <t>(1,97+1,97+0,9+0,9)*1,3</t>
  </si>
  <si>
    <t>(7,4+7,4+2,9+2,9+1,6+3+3)*1,5</t>
  </si>
  <si>
    <t>(1,82+1,82+2,1+2,1)*1,3</t>
  </si>
  <si>
    <t>stropy</t>
  </si>
  <si>
    <t>02 - Nové konstrukce 1NP ...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</si>
  <si>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</si>
  <si>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</si>
  <si>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</si>
  <si>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</si>
  <si>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713 - Izolace tepelné</t>
  </si>
  <si>
    <t xml:space="preserve">    761 - Konstrukce prosvětlovací</t>
  </si>
  <si>
    <t xml:space="preserve">    767 - Konstrukce zámečnické</t>
  </si>
  <si>
    <t xml:space="preserve">    776 - Podlahy povlakové</t>
  </si>
  <si>
    <t>HZS - Hodinové zúčtovací sazby</t>
  </si>
  <si>
    <t>Zemní práce</t>
  </si>
  <si>
    <t>113106121</t>
  </si>
  <si>
    <t>Rozebrání dlažeb z betonových nebo kamenných dlaždic komunikací pro pěší ručně</t>
  </si>
  <si>
    <t>přesný rozměr bude upřesněn na stavbě zjišťovacím protokolem</t>
  </si>
  <si>
    <t xml:space="preserve">dle popisu v PD - okapový chodník </t>
  </si>
  <si>
    <t>(12+17,5)*0,5</t>
  </si>
  <si>
    <t>Zakládání</t>
  </si>
  <si>
    <t>271542211</t>
  </si>
  <si>
    <t>Podsyp pod základové konstrukce se zhutněním z netříděné štěrkodrtě</t>
  </si>
  <si>
    <t>dle popisu v PD skl. PO3 tl. 150 mm</t>
  </si>
  <si>
    <t>10,14*7,6*2*0,15</t>
  </si>
  <si>
    <t>273321411</t>
  </si>
  <si>
    <t>Základové desky ze ŽB bez zvýšených nároků na prostředí tř. C 20/25</t>
  </si>
  <si>
    <t>dle popisu v PD skl. PO3</t>
  </si>
  <si>
    <t>C20/25 tl. 150 mm</t>
  </si>
  <si>
    <t>273362021</t>
  </si>
  <si>
    <t>Výztuž základových desek svařovanými sítěmi Kari</t>
  </si>
  <si>
    <t>vyztuženou KARI sítí</t>
  </si>
  <si>
    <t>základová deska</t>
  </si>
  <si>
    <t>10,14*7,6*2*3,5/1000</t>
  </si>
  <si>
    <t>273362021R</t>
  </si>
  <si>
    <t>Zhotovení základu pod ocelové schodiště - dle popisu v PD</t>
  </si>
  <si>
    <t>sada</t>
  </si>
  <si>
    <t>P</t>
  </si>
  <si>
    <t>Poznámka k položce:_x000d_
 kompletní provedení vč. přesunu hmot a stavebních přípomocí</t>
  </si>
  <si>
    <t>310237271</t>
  </si>
  <si>
    <t>Zazdívka otvorů pl přes 0,09 do 0,25 m2 ve zdivu nadzákladovém cihlami pálenými tl přes 600 do 750 mm</t>
  </si>
  <si>
    <t xml:space="preserve">zazdívka otvorů  1NP</t>
  </si>
  <si>
    <t>317142422</t>
  </si>
  <si>
    <t>Překlad nenosný pórobetonový š 100 mm v do 250 mm na tenkovrstvou maltu dl přes 1000 do 1250 mm</t>
  </si>
  <si>
    <t>317142442</t>
  </si>
  <si>
    <t>Překlad nenosný pórobetonový š 150 mm v do 250 mm na tenkovrstvou maltu dl přes 1000 do 1250 mm</t>
  </si>
  <si>
    <t>6+7</t>
  </si>
  <si>
    <t>342272225</t>
  </si>
  <si>
    <t>Příčka z pórobetonových hladkých tvárnic na tenkovrstvou maltu tl 100 mm</t>
  </si>
  <si>
    <t>dle popisu v PD 118</t>
  </si>
  <si>
    <t>0,9*3,1</t>
  </si>
  <si>
    <t>1,9*3,1</t>
  </si>
  <si>
    <t>(1,57+1,9+1,63)*3</t>
  </si>
  <si>
    <t>-0,7*1,97*3</t>
  </si>
  <si>
    <t>1,6*3</t>
  </si>
  <si>
    <t>(0,9+0,6)*3</t>
  </si>
  <si>
    <t>1,45*3</t>
  </si>
  <si>
    <t>(0,9+0,9+2,05+1,3)*3</t>
  </si>
  <si>
    <t>2,95*3</t>
  </si>
  <si>
    <t>(5,17+5,17+5,17+16,15)*3</t>
  </si>
  <si>
    <t>-0,8*1,97*6</t>
  </si>
  <si>
    <t>(5+5)*2,57</t>
  </si>
  <si>
    <t>342272245</t>
  </si>
  <si>
    <t>Příčka z pórobetonových hladkých tvárnic na tenkovrstvou maltu tl 150 mm</t>
  </si>
  <si>
    <t>6,32*3,1</t>
  </si>
  <si>
    <t>-0,9*1,5*2</t>
  </si>
  <si>
    <t>7,6*3,5</t>
  </si>
  <si>
    <t>4,79*3,3</t>
  </si>
  <si>
    <t>7,56*3,3</t>
  </si>
  <si>
    <t>4,64*3,3</t>
  </si>
  <si>
    <t>4,15*3,3</t>
  </si>
  <si>
    <t>2,05*3,3</t>
  </si>
  <si>
    <t>0,5*3,3</t>
  </si>
  <si>
    <t>1,7*3,3</t>
  </si>
  <si>
    <t>342291121</t>
  </si>
  <si>
    <t>Ukotvení příček k cihelným konstrukcím plochými kotvami</t>
  </si>
  <si>
    <t>m</t>
  </si>
  <si>
    <t>18*3,1</t>
  </si>
  <si>
    <t>7*3</t>
  </si>
  <si>
    <t>346272256</t>
  </si>
  <si>
    <t>Přizdívka z pórobetonových tvárnic tl 150 mm za WC</t>
  </si>
  <si>
    <t>předstěna WC</t>
  </si>
  <si>
    <t>0,9*7*1,5</t>
  </si>
  <si>
    <t>1,6*1,5</t>
  </si>
  <si>
    <t>346272256R</t>
  </si>
  <si>
    <t>Betonový základ pod keramickou pec - dle popisu v PD</t>
  </si>
  <si>
    <t>Komunikace pozemní</t>
  </si>
  <si>
    <t>564251011</t>
  </si>
  <si>
    <t>Podklad nebo podsyp ze štěrkopísku ŠP plochy do 100 m2 tl 150 mm</t>
  </si>
  <si>
    <t>14,75</t>
  </si>
  <si>
    <t>637211131</t>
  </si>
  <si>
    <t>Okapový chodník z betonových dlaždic tl 40 mm do kameniva</t>
  </si>
  <si>
    <t>637211131R</t>
  </si>
  <si>
    <t>Uvedení zpevněných ploch do původního stavu - kolem ocelového schodiště</t>
  </si>
  <si>
    <t>dle popisu v PD - bude upřesněno na stavbě zjišťovacím protokolem</t>
  </si>
  <si>
    <t>Úpravy povrchů, podlahy a osazování výplní</t>
  </si>
  <si>
    <t>611131101</t>
  </si>
  <si>
    <t>Cementový postřik vnitřních stropů nanášený celoplošně ručně</t>
  </si>
  <si>
    <t>170,17*0,3</t>
  </si>
  <si>
    <t>611131121</t>
  </si>
  <si>
    <t>Penetrační disperzní nátěr vnitřních stropů nanášený ručně</t>
  </si>
  <si>
    <t>170,17</t>
  </si>
  <si>
    <t>611325417</t>
  </si>
  <si>
    <t>Oprava vnitřní vápenocementové hladké omítky stropů v rozsahu plochy přes 10 do 30 % s celoplošným přeštukováním</t>
  </si>
  <si>
    <t>612131101</t>
  </si>
  <si>
    <t>Cementový postřik vnitřních stěn nanášený celoplošně ručně</t>
  </si>
  <si>
    <t>dle popisu v PD - 30% z plochy</t>
  </si>
  <si>
    <t>1202,718*0,3</t>
  </si>
  <si>
    <t>612131121</t>
  </si>
  <si>
    <t>Penetrační disperzní nátěr vnitřních stěn nanášený ručně</t>
  </si>
  <si>
    <t>1796,6</t>
  </si>
  <si>
    <t>612131151</t>
  </si>
  <si>
    <t>Sanační postřik vnitřních stěn nanášený celoplošně ručně</t>
  </si>
  <si>
    <t>(10,14+10,14+15,2)*0,5</t>
  </si>
  <si>
    <t>612135001</t>
  </si>
  <si>
    <t>Vyrovnání podkladu vnitřních stěn maltou vápenocementovou tl do 10 mm</t>
  </si>
  <si>
    <t>360,815</t>
  </si>
  <si>
    <t>612142001</t>
  </si>
  <si>
    <t>Potažení vnitřních stěn sklovláknitým pletivem vtlačeným do tenkovrstvé hmoty</t>
  </si>
  <si>
    <t>dle popisu v PD - celkové přestěrkování</t>
  </si>
  <si>
    <t>593,9</t>
  </si>
  <si>
    <t>612316121</t>
  </si>
  <si>
    <t>Sanační omítka vápenná jednovrstvá vnitřních stěn nanášená ručně</t>
  </si>
  <si>
    <t>612321121</t>
  </si>
  <si>
    <t>Vápenocementová omítka hladká jednovrstvá vnitřních stěn nanášená ručně</t>
  </si>
  <si>
    <t>163*2</t>
  </si>
  <si>
    <t>128*2</t>
  </si>
  <si>
    <t>11,9</t>
  </si>
  <si>
    <t>612321131</t>
  </si>
  <si>
    <t>Potažení vnitřních stěn vápenocementovým štukem tloušťky do 3 mm</t>
  </si>
  <si>
    <t>612321141</t>
  </si>
  <si>
    <t>Vápenocementová omítka štuková dvouvrstvá vnitřních stěn nanášená ručně</t>
  </si>
  <si>
    <t>612325223</t>
  </si>
  <si>
    <t>Vápenocementová štuková omítka malých ploch přes 0,25 do 1 m2 na stěnách</t>
  </si>
  <si>
    <t>612325223R</t>
  </si>
  <si>
    <t>Vnější Vápenocementová omítka malých ploch přes 0,25 do 1 m2 na stěnách</t>
  </si>
  <si>
    <t>60</t>
  </si>
  <si>
    <t>31</t>
  </si>
  <si>
    <t>612325419</t>
  </si>
  <si>
    <t>Oprava vnitřní vápenocementové hladké omítky stěn v rozsahu plochy přes 30 do 60 % s celoplošným přeštukováním</t>
  </si>
  <si>
    <t>62</t>
  </si>
  <si>
    <t>619991001</t>
  </si>
  <si>
    <t>Zakrytí podlah fólií přilepenou lepící páskou</t>
  </si>
  <si>
    <t>64</t>
  </si>
  <si>
    <t xml:space="preserve"> práce spojené s rekonstrukcí</t>
  </si>
  <si>
    <t>250</t>
  </si>
  <si>
    <t>33</t>
  </si>
  <si>
    <t>619991011</t>
  </si>
  <si>
    <t>Obalení konstrukcí a prvků fólií přilepenou lepící páskou</t>
  </si>
  <si>
    <t>66</t>
  </si>
  <si>
    <t>300" práce spojené s rekonstrukcí</t>
  </si>
  <si>
    <t>619995001</t>
  </si>
  <si>
    <t>Začištění omítek kolem oken, dveří, podlah nebo obkladů</t>
  </si>
  <si>
    <t>68</t>
  </si>
  <si>
    <t>" práce spojené s výměnou okenních výplní cca pruh 50 cm kolem oken</t>
  </si>
  <si>
    <t>ozn. O1</t>
  </si>
  <si>
    <t>(0,9+1,5+1,5)*2*2</t>
  </si>
  <si>
    <t>35</t>
  </si>
  <si>
    <t>622131101</t>
  </si>
  <si>
    <t>Cementový postřik vnějších stěn nanášený celoplošně ručně</t>
  </si>
  <si>
    <t>70</t>
  </si>
  <si>
    <t>14*1</t>
  </si>
  <si>
    <t>622131151</t>
  </si>
  <si>
    <t>Sanační postřik vnějších stěn nanášený celoplošně ručně</t>
  </si>
  <si>
    <t>72</t>
  </si>
  <si>
    <t>37</t>
  </si>
  <si>
    <t>622325121</t>
  </si>
  <si>
    <t>Sanační jádrová omítka vnějších stěn nanášená ručně</t>
  </si>
  <si>
    <t>74</t>
  </si>
  <si>
    <t>622328231</t>
  </si>
  <si>
    <t>Potažení vnějších stěn sanačním štukem tloušťky do 3 mm</t>
  </si>
  <si>
    <t>76</t>
  </si>
  <si>
    <t>39</t>
  </si>
  <si>
    <t>631311121</t>
  </si>
  <si>
    <t>Doplnění dosavadních mazanin betonem prostým - dle popisu v PD</t>
  </si>
  <si>
    <t>78</t>
  </si>
  <si>
    <t>1,5</t>
  </si>
  <si>
    <t>631R100</t>
  </si>
  <si>
    <t>Celoplošné vyrovnání betonové podlahy cementovou stěrkou vč. výztužných vláken</t>
  </si>
  <si>
    <t>80</t>
  </si>
  <si>
    <t>ozn. PO1</t>
  </si>
  <si>
    <t>m.ř.102</t>
  </si>
  <si>
    <t>15,78</t>
  </si>
  <si>
    <t>ozn. PO2</t>
  </si>
  <si>
    <t>18,72</t>
  </si>
  <si>
    <t>21,86</t>
  </si>
  <si>
    <t>m,č,207</t>
  </si>
  <si>
    <t>7,83</t>
  </si>
  <si>
    <t>m.č.211</t>
  </si>
  <si>
    <t>21,88</t>
  </si>
  <si>
    <t>m.č.212</t>
  </si>
  <si>
    <t>39,75</t>
  </si>
  <si>
    <t>ozn. PO5</t>
  </si>
  <si>
    <t>41</t>
  </si>
  <si>
    <t>631R101</t>
  </si>
  <si>
    <t>Oprava schodiště ozn. SCH1 - 1NP - dle popisu v PD</t>
  </si>
  <si>
    <t>82</t>
  </si>
  <si>
    <t>Poznámka k položce:_x000d_
 SCHODIŠTĚ: STÁVAJÍCÍ BETONOVÁ SCHODIŠTĚ BUDOU SANOVÁNY REPROFILAČNÍ MALTOU PRO OPRAVU A VYPLNĚNÍ POŠKOZENÉHO BETONU. SCH1 POVRCHOVÁ ÚPRAVA SCHODŮ - HYDROFOBNÍ IMPREGNAČNÍ BARVA NA BETON PRO VENKOVNÍ PROSTŘEDÍ. NÁTĚR S PROTISKLUZOVOU ÚPRAVOU A ODOLNOSTÍ PROTI ODĚRU. OCHRAŇUJE BETON PŘED KARBONATACÍ, PRONIKÁNÍM VODY A SPRAŠOVÁNÍM. Kompletní provedení vč. přesunu hmot a stavebních přípomocí</t>
  </si>
  <si>
    <t>631R102</t>
  </si>
  <si>
    <t>Oprava schodiště ozn. SCH1 - 2 schody - dle popisu v PD vč. doplnění madla</t>
  </si>
  <si>
    <t>84</t>
  </si>
  <si>
    <t>43</t>
  </si>
  <si>
    <t>632451234</t>
  </si>
  <si>
    <t>Potěr cementový samonivelační litý C25 tl přes 45 do 50 mm</t>
  </si>
  <si>
    <t>86</t>
  </si>
  <si>
    <t>dle popisu v PD ozn. PO3</t>
  </si>
  <si>
    <t>ozn. PO3</t>
  </si>
  <si>
    <t>m.č.142</t>
  </si>
  <si>
    <t>10,01</t>
  </si>
  <si>
    <t>m.č.143</t>
  </si>
  <si>
    <t>12,64</t>
  </si>
  <si>
    <t>m.č.144</t>
  </si>
  <si>
    <t>2,53</t>
  </si>
  <si>
    <t>PO3</t>
  </si>
  <si>
    <t>m.č.137</t>
  </si>
  <si>
    <t>39,26</t>
  </si>
  <si>
    <t>m.č.138</t>
  </si>
  <si>
    <t>16,62</t>
  </si>
  <si>
    <t>m.č.139</t>
  </si>
  <si>
    <t>18,82</t>
  </si>
  <si>
    <t>m.č.140</t>
  </si>
  <si>
    <t>19,7</t>
  </si>
  <si>
    <t>m.č.136</t>
  </si>
  <si>
    <t>15,06</t>
  </si>
  <si>
    <t>m.č.141</t>
  </si>
  <si>
    <t>16,1</t>
  </si>
  <si>
    <t>632451292</t>
  </si>
  <si>
    <t>Příplatek k cementovému samonivelačnímu litému potěru C25 ZKD 5 mm tl přes 50 mm</t>
  </si>
  <si>
    <t>88</t>
  </si>
  <si>
    <t>150,74*2</t>
  </si>
  <si>
    <t>45</t>
  </si>
  <si>
    <t>632453412</t>
  </si>
  <si>
    <t>Potěr průmyslový samonivelační ze suchých směsí podkladní pro střední provoz tl přes 5 do 10 mm</t>
  </si>
  <si>
    <t>90</t>
  </si>
  <si>
    <t>490,72</t>
  </si>
  <si>
    <t>632481213</t>
  </si>
  <si>
    <t>Separační vrstva z PE fólie</t>
  </si>
  <si>
    <t>92</t>
  </si>
  <si>
    <t>vytažrní na stěny</t>
  </si>
  <si>
    <t>10,14*8*0,5</t>
  </si>
  <si>
    <t>5*2*0,5</t>
  </si>
  <si>
    <t>16,15*4*0,5</t>
  </si>
  <si>
    <t>47</t>
  </si>
  <si>
    <t>632481215</t>
  </si>
  <si>
    <t>Separační vrstva z geotextilie</t>
  </si>
  <si>
    <t>94</t>
  </si>
  <si>
    <t>10,14*7,6*2</t>
  </si>
  <si>
    <t>644941112</t>
  </si>
  <si>
    <t>Osazování ventilačních mřížek velikosti přes 150 x 200 do 300 x 300 mm</t>
  </si>
  <si>
    <t>96</t>
  </si>
  <si>
    <t>ozn. A1</t>
  </si>
  <si>
    <t>49</t>
  </si>
  <si>
    <t>M</t>
  </si>
  <si>
    <t>56245605</t>
  </si>
  <si>
    <t>mřížka větrací hranatá plast 200x200mm</t>
  </si>
  <si>
    <t>98</t>
  </si>
  <si>
    <t>644941121</t>
  </si>
  <si>
    <t>Montáž průchodky k větrací mřížce</t>
  </si>
  <si>
    <t>100</t>
  </si>
  <si>
    <t>51</t>
  </si>
  <si>
    <t>28377610</t>
  </si>
  <si>
    <t>tvarovka průchodka</t>
  </si>
  <si>
    <t>102</t>
  </si>
  <si>
    <t>949101111</t>
  </si>
  <si>
    <t>Lešení pomocné pro objekty pozemních staveb s lešeňovou podlahou v do 1,9 m zatížení do 150 kg/m2</t>
  </si>
  <si>
    <t>104</t>
  </si>
  <si>
    <t>6,04+25,99+27,03+28,94+15,78+4,59+21,44+6,67+7,11+2,14+17,32+3,82+15,06+39,26+16,62+18,82+19,7+16,1+10,01+12,64+2,53</t>
  </si>
  <si>
    <t>20,66+35,62+3,82+7,83+32+18,72+21,86+21,88+18,72+39,75+12,97+46,28+31,88+1,77+3,96+3,01+7,79+5,91+5,92+18,13</t>
  </si>
  <si>
    <t>53</t>
  </si>
  <si>
    <t>952901111</t>
  </si>
  <si>
    <t>Vyčištění budov bytové a občanské výstavby při výšce podlaží do 4 m</t>
  </si>
  <si>
    <t>106</t>
  </si>
  <si>
    <t>vnitřní plochy</t>
  </si>
  <si>
    <t>677</t>
  </si>
  <si>
    <t>962032230</t>
  </si>
  <si>
    <t>Bourání zdiva z cihel pálených nebo vápenopískových na MV nebo MVC do 1 m3 - prostupy</t>
  </si>
  <si>
    <t>108</t>
  </si>
  <si>
    <t>prostupy VZT</t>
  </si>
  <si>
    <t>VZT 04</t>
  </si>
  <si>
    <t>0,5*0,35*0,68</t>
  </si>
  <si>
    <t>VZT03</t>
  </si>
  <si>
    <t>0,26*0,35*0,68</t>
  </si>
  <si>
    <t>VZT01b</t>
  </si>
  <si>
    <t>1,22*0,35*0,3</t>
  </si>
  <si>
    <t>VZT01a</t>
  </si>
  <si>
    <t>VZT02a</t>
  </si>
  <si>
    <t>VZT05</t>
  </si>
  <si>
    <t>0,3*0,3*0,68</t>
  </si>
  <si>
    <t>VZT06</t>
  </si>
  <si>
    <t>0,2*0,2*0,68</t>
  </si>
  <si>
    <t>VZT02c</t>
  </si>
  <si>
    <t>VZT01c</t>
  </si>
  <si>
    <t>VZT07</t>
  </si>
  <si>
    <t>0,26*0,26*0,5</t>
  </si>
  <si>
    <t>VZT08</t>
  </si>
  <si>
    <t>0,3*0,3*0,5</t>
  </si>
  <si>
    <t>VZT09</t>
  </si>
  <si>
    <t>55</t>
  </si>
  <si>
    <t>978011141R1</t>
  </si>
  <si>
    <t>Dodávka a montáž PHP 183B dle PBŘ</t>
  </si>
  <si>
    <t>110</t>
  </si>
  <si>
    <t>978011141R11</t>
  </si>
  <si>
    <t>Dodávka a montáž PHP 34A dle PBŘ</t>
  </si>
  <si>
    <t>112</t>
  </si>
  <si>
    <t>57</t>
  </si>
  <si>
    <t>978011141R12</t>
  </si>
  <si>
    <t>Dodávka a montáž PHP 21A dle PBŘ</t>
  </si>
  <si>
    <t>114</t>
  </si>
  <si>
    <t>978011141R3</t>
  </si>
  <si>
    <t>ZRUŠENÍ, VYBOURÁNÍ, LIKVIDACE VČETNĚ ZASYPÁNÍ STÁVAJÍCÍHO septiku</t>
  </si>
  <si>
    <t>116</t>
  </si>
  <si>
    <t>59</t>
  </si>
  <si>
    <t>978011141R4</t>
  </si>
  <si>
    <t>ZRUŠENÍ, VYBOURÁNÍ, LIKVIDACE VČETNĚ ZASYPÁNÍ STÁVAJÍCÍ ČOV HERVA UH 1,5 VČETNĚ JÍMKY 4,5 m3</t>
  </si>
  <si>
    <t>118</t>
  </si>
  <si>
    <t>978011141R5</t>
  </si>
  <si>
    <t>VÝVOD A LIKVIDACE ODPADNÍCH VOD Z ČOV A SEPTIKŮ S LIKVIDACÍ NA CENTRÁLNÍ ČOV</t>
  </si>
  <si>
    <t>120</t>
  </si>
  <si>
    <t>61</t>
  </si>
  <si>
    <t>978011141R6</t>
  </si>
  <si>
    <t>DEMONTÁŽ A ZPĚTNÁ MONTÁŽ OK NA PELETKY</t>
  </si>
  <si>
    <t>122</t>
  </si>
  <si>
    <t>97801-R</t>
  </si>
  <si>
    <t>Dodávka a montáž hydrantové skříně vč. vystrojení a napojení na rozvod del popisu PBŘ 1+2NP</t>
  </si>
  <si>
    <t>124</t>
  </si>
  <si>
    <t>63</t>
  </si>
  <si>
    <t>97801-R2</t>
  </si>
  <si>
    <t>Dodávka a montáž směrových cedulek a označení dle PBŘ</t>
  </si>
  <si>
    <t>126</t>
  </si>
  <si>
    <t>Přesun hmot pro budovy zděné v do 12 m</t>
  </si>
  <si>
    <t>128</t>
  </si>
  <si>
    <t>65</t>
  </si>
  <si>
    <t>711111001</t>
  </si>
  <si>
    <t>Provedení izolace proti zemní vlhkosti vodorovné za studena nátěrem penetračním</t>
  </si>
  <si>
    <t>130</t>
  </si>
  <si>
    <t>11163150</t>
  </si>
  <si>
    <t>lak penetrační asfaltový</t>
  </si>
  <si>
    <t>132</t>
  </si>
  <si>
    <t>154,128*0,4/1000</t>
  </si>
  <si>
    <t>67</t>
  </si>
  <si>
    <t>711141559</t>
  </si>
  <si>
    <t>Provedení izolace proti zemní vlhkosti pásy přitavením vodorovné NAIP</t>
  </si>
  <si>
    <t>134</t>
  </si>
  <si>
    <t>62855001</t>
  </si>
  <si>
    <t>pás asfaltový natavitelný modifikovaný SBS tl 4,0mm s vložkou z polyesterové rohože a spalitelnou PE fólií nebo jemnozrnným minerálním posypem na horním povrchu</t>
  </si>
  <si>
    <t>136</t>
  </si>
  <si>
    <t>69</t>
  </si>
  <si>
    <t>711192202R</t>
  </si>
  <si>
    <t>Provedení izolace proti zemní vlhkosti hydroizolační stěrkou svislé na zdivu, 2 vrstvy</t>
  </si>
  <si>
    <t>138</t>
  </si>
  <si>
    <t>svislé</t>
  </si>
  <si>
    <t>998711102</t>
  </si>
  <si>
    <t>Přesun hmot tonážní pro izolace proti vodě, vlhkosti a plynům v objektech v přes 6 do 12 m</t>
  </si>
  <si>
    <t>140</t>
  </si>
  <si>
    <t>713</t>
  </si>
  <si>
    <t>Izolace tepelné</t>
  </si>
  <si>
    <t>71</t>
  </si>
  <si>
    <t>713121111</t>
  </si>
  <si>
    <t>Montáž izolace tepelné podlah volně kladenými rohožemi, pásy, dílci, deskami 1 vrstva</t>
  </si>
  <si>
    <t>142</t>
  </si>
  <si>
    <t>28375914</t>
  </si>
  <si>
    <t>deska EPS 150 pro konstrukce s vysokým zatížením tl 100mm</t>
  </si>
  <si>
    <t>144</t>
  </si>
  <si>
    <t>73</t>
  </si>
  <si>
    <t>998713102</t>
  </si>
  <si>
    <t>Přesun hmot tonážní pro izolace tepelné v objektech v přes 6 do 12 m</t>
  </si>
  <si>
    <t>146</t>
  </si>
  <si>
    <t>761</t>
  </si>
  <si>
    <t>Konstrukce prosvětlovací</t>
  </si>
  <si>
    <t>761111114</t>
  </si>
  <si>
    <t>Stěna zděná ze skleněných tvárnic 190x190x80 mm bezbarvých lesklých dezén struktura</t>
  </si>
  <si>
    <t>148</t>
  </si>
  <si>
    <t>5*0,4*2</t>
  </si>
  <si>
    <t>75</t>
  </si>
  <si>
    <t>998761102</t>
  </si>
  <si>
    <t>Přesun hmot tonážní pro konstrukce prosvětlovací v objektech v přes 6 do 12 m</t>
  </si>
  <si>
    <t>150</t>
  </si>
  <si>
    <t>763131411</t>
  </si>
  <si>
    <t>SDK podhled desky 1xA 12,5 bez izolace dvouvrstvá spodní kce profil CD+UD</t>
  </si>
  <si>
    <t>152</t>
  </si>
  <si>
    <t>ozn. S1</t>
  </si>
  <si>
    <t>77</t>
  </si>
  <si>
    <t>763131451</t>
  </si>
  <si>
    <t>SDK podhled deska 1xH2 12,5 bez izolace dvouvrstvá spodní kce profil CD+UD</t>
  </si>
  <si>
    <t>154</t>
  </si>
  <si>
    <t>ozn. S2</t>
  </si>
  <si>
    <t>m.č.110</t>
  </si>
  <si>
    <t>4,59</t>
  </si>
  <si>
    <t>763131471R</t>
  </si>
  <si>
    <t>Dodávka a montáž podhledu akustický širokopásmý - lepený</t>
  </si>
  <si>
    <t>156</t>
  </si>
  <si>
    <t>ozn. S3</t>
  </si>
  <si>
    <t>79</t>
  </si>
  <si>
    <t>763131751</t>
  </si>
  <si>
    <t>Montáž parotěsné zábrany do SDK podhledu</t>
  </si>
  <si>
    <t>158</t>
  </si>
  <si>
    <t>388,98+47,38+15,78</t>
  </si>
  <si>
    <t>28329028</t>
  </si>
  <si>
    <t>fólie PE vyztužená Al vrstvou pro parotěsnou vrstvu 150g/m2 s integrovanou lepící páskou</t>
  </si>
  <si>
    <t>160</t>
  </si>
  <si>
    <t>81</t>
  </si>
  <si>
    <t>763264801</t>
  </si>
  <si>
    <t>Sádrovláknitý obklad tvaru U š přes 1,25 m do 1,5 m pro ocelový nosník deskou protipožární tl 12,5 mm</t>
  </si>
  <si>
    <t>162</t>
  </si>
  <si>
    <t>obklad kce VZT</t>
  </si>
  <si>
    <t>m..č.226,218</t>
  </si>
  <si>
    <t>13,5</t>
  </si>
  <si>
    <t>763264801R</t>
  </si>
  <si>
    <t>SDK obklad tvaru U 1600/3550/600 - dle popisu v PD</t>
  </si>
  <si>
    <t>164</t>
  </si>
  <si>
    <t>1,6*3,55</t>
  </si>
  <si>
    <t>0,6*3,55*2</t>
  </si>
  <si>
    <t>83</t>
  </si>
  <si>
    <t>998763302</t>
  </si>
  <si>
    <t>Přesun hmot tonážní pro sádrokartonové konstrukce v objektech v do 12 m</t>
  </si>
  <si>
    <t>166</t>
  </si>
  <si>
    <t>766R10</t>
  </si>
  <si>
    <t>Dodávka a montáž dveří ozn. D01 protipožárních s nadsvětlíkem vč. ocelové zárubně - dle popisu v PD</t>
  </si>
  <si>
    <t>168</t>
  </si>
  <si>
    <t>ozn. D01</t>
  </si>
  <si>
    <t>85</t>
  </si>
  <si>
    <t>766R1001</t>
  </si>
  <si>
    <t>Dodávka a montáž dveří ozn. D02 protipožárních s nadsvětlíkem vč. ocelové zárubně - dle popisu v PD</t>
  </si>
  <si>
    <t>170</t>
  </si>
  <si>
    <t>ozn. D02</t>
  </si>
  <si>
    <t>766R1002</t>
  </si>
  <si>
    <t>Dodávka a montáž dveří ozn. D03 protipožárních vč. ocelové zárubně - dle popisu v PD</t>
  </si>
  <si>
    <t>172</t>
  </si>
  <si>
    <t>ozn. D03</t>
  </si>
  <si>
    <t>87</t>
  </si>
  <si>
    <t>766R1003</t>
  </si>
  <si>
    <t>Dodávka a montáž dveří ozn. D03a protipožárních vč. ocelové zárubně - dle popisu v PD</t>
  </si>
  <si>
    <t>174</t>
  </si>
  <si>
    <t>ozn. D03a</t>
  </si>
  <si>
    <t>766R1004</t>
  </si>
  <si>
    <t>Dodávka a montáž dveří ozn. D04 vč. renovace ocelové zárubně - dle popisu v PD</t>
  </si>
  <si>
    <t>176</t>
  </si>
  <si>
    <t>ozn. D04</t>
  </si>
  <si>
    <t>6+5</t>
  </si>
  <si>
    <t>89</t>
  </si>
  <si>
    <t>766R1005</t>
  </si>
  <si>
    <t>Dodávka a montáž dveří ozn. D05 vč. renovace ocelové zárubně - dle popisu v PD</t>
  </si>
  <si>
    <t>178</t>
  </si>
  <si>
    <t>ozn. D05</t>
  </si>
  <si>
    <t>766R1006</t>
  </si>
  <si>
    <t>Dodávka a montáž dveří ozn. D05a vč. renovace ocelové zárubně - dle popisu v PD</t>
  </si>
  <si>
    <t>180</t>
  </si>
  <si>
    <t>ozn. D05a</t>
  </si>
  <si>
    <t>91</t>
  </si>
  <si>
    <t>766R1007</t>
  </si>
  <si>
    <t>Dodávka a montáž dveří ozn. D06a,b,c, vč. ocelové zárubně - dle popisu v PD</t>
  </si>
  <si>
    <t>182</t>
  </si>
  <si>
    <t>ozn. D06a - c</t>
  </si>
  <si>
    <t>2+2+2+2</t>
  </si>
  <si>
    <t>766R1008</t>
  </si>
  <si>
    <t>Dodávka a montáž dveří ozn. D07, vč. ocelové zárubně - dle popisu v PD</t>
  </si>
  <si>
    <t>184</t>
  </si>
  <si>
    <t>ozn. D07</t>
  </si>
  <si>
    <t>3+5</t>
  </si>
  <si>
    <t>93</t>
  </si>
  <si>
    <t>766R1009</t>
  </si>
  <si>
    <t xml:space="preserve">Dodávka a montáž dveří ozn. D08  vč. ocelové zárubně - dle popisu v PD</t>
  </si>
  <si>
    <t>186</t>
  </si>
  <si>
    <t>ozn. D08</t>
  </si>
  <si>
    <t>2+1</t>
  </si>
  <si>
    <t>766R10092</t>
  </si>
  <si>
    <t>Dodávka a montáž dveří ozn. D08a s nadsvětlíkem vč. ocelové zárubně - dle popisu v PD</t>
  </si>
  <si>
    <t>188</t>
  </si>
  <si>
    <t>ozn. D08a</t>
  </si>
  <si>
    <t>95</t>
  </si>
  <si>
    <t>766R10094</t>
  </si>
  <si>
    <t>Dodávka a montáž dveří ozn. D09 a,b vč. renovace ocelové zárubně - dle popisu v PD</t>
  </si>
  <si>
    <t>190</t>
  </si>
  <si>
    <t>ozn. D09a,b</t>
  </si>
  <si>
    <t>766R10095</t>
  </si>
  <si>
    <t>Dodávka a montáž dveří ozn. D10 shrnovací - dle popisu v PD</t>
  </si>
  <si>
    <t>192</t>
  </si>
  <si>
    <t>ozn. D10</t>
  </si>
  <si>
    <t>97</t>
  </si>
  <si>
    <t>766R10096</t>
  </si>
  <si>
    <t>Dodávka a montáž dveří ozn. D11 a,b vč. ocelové zárubně - dle popisu v PD</t>
  </si>
  <si>
    <t>194</t>
  </si>
  <si>
    <t>ozn. D11a,b</t>
  </si>
  <si>
    <t>1+2</t>
  </si>
  <si>
    <t>766R10097</t>
  </si>
  <si>
    <t>Dodávka a montáž výdejového okénka ozn. O1 - dle popisu v PD</t>
  </si>
  <si>
    <t>196</t>
  </si>
  <si>
    <t>99</t>
  </si>
  <si>
    <t>766R100971</t>
  </si>
  <si>
    <t xml:space="preserve">Dodávka a montáž kuchyňské linky ozn.  TR1 vč, vybavení - dle popisu v PD</t>
  </si>
  <si>
    <t>198</t>
  </si>
  <si>
    <t>ozn. TR1</t>
  </si>
  <si>
    <t>766R100972</t>
  </si>
  <si>
    <t xml:space="preserve">Dodávka a montáž kuchyňské linky ozn.  TR2 vč, vybavení - dle popisu v PD</t>
  </si>
  <si>
    <t>ozn. TR2</t>
  </si>
  <si>
    <t>101</t>
  </si>
  <si>
    <t>766R100973</t>
  </si>
  <si>
    <t xml:space="preserve">Dodávka a montáž kuchyňské linky ozn.  TR3 vč, vybavení - dle popisu v PD</t>
  </si>
  <si>
    <t>202</t>
  </si>
  <si>
    <t>ozn. TR3</t>
  </si>
  <si>
    <t>766R10098</t>
  </si>
  <si>
    <t>Dodávka a montáž dřevěné masivní dubové stěny ozn. SO1 - dle popisu v PD</t>
  </si>
  <si>
    <t>204</t>
  </si>
  <si>
    <t>ozn. SO1</t>
  </si>
  <si>
    <t>767</t>
  </si>
  <si>
    <t>Konstrukce zámečnické</t>
  </si>
  <si>
    <t>103</t>
  </si>
  <si>
    <t>767R100</t>
  </si>
  <si>
    <t>Dodávka a montáž schodišťového zábradlí ozn. ZA1 - dle popisu v PD</t>
  </si>
  <si>
    <t>206</t>
  </si>
  <si>
    <t>ozn. ZA1</t>
  </si>
  <si>
    <t>767R101</t>
  </si>
  <si>
    <t>Dodávka a montáž schodišťového madla ozn. ZA2 - dle popisu v PD</t>
  </si>
  <si>
    <t>208</t>
  </si>
  <si>
    <t>ozn. ZA2</t>
  </si>
  <si>
    <t>105</t>
  </si>
  <si>
    <t>767R102</t>
  </si>
  <si>
    <t xml:space="preserve">Dodávka a montáž ocelových venkovních schodů  - dle popisu v PD</t>
  </si>
  <si>
    <t>kg</t>
  </si>
  <si>
    <t>210</t>
  </si>
  <si>
    <t>581,36</t>
  </si>
  <si>
    <t>771111011</t>
  </si>
  <si>
    <t>Vysátí podkladu před pokládkou dlažby</t>
  </si>
  <si>
    <t>212</t>
  </si>
  <si>
    <t>107</t>
  </si>
  <si>
    <t>771121011</t>
  </si>
  <si>
    <t>Nátěr penetrační na podlahu</t>
  </si>
  <si>
    <t>214</t>
  </si>
  <si>
    <t>265,48</t>
  </si>
  <si>
    <t>771151011</t>
  </si>
  <si>
    <t>Samonivelační stěrka podlah pevnosti 20 MPa tl 3 mm</t>
  </si>
  <si>
    <t>216</t>
  </si>
  <si>
    <t>109</t>
  </si>
  <si>
    <t>771574111R</t>
  </si>
  <si>
    <t>Montáž podlah keramických hladkých lepených flexibilním lepidlem do 9 ks/m2 vč. soklu</t>
  </si>
  <si>
    <t>218</t>
  </si>
  <si>
    <t>59761443</t>
  </si>
  <si>
    <t>dlažba velkoformátová keramická slinutá hladká do interiéru i exteriéru pro vysoké mechanické namáhání přes 4 do 6ks/m2</t>
  </si>
  <si>
    <t>220</t>
  </si>
  <si>
    <t>111</t>
  </si>
  <si>
    <t>771577121</t>
  </si>
  <si>
    <t>Příplatek k montáž podlah keramických za plochu do 5 m2</t>
  </si>
  <si>
    <t>222</t>
  </si>
  <si>
    <t>771577125</t>
  </si>
  <si>
    <t>Příplatek k montáž podlah keramických za lepení dvousložkovým lepidlem</t>
  </si>
  <si>
    <t>224</t>
  </si>
  <si>
    <t>113</t>
  </si>
  <si>
    <t>771591112R</t>
  </si>
  <si>
    <t>Izolace pod dlažbu nátěrem nebo stěrkou ve dvou vrstvách vč. koutových a rohových pásů</t>
  </si>
  <si>
    <t>226</t>
  </si>
  <si>
    <t>Poznámka k položce:_x000d_
Poznámka k položce: kompletní provedení vč. přesunu hmot a stavebních přípomocí</t>
  </si>
  <si>
    <t>771591115</t>
  </si>
  <si>
    <t>Podlahy spárování silikonem</t>
  </si>
  <si>
    <t>228</t>
  </si>
  <si>
    <t>4,65+4,65+6,32+6,32</t>
  </si>
  <si>
    <t>3,3+3,3+11+11</t>
  </si>
  <si>
    <t>2,13+2,13+2,95+2,95</t>
  </si>
  <si>
    <t>2,36+2,36+2,95+2,95</t>
  </si>
  <si>
    <t>1,24+1,24+1,82+1,82</t>
  </si>
  <si>
    <t>4,72+4,72+3,63+3,63</t>
  </si>
  <si>
    <t>4,05+4,05+2,75+2,75+1,95+1,95+1,3+1,3+0,9+1,5+0,9+0,9</t>
  </si>
  <si>
    <t>4,15+4,15+3,5+3,5+0,9+0,9+0,9+0,6+1,6+1,6+2,1+1,6+1,6+1,9+1,9</t>
  </si>
  <si>
    <t>1,63+1,63+1,6+1,6</t>
  </si>
  <si>
    <t>1,82+1,82+2,1+2,1</t>
  </si>
  <si>
    <t>1,97+1,97+0,9+0,9</t>
  </si>
  <si>
    <t>1,97+1,97+2,15+2,15+0,6+0,6</t>
  </si>
  <si>
    <t>3,5+3,5+1,7+1,7</t>
  </si>
  <si>
    <t>115</t>
  </si>
  <si>
    <t>998771102</t>
  </si>
  <si>
    <t>Přesun hmot tonážní pro podlahy z dlaždic v objektech v přes 6 do 12 m</t>
  </si>
  <si>
    <t>230</t>
  </si>
  <si>
    <t>776</t>
  </si>
  <si>
    <t>Podlahy povlakové</t>
  </si>
  <si>
    <t>776111111</t>
  </si>
  <si>
    <t>Broušení anhydritového podkladu povlakových podlah</t>
  </si>
  <si>
    <t>232</t>
  </si>
  <si>
    <t>117</t>
  </si>
  <si>
    <t>776111311</t>
  </si>
  <si>
    <t>Vysátí podkladu povlakových podlah</t>
  </si>
  <si>
    <t>234</t>
  </si>
  <si>
    <t>407,11</t>
  </si>
  <si>
    <t>776121111</t>
  </si>
  <si>
    <t>Vodou ředitelná penetrace savého podkladu povlakových podlah ředěná v poměru 1:3</t>
  </si>
  <si>
    <t>236</t>
  </si>
  <si>
    <t>119</t>
  </si>
  <si>
    <t>776141111</t>
  </si>
  <si>
    <t>Stěrka podlahová nivelační pro vyrovnání podkladu povlakových podlah pevnosti 20 MPa tl do 3 mm</t>
  </si>
  <si>
    <t>238</t>
  </si>
  <si>
    <t>776145111R</t>
  </si>
  <si>
    <t>Položení akustické podložky XPS - dle popisu v PD</t>
  </si>
  <si>
    <t>240</t>
  </si>
  <si>
    <t>121</t>
  </si>
  <si>
    <t>776231111</t>
  </si>
  <si>
    <t>Lepení lamel a čtverců z vinylu standardním lepidlem</t>
  </si>
  <si>
    <t>242</t>
  </si>
  <si>
    <t>28411052R1</t>
  </si>
  <si>
    <t>dodávka vinylové podlahy vč. lišt - cena bude upřesněna dle výběru investora</t>
  </si>
  <si>
    <t>244</t>
  </si>
  <si>
    <t>Poznámka k položce:_x000d_
Poznámka k položce: vč. přesunu hmot</t>
  </si>
  <si>
    <t>123</t>
  </si>
  <si>
    <t>776231111R</t>
  </si>
  <si>
    <t>Dodávka a montáž přechodových lišt</t>
  </si>
  <si>
    <t>246</t>
  </si>
  <si>
    <t>998776102</t>
  </si>
  <si>
    <t>Přesun hmot tonážní pro podlahy povlakové v objektech v přes 6 do 12 m</t>
  </si>
  <si>
    <t>248</t>
  </si>
  <si>
    <t>125</t>
  </si>
  <si>
    <t>781121011</t>
  </si>
  <si>
    <t>Nátěr penetrační na stěnu</t>
  </si>
  <si>
    <t>2,1*(4,65+4,65+6,32+6,32)</t>
  </si>
  <si>
    <t>m.č.11</t>
  </si>
  <si>
    <t>1,8*(3,3+3,3+11+11)</t>
  </si>
  <si>
    <t>-1,8*1,8*3</t>
  </si>
  <si>
    <t>1,8*(2,13+2,13+2,95+2,95)</t>
  </si>
  <si>
    <t>1,8*(2,36+2,36+2,95+2,95)</t>
  </si>
  <si>
    <t>1,8*(1,24+1,24+1,82+1,82)</t>
  </si>
  <si>
    <t>-0,7*1,8</t>
  </si>
  <si>
    <t>1,8*(4,72+4,72+3,63+3,63)</t>
  </si>
  <si>
    <t>0,8*5</t>
  </si>
  <si>
    <t>2,1*(4,05+4,05+2,75+2,75+1,95+1,95+1,3+1,3+0,9+1,5+0,9+0,9)</t>
  </si>
  <si>
    <t>2,1*(4,15+4,15+3,5+3,5+0,9+0,9+0,9+0,6+1,6+1,6+2,1+1,6+1,6+1,9+1,9)</t>
  </si>
  <si>
    <t>-0,7*1,97*5</t>
  </si>
  <si>
    <t>2,1*(1,63+1,63+1,6+1,6)</t>
  </si>
  <si>
    <t>2,1*(1,82+1,82+2,1+2,1)</t>
  </si>
  <si>
    <t>1,8*(1,97+1,97+0,9+0,9)</t>
  </si>
  <si>
    <t>-0,9*1,8</t>
  </si>
  <si>
    <t>2,1*(1,97+1,97+2,15+2,15+0,6+0,6)</t>
  </si>
  <si>
    <t>2,1*(3,5+3,5+1,7+1,7)</t>
  </si>
  <si>
    <t>-0,3*1,97</t>
  </si>
  <si>
    <t>781131112</t>
  </si>
  <si>
    <t>Izolace pod obklad nátěrem nebo stěrkou ve dvou vrstvách</t>
  </si>
  <si>
    <t>252</t>
  </si>
  <si>
    <t>0,9*2,1*3*4</t>
  </si>
  <si>
    <t>0,9*2,1*5</t>
  </si>
  <si>
    <t>(1,8+0,9)*2,1*2</t>
  </si>
  <si>
    <t>127</t>
  </si>
  <si>
    <t>781131232</t>
  </si>
  <si>
    <t>Izolace pod obklad těsnícími pásy pro styčné nebo dilatační spáry</t>
  </si>
  <si>
    <t>254</t>
  </si>
  <si>
    <t>8*2,1</t>
  </si>
  <si>
    <t>2,1*2</t>
  </si>
  <si>
    <t>2,1*3</t>
  </si>
  <si>
    <t>781474114R</t>
  </si>
  <si>
    <t>Montáž obkladů vnitřních keramických hladkých do 22 ks/m2 lepených flexibilním lepidlem vč. Prostupů obkladem vykružováním</t>
  </si>
  <si>
    <t>CS vlastní</t>
  </si>
  <si>
    <t>256</t>
  </si>
  <si>
    <t>349,541</t>
  </si>
  <si>
    <t>129</t>
  </si>
  <si>
    <t>59761071</t>
  </si>
  <si>
    <t>obklad keramický hladký přes 12 do 19ks/m2</t>
  </si>
  <si>
    <t>258</t>
  </si>
  <si>
    <t>349,541*1,15</t>
  </si>
  <si>
    <t>781477111</t>
  </si>
  <si>
    <t>Příplatek k montáži obkladů vnitřních keramických hladkých za plochu do 10 m2</t>
  </si>
  <si>
    <t>260</t>
  </si>
  <si>
    <t>131</t>
  </si>
  <si>
    <t>781477114</t>
  </si>
  <si>
    <t>Příplatek k montáži obkladů vnitřních keramických hladkých za spárování</t>
  </si>
  <si>
    <t>262</t>
  </si>
  <si>
    <t>781495115</t>
  </si>
  <si>
    <t>Spárování vnitřních obkladů silikonem</t>
  </si>
  <si>
    <t>264</t>
  </si>
  <si>
    <t>2,1*40</t>
  </si>
  <si>
    <t>19*2,1</t>
  </si>
  <si>
    <t>133</t>
  </si>
  <si>
    <t>998781102</t>
  </si>
  <si>
    <t>Přesun hmot tonážní pro obklady keramické v objektech v přes 6 do 12 m</t>
  </si>
  <si>
    <t>266</t>
  </si>
  <si>
    <t>783801401</t>
  </si>
  <si>
    <t>Ometení omítek před provedením nátěru</t>
  </si>
  <si>
    <t>268</t>
  </si>
  <si>
    <t>1,5*(11+1,3+2+0,4+3,5+12)</t>
  </si>
  <si>
    <t>1,5*(2,5+2,5+6,32+6,32)</t>
  </si>
  <si>
    <t>1,5*(5,35+5,35+5,3+5,3)</t>
  </si>
  <si>
    <t>1,5*(7,3+7,3+3,6+3,6)</t>
  </si>
  <si>
    <t>1,5*(7,4+7,4+1,6+2,9)</t>
  </si>
  <si>
    <t>1,5*(1,5+1,5+5+5)</t>
  </si>
  <si>
    <t>-0,8*1,5*2</t>
  </si>
  <si>
    <t>135</t>
  </si>
  <si>
    <t>783803130R</t>
  </si>
  <si>
    <t>Provedení minerálního nátěru vnější sanační omítky</t>
  </si>
  <si>
    <t>270</t>
  </si>
  <si>
    <t>19,8</t>
  </si>
  <si>
    <t>783813131</t>
  </si>
  <si>
    <t>Penetrační syntetický nátěr hladkých, tenkovrstvých zrnitých a štukových omítek</t>
  </si>
  <si>
    <t>272</t>
  </si>
  <si>
    <t>182,46</t>
  </si>
  <si>
    <t>137</t>
  </si>
  <si>
    <t>783817121R</t>
  </si>
  <si>
    <t>Ochranný nátěr omyvatelný - dle popisu v PD</t>
  </si>
  <si>
    <t>274</t>
  </si>
  <si>
    <t>783933151</t>
  </si>
  <si>
    <t>Penetrační epoxidový nátěr hladkých betonových podlah</t>
  </si>
  <si>
    <t>276</t>
  </si>
  <si>
    <t>139</t>
  </si>
  <si>
    <t>784181101</t>
  </si>
  <si>
    <t>Základní akrylátová jednonásobná penetrace podkladu v místnostech výšky do 3,80m</t>
  </si>
  <si>
    <t>278</t>
  </si>
  <si>
    <t>1202,718-349,541"odpočet obklad</t>
  </si>
  <si>
    <t>784211101</t>
  </si>
  <si>
    <t>Dvojnásobné bílé malby ze směsí za mokra výborně otěruvzdorných v místnostech výšky do 3,80 m</t>
  </si>
  <si>
    <t>280</t>
  </si>
  <si>
    <t>1475,487+593,9</t>
  </si>
  <si>
    <t>HZS</t>
  </si>
  <si>
    <t>Hodinové zúčtovací sazby</t>
  </si>
  <si>
    <t>141</t>
  </si>
  <si>
    <t>HZS1291</t>
  </si>
  <si>
    <t>Hodinová zúčtovací sazba pomocný stavební dělník</t>
  </si>
  <si>
    <t>hod</t>
  </si>
  <si>
    <t>262144</t>
  </si>
  <si>
    <t>282</t>
  </si>
  <si>
    <t xml:space="preserve">Poznámka k položce:_x000d_
Poznámka k položce:  - pomocné práce při stavebnívh prací  - vyklizení dotčené části objektu a zajištění proti přístupu nepovolaných osob uzamčením</t>
  </si>
  <si>
    <t>práce spojené s rekonstrukcí</t>
  </si>
  <si>
    <t>HZS1302</t>
  </si>
  <si>
    <t>Hodinová zúčtovací sazba zedník specialista</t>
  </si>
  <si>
    <t>284</t>
  </si>
  <si>
    <t>03 - VZT-1.NP a 2.NP</t>
  </si>
  <si>
    <t>D1 - Zařízení č.1 - Větrání kuchyně</t>
  </si>
  <si>
    <t>D2 - Zařízení č.2 - Větrání hygienického zázemí</t>
  </si>
  <si>
    <t>D3 - Zařízení č. 3 - Příprava pro kuchyňské digestoře</t>
  </si>
  <si>
    <t>D4 - Společné výkony a práce</t>
  </si>
  <si>
    <t>D1</t>
  </si>
  <si>
    <t>Zařízení č.1 - Větrání kuchyně</t>
  </si>
  <si>
    <t>1.01</t>
  </si>
  <si>
    <t>Kompaktní vzduchotechnická rekuperační jednotka ve vnitřním podstropním provedení s autonomní regulací a s řízením na konstatní průtok vzduchu, hrdla v horizontálním provedení, bezrámový plášť z ocelového plechu s vnitřní tepelnou a protihlukovou 30mm izo</t>
  </si>
  <si>
    <t>kpl</t>
  </si>
  <si>
    <t>1.02</t>
  </si>
  <si>
    <t>Čtyřhranný jádrový tlumič hluku 500x300, délky 2000mm, s náběhy, útlum při 500Hz - 34,9 dB; Složený z buněk 1 x 300/500/2000, z pozinkovaného plechu</t>
  </si>
  <si>
    <t>ks</t>
  </si>
  <si>
    <t>1.03</t>
  </si>
  <si>
    <t>Čtyřhranný jádrový tlumič hluku 500x300, délky 1000mm, s náběhy, útlum při 500Hz - 19,6 dB; Složený z buněk 1 x 300/500/1000, z pozinkovaného plechu</t>
  </si>
  <si>
    <t>1.04</t>
  </si>
  <si>
    <t>Protidešťová žaluzie hliníková se sítem proti hmyzu 1120x250mm</t>
  </si>
  <si>
    <t>1.05</t>
  </si>
  <si>
    <t>Přívodní dvouřadá vyústka pozinkovaná s regulací o rozměrech 825x125mm, instalace do potrubí, s upínacím rámečkem</t>
  </si>
  <si>
    <t>1.06</t>
  </si>
  <si>
    <t>Odvodní jednořadá vyústka pozinkovaná s regulací o rozměrech 525x125mm, instalace do potrubí, s upínacím rámečkem</t>
  </si>
  <si>
    <t>Pol1</t>
  </si>
  <si>
    <t>Potrubí čtyřhranné; z pozinkovaného plechu nízkotlaké, v těsném provedení; Předpokládaný standard: Výrobek dle dodavatele; Příslušenství: kompletní provedení včetně přírub, výztuh a prolamování; včetně tvarovek dle výkresové dokumentace; vše vyrobit s hla</t>
  </si>
  <si>
    <t>Pol2</t>
  </si>
  <si>
    <t xml:space="preserve">Tepelná izolace;  z minerální vaty upevněné na trny s polepem hliníkovou folií; Základní parametry: tloušťka 40 mm; měrná hmotnost minimálně 40 kg/m3; součinitel tepelné vodivosti nižší než 0,05 W/mK</t>
  </si>
  <si>
    <t>Pol3</t>
  </si>
  <si>
    <t xml:space="preserve">Protipožární izolace;  typu B pro působení požáru z vnější i vnitřní strany, z minerální vaty v provedení dle příslušného atestu; s funkcí tepelné a akustické izolace; minimální odolnost EI 30; Základní parametry: Tloušťka minimálně 60 mm; součinitel tepe</t>
  </si>
  <si>
    <t>Pol4</t>
  </si>
  <si>
    <t>Protipožární ucpávky včetně potřebného značení</t>
  </si>
  <si>
    <t>D2</t>
  </si>
  <si>
    <t>Zařízení č.2 - Větrání hygienického zázemí</t>
  </si>
  <si>
    <t>2.01</t>
  </si>
  <si>
    <t>Kruhový potrubní radiální ventilátor o průměru 200mm, Vo=460m3/hod, dpext=220Pa, P=0,102kW, I=0,442A/230V, včetně pružných manžet</t>
  </si>
  <si>
    <t>2.02</t>
  </si>
  <si>
    <t>Nástěnný axiální ventilátor o průměru 160mm s integrovanou zpětnou klapkou, pro instalaci ve svislé i vodorovné poloze, Vo=150m3/hod, dpext=30Pa, P=0,023kW/0,1A/230V</t>
  </si>
  <si>
    <t>2.03</t>
  </si>
  <si>
    <t>Radiální ventilátor pro horizontální podstropní montáž, s výtlakem dozadu, včetně integrované zpětné klapky, Vo=90m3/hod, dpext=80Pa, P=0,026kW/0,164A/230V</t>
  </si>
  <si>
    <t>2.04</t>
  </si>
  <si>
    <t>Radiální ventilátor pro horizontální podstropní montáž, s výtlakem dozadu, včetně integrované zpětné klapky, Vo=50m3/hod, dpext=100Pa, P=0,026kW/0,164A/230V</t>
  </si>
  <si>
    <t>2.05</t>
  </si>
  <si>
    <t>Nástěnný radiální ventilátor o průměru 100mm s integrovanou zpětnou klapkou, pro instalaci ve svislé i vodorovné poloze, Vo=30m3/hod, dpext=80Pa, P=0,025kW/0,1A/230V</t>
  </si>
  <si>
    <t>2.06</t>
  </si>
  <si>
    <t>Nástěnný axiální ventilátor o průměru 125mm s integrovanou zpětnou klapkou, pro instalaci ve svislé i vodorovné poloze, Vo=50m3/hod, dpext=25Pa, P=0,02kW/0,1A/230V</t>
  </si>
  <si>
    <t>2.07</t>
  </si>
  <si>
    <t>Nástěnný axiální ventilátor o průměru 100mm s integrovanou zpětnou klapkou, pro instalaci ve svislé i vodorovné poloze, Vo=30m3/hod, dpext=20Pa, P=0,013kW/0,1A/230V</t>
  </si>
  <si>
    <t>2.08</t>
  </si>
  <si>
    <t>Výfukové koleno 150° o průměru 200mm se sítem proti hmyzu</t>
  </si>
  <si>
    <t>2.09</t>
  </si>
  <si>
    <t>Výfukové koleno 150° o průměru 160mm se sítem proti hmyzu</t>
  </si>
  <si>
    <t>2.10</t>
  </si>
  <si>
    <t>Výfukové kus přímý o průměru 200mm se sítem proti hmyzu</t>
  </si>
  <si>
    <t>2.11</t>
  </si>
  <si>
    <t>Protidešťová žaluzie hliníková se sítem proti hmyzu 400x250mm</t>
  </si>
  <si>
    <t>2.12</t>
  </si>
  <si>
    <t>Protidešťová žaluzie hliníková se sítem proti hmyzu o průměru 160mm</t>
  </si>
  <si>
    <t>2.13</t>
  </si>
  <si>
    <t>Protidešťová žaluzie hliníková se sítem proti hmyzu o průměru 100mm</t>
  </si>
  <si>
    <t>2.14</t>
  </si>
  <si>
    <t>Zpětná klapka vsuvná těsná o průměru 200mm</t>
  </si>
  <si>
    <t>2.15</t>
  </si>
  <si>
    <t>Regulační klapka kruhová jednolistá ruční o průměru 200mm</t>
  </si>
  <si>
    <t>2.16</t>
  </si>
  <si>
    <t>Kruhový tlumič hluku o průměru 200mm, délky 900mm, útlum při 500Hz - 24 dB</t>
  </si>
  <si>
    <t>2.17</t>
  </si>
  <si>
    <t>Stěnová mřížka jednořadá o rozměrech 600x300, včetně upínacího rámečku</t>
  </si>
  <si>
    <t>2.18</t>
  </si>
  <si>
    <t>Stěnová mřížka jednořadá o rozměrech 400x150, včetně upínacího rámečku</t>
  </si>
  <si>
    <t>2.19</t>
  </si>
  <si>
    <t>Odvodní kovový talířový ventil o průměru 160mm</t>
  </si>
  <si>
    <t>2.20</t>
  </si>
  <si>
    <t>Odvodní kovový talířový ventil o průměru 125mm</t>
  </si>
  <si>
    <t>Pol5</t>
  </si>
  <si>
    <t>Potrubí čtyřhranné; z pozinkovaného plechu nízkotlaké; Předpokládaný standard: Výrobek dle dodavatele; Příslušenství: kompletní provedení včetně přírub, výztuh a prolamování; včetně tvarovek dle výkresové dokumentace; vše vyrobit s hladkým průtočným profi</t>
  </si>
  <si>
    <t>Pol6</t>
  </si>
  <si>
    <t>Potrubí kruhové Ø 250;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</si>
  <si>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bm</t>
  </si>
  <si>
    <t>Pol7</t>
  </si>
  <si>
    <t>Potrubí kruhové Ø 200;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</si>
  <si>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Pol8</t>
  </si>
  <si>
    <t>Potrubí kruhové Ø 160;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</si>
  <si>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Pol9</t>
  </si>
  <si>
    <t>Potrubí kruhové Ø 125;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</si>
  <si>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Pol10</t>
  </si>
  <si>
    <t>Potrubí kruhové Ø 100;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</si>
  <si>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Pol11</t>
  </si>
  <si>
    <t>Pružné potrubí - Ø 160 (jmenovitý průměr v mm); izolované s útlumem hluku; Příslušenství: včetně materiálu pro napojení na potrubí</t>
  </si>
  <si>
    <t>Pol12</t>
  </si>
  <si>
    <t>Pružné potrubí - Ø 125 (jmenovitý průměr v mm); izolované s útlumem hluku; Příslušenství: včetně materiálu pro napojení na potrubí</t>
  </si>
  <si>
    <t>Pol13</t>
  </si>
  <si>
    <t>Pružné potrubí - Ø 100 (jmenovitý průměr v mm); izolované s útlumem hluku; Příslušenství: včetně materiálu pro napojení na potrubí</t>
  </si>
  <si>
    <t>Pol14</t>
  </si>
  <si>
    <t xml:space="preserve">Tepelná izolace vnější;  z minerální vaty upevněné na trny s polepem hliníkovou folií a s oplechováním do vnějšího prostředí; Základní parametry: tloušťka 100 mm; měrná hmotnost minimálně 40 kg/m3; součinitel tepelné vodivosti nižší než 0,05 W/mK</t>
  </si>
  <si>
    <t>D3</t>
  </si>
  <si>
    <t>Zařízení č. 3 - Příprava pro kuchyňské digestoře</t>
  </si>
  <si>
    <t>3.01</t>
  </si>
  <si>
    <t>Protidešťová žaluzie hliníková se sítem proti hmyzu 160x250mm</t>
  </si>
  <si>
    <t>3.02</t>
  </si>
  <si>
    <t>Protidešťová žaluzie hliníková se sítem proti hmyzu o průměru 200mm</t>
  </si>
  <si>
    <t>D4</t>
  </si>
  <si>
    <t>Společné výkony a práce</t>
  </si>
  <si>
    <t>Pol15</t>
  </si>
  <si>
    <t>Zaregulování systémů VZT na požadované parametry vč. měřících protokolů</t>
  </si>
  <si>
    <t>Pol16</t>
  </si>
  <si>
    <t>Stavební přípomoce - předpokládaný rozsah 2,5% z ceny díla</t>
  </si>
  <si>
    <t>Pol17</t>
  </si>
  <si>
    <t>Dokumentace skutečného stavu</t>
  </si>
  <si>
    <t>Pol18</t>
  </si>
  <si>
    <t>Koordinace a zaregulování profesí</t>
  </si>
  <si>
    <t>04 - Ústřední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</si>
  <si>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</si>
  <si>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</si>
  <si>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</si>
  <si>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</si>
  <si>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>733</t>
  </si>
  <si>
    <t>Ústřední vytápění - rozvodné potrubí</t>
  </si>
  <si>
    <t>733110803</t>
  </si>
  <si>
    <t>Demontáž potrubí ocelového závitového DN do 15</t>
  </si>
  <si>
    <t>733222302</t>
  </si>
  <si>
    <t>Potrubí měděné polotvrdé spojované lisováním D 15x1 mm</t>
  </si>
  <si>
    <t>733224222</t>
  </si>
  <si>
    <t>Příplatek k potrubí měděnému za zhotovení přípojky z trubek měděných D 15x1 mm</t>
  </si>
  <si>
    <t>733291101</t>
  </si>
  <si>
    <t>Zkouška těsnosti potrubí měděné D do 35x1,5</t>
  </si>
  <si>
    <t>733811231</t>
  </si>
  <si>
    <t>Ochrana potrubí ústředního vytápění termoizolačními trubicemi z PE tl přes 9 do 13 mm DN do 22 mm</t>
  </si>
  <si>
    <t>998733101</t>
  </si>
  <si>
    <t>Přesun hmot tonážní pro rozvody potrubí v objektech v do 6 m</t>
  </si>
  <si>
    <t>998733193</t>
  </si>
  <si>
    <t>Příplatek k přesunu hmot tonážní 733 za zvětšený přesun do 500 m</t>
  </si>
  <si>
    <t>734</t>
  </si>
  <si>
    <t>Ústřední vytápění - armatury</t>
  </si>
  <si>
    <t>734200821</t>
  </si>
  <si>
    <t>Demontáž armatury závitové se dvěma závity přes G 1/2 do G 1/2</t>
  </si>
  <si>
    <t>734209103</t>
  </si>
  <si>
    <t>Montáž armatury závitové s jedním závitem G 1/2</t>
  </si>
  <si>
    <t>734209113</t>
  </si>
  <si>
    <t>Montáž armatury závitové s dvěma závity G 1/2</t>
  </si>
  <si>
    <t>734211127</t>
  </si>
  <si>
    <t>Ventil závitový odvzdušňovací G 1/2 PN 14 do 120°C automatický se zpětnou klapkou otopných těles</t>
  </si>
  <si>
    <t>734221682</t>
  </si>
  <si>
    <t>Termostatická hlavice kapalinová PN 10 do 110°C otopných těles VK</t>
  </si>
  <si>
    <t>734261403</t>
  </si>
  <si>
    <t>Armatura připojovací rohová G 3/4x18 PN 10 do 110°C radiátorů typu VK</t>
  </si>
  <si>
    <t>734261403m</t>
  </si>
  <si>
    <t>Armatura připojovací rohová G 3/4x18 PN 10 do 110°C radiátorů typu MM</t>
  </si>
  <si>
    <t>734291123</t>
  </si>
  <si>
    <t>Kohout plnící a vypouštěcí G 1/2 PN 10 do 90°C závitový</t>
  </si>
  <si>
    <t>998734101</t>
  </si>
  <si>
    <t>Přesun hmot tonážní pro armatury v objektech v do 6 m</t>
  </si>
  <si>
    <t>998734193</t>
  </si>
  <si>
    <t>Příplatek k přesunu hmot tonážní 734 za zvětšený přesun do 500 m</t>
  </si>
  <si>
    <t>735</t>
  </si>
  <si>
    <t>Ústřední vytápění - otopná tělesa</t>
  </si>
  <si>
    <t>735000912</t>
  </si>
  <si>
    <t>Vyregulování ventilu nebo kohoutu dvojregulačního s termostatickým ovládáním</t>
  </si>
  <si>
    <t>735111810</t>
  </si>
  <si>
    <t>Demontáž otopného tělesa litinového článkového</t>
  </si>
  <si>
    <t>735151553</t>
  </si>
  <si>
    <t>Otopné těleso panelové dvoudeskové 2 přídavné přestupní plochy výška/délka 550/600 mm výkon 871 W</t>
  </si>
  <si>
    <t>735151554</t>
  </si>
  <si>
    <t>Otopné těleso panelové dvoudeskové 2 přídavné přestupní plochy výška/délka 550/700 mm výkon 1016 W</t>
  </si>
  <si>
    <t>735151555</t>
  </si>
  <si>
    <t>Otopné těleso panelové dvoudeskové 2 přídavné přestupní plochy výška/délka 550/800 mm výkon 1162 W</t>
  </si>
  <si>
    <t>735151556</t>
  </si>
  <si>
    <t>Otopné těleso panelové dvoudeskové 2 přídavné přestupní plochy výška/délka 550/900 mm výkon 1307 W</t>
  </si>
  <si>
    <t>735151655</t>
  </si>
  <si>
    <t>Otopné těleso panelové třídeskové 3 přídavné přestupní plochy výška/délka 550/800 mm výkon 1663 W</t>
  </si>
  <si>
    <t>735151656</t>
  </si>
  <si>
    <t>Otopné těleso panelové třídeskové 3 přídavné přestupní plochy výška/délka 550/900 mm výkon 1871 W</t>
  </si>
  <si>
    <t>735151657</t>
  </si>
  <si>
    <t>Otopné těleso panelové třídeskové 3 přídavné přestupní plochy výška/délka 550/1000 mm výkon 2079 W</t>
  </si>
  <si>
    <t>735151658</t>
  </si>
  <si>
    <t>Otopné těleso panelové třídeskové 3 přídavné přestupní plochy výška/délka 550/1100 mm výkon 2287 W</t>
  </si>
  <si>
    <t>735151659</t>
  </si>
  <si>
    <t>Otopné těleso panelové třídeskové 3 přídavné přestupní plochy výška/délka 550/1200 mm výkon 2495 W</t>
  </si>
  <si>
    <t>735151661</t>
  </si>
  <si>
    <t>Otopné těleso panelové třídeskové 3 přídavné přestupní plochy výška/délka 550/1600 mm výkon 3326 W</t>
  </si>
  <si>
    <t>735151662</t>
  </si>
  <si>
    <t>Otopné těleso panelové třídeskové 3 přídavné přestupní plochy výška/délka 550/1800 mm výkon 3742 W</t>
  </si>
  <si>
    <t>735151672</t>
  </si>
  <si>
    <t>Otopné těleso panelové třídeskové 3 přídavné přestupní plochy výška/délka 550/500 mm výkon 1203 W</t>
  </si>
  <si>
    <t>735151674</t>
  </si>
  <si>
    <t>Otopné těleso panelové třídeskové 3 přídavné přestupní plochy výška/délka 550/700 mm výkon 1684 W</t>
  </si>
  <si>
    <t>735159240</t>
  </si>
  <si>
    <t>Montáž otopných těles panelových dvouřadých dl přes 1980 do 2820 mm</t>
  </si>
  <si>
    <t>735159340</t>
  </si>
  <si>
    <t>Montáž otopných těles panelových třířadých dl přes 1980 do 2820 mm</t>
  </si>
  <si>
    <t>735164231</t>
  </si>
  <si>
    <t>Otopné těleso trubkové elektrické přímotopné výška/délka 900/450 mm</t>
  </si>
  <si>
    <t>735164271</t>
  </si>
  <si>
    <t>Otopné těleso trubkové elektrické přímotopné výška/délka 1820/450 mm</t>
  </si>
  <si>
    <t>735164511</t>
  </si>
  <si>
    <t>Montáž otopného tělesa trubkového na stěnu v tělesa do 1500 mm</t>
  </si>
  <si>
    <t>735164512</t>
  </si>
  <si>
    <t>Montáž otopného tělesa trubkového na stěnu v tělesa přes 1500 mm</t>
  </si>
  <si>
    <t>735190911</t>
  </si>
  <si>
    <t>Oprava slepé růžice otopných těles ocelových</t>
  </si>
  <si>
    <t>735190913</t>
  </si>
  <si>
    <t>Oprava vratné růžice otopných těles ocelových</t>
  </si>
  <si>
    <t>735191902</t>
  </si>
  <si>
    <t>Vyzkoušení otopných těles litinových po opravě tlakem</t>
  </si>
  <si>
    <t>735191904</t>
  </si>
  <si>
    <t>Vyčištění otopných těles litinových proplachem vodou</t>
  </si>
  <si>
    <t>735191905</t>
  </si>
  <si>
    <t>Odvzdušnění otopných těles</t>
  </si>
  <si>
    <t>735191910</t>
  </si>
  <si>
    <t>Napuštění vody do otopných těles</t>
  </si>
  <si>
    <t>735291800</t>
  </si>
  <si>
    <t>Demontáž konzoly nebo držáku otopných těles, registrů nebo konvektorů do odpadu</t>
  </si>
  <si>
    <t>735494811</t>
  </si>
  <si>
    <t>Vypuštění vody z otopných těles</t>
  </si>
  <si>
    <t>998735101</t>
  </si>
  <si>
    <t>Přesun hmot tonážní pro otopná tělesa v objektech v do 6 m</t>
  </si>
  <si>
    <t>998735193</t>
  </si>
  <si>
    <t>Příplatek k přesunu hmot tonážní 735 za zvětšený přesun do 500 m</t>
  </si>
  <si>
    <t>783314101</t>
  </si>
  <si>
    <t>Základní jednonásobný syntetický nátěr zámečnických konstrukcí</t>
  </si>
  <si>
    <t>783315101</t>
  </si>
  <si>
    <t>Mezinátěr jednonásobný syntetický standardní zámečnických konstrukcí</t>
  </si>
  <si>
    <t>783417101</t>
  </si>
  <si>
    <t>Krycí jednonásobný syntetický nátěr klempířských konstrukcí</t>
  </si>
  <si>
    <t>783614653</t>
  </si>
  <si>
    <t>Základní antikorozní jednonásobný syntetický samozákladující potrubí DN do 50 mm</t>
  </si>
  <si>
    <t>HZS1301</t>
  </si>
  <si>
    <t>Hodinová zúčtovací sazba zedník</t>
  </si>
  <si>
    <t>HZS4211</t>
  </si>
  <si>
    <t>Hodinová zúčtovací sazba revizní technik topná zkouška</t>
  </si>
  <si>
    <t>Vedlejší rozpočtové náklady</t>
  </si>
  <si>
    <t>013002000</t>
  </si>
  <si>
    <t>Projektové práce projekt skutečného provedení</t>
  </si>
  <si>
    <t>032803000</t>
  </si>
  <si>
    <t>Ostatní vybavení staveniště</t>
  </si>
  <si>
    <t>033103000</t>
  </si>
  <si>
    <t>Připojení energií</t>
  </si>
  <si>
    <t>Pol66</t>
  </si>
  <si>
    <t>05 - ZTI VENKOVNI KANALIZ...</t>
  </si>
  <si>
    <t>1 - Zemní práce</t>
  </si>
  <si>
    <t>3 - Trubní vedení - splašková kanalizace</t>
  </si>
  <si>
    <t>D1 - Trubní vedení - tuková kanalizace</t>
  </si>
  <si>
    <t>99 - Staveništní přesun hmot</t>
  </si>
  <si>
    <t>D2 - VRN + práce</t>
  </si>
  <si>
    <t>Demontáž a likvidace stávajících rozvodů kanalizace</t>
  </si>
  <si>
    <t>Pol67</t>
  </si>
  <si>
    <t>Příplatek za ztížené hloubení v blízkosti vedení</t>
  </si>
  <si>
    <t>Pol68</t>
  </si>
  <si>
    <t>Zřízení příložného pažení stěn výkopu hl do 2,5 m</t>
  </si>
  <si>
    <t>Pol69</t>
  </si>
  <si>
    <t>Odstranění příložného pažení stěn hl do 2,5 m</t>
  </si>
  <si>
    <t>Pol70</t>
  </si>
  <si>
    <t>Zřízení příložného pažení stěn výkopu hl do 5,0 m (čov)</t>
  </si>
  <si>
    <t>Pol71</t>
  </si>
  <si>
    <t>Odstranění příložného pažení stěn hl do 5,0 m (čov)</t>
  </si>
  <si>
    <t>Pol72</t>
  </si>
  <si>
    <t>Hloubení rýh šířky do 80 cm v hor.3 nad 100 m3</t>
  </si>
  <si>
    <t>Pol73</t>
  </si>
  <si>
    <t>Hloubení jam v zemině třídy 3 (šachty)</t>
  </si>
  <si>
    <t>Pol74</t>
  </si>
  <si>
    <t>Hloubení jam v zemině třídy 3 (odlučovač tuku)</t>
  </si>
  <si>
    <t>Pol75</t>
  </si>
  <si>
    <t>Hloubení jam v zemině třídy 3 (ČOV)</t>
  </si>
  <si>
    <t>Pol76</t>
  </si>
  <si>
    <t>Svislé přemístění výkopku z hor.3 do 2,5 m</t>
  </si>
  <si>
    <t>Pol77</t>
  </si>
  <si>
    <t>Vodorovné přemístění výkopku z hor.3 do 100 m</t>
  </si>
  <si>
    <t>Pol78</t>
  </si>
  <si>
    <t>Nakládka, odvoz výkopku, likvidace na skládce do 10 km včetně skládkovného</t>
  </si>
  <si>
    <t>Pol79</t>
  </si>
  <si>
    <t>Zásyp jam, rýh se zhutněním</t>
  </si>
  <si>
    <t>Pol80</t>
  </si>
  <si>
    <t>Obsyp potrubí bez prohození sypaniny</t>
  </si>
  <si>
    <t>Pol81</t>
  </si>
  <si>
    <t>štěrkopísek frakce 0-16 B</t>
  </si>
  <si>
    <t>T</t>
  </si>
  <si>
    <t>Pol82</t>
  </si>
  <si>
    <t>Obetonování lomů a konců</t>
  </si>
  <si>
    <t>Pol83</t>
  </si>
  <si>
    <t>Likvidace stávajícího vybouraného betonu, živice vč. nakládky, odvozu výkopku, likvidace na skládce do 10 km včetně skládkovného</t>
  </si>
  <si>
    <t>Pol84</t>
  </si>
  <si>
    <t>Vybourání živičného krytu vč. kufru</t>
  </si>
  <si>
    <t>Pol85</t>
  </si>
  <si>
    <t>Obnova povrchu - živice vč. kufru</t>
  </si>
  <si>
    <t>Pol86</t>
  </si>
  <si>
    <t>Rozebrání krytu ze zámkové dlažby vč. kufru</t>
  </si>
  <si>
    <t>Pol87</t>
  </si>
  <si>
    <t>Zpětné položení krytu ze zámkové dlažby vč. kufru</t>
  </si>
  <si>
    <t>Pol88</t>
  </si>
  <si>
    <t>Obnova povrchu - ozelenění</t>
  </si>
  <si>
    <t>Pol89</t>
  </si>
  <si>
    <t>Dopravní značení - omezení dopravy, zabezpečení výkopu</t>
  </si>
  <si>
    <t>Trubní vedení - splašková kanalizace</t>
  </si>
  <si>
    <t>Pol90</t>
  </si>
  <si>
    <t>D+M potrubí tlakové kanalizace PEd63 DN50</t>
  </si>
  <si>
    <t>Pol91</t>
  </si>
  <si>
    <t>D+M potrubí PVC KG SN8 DN 150</t>
  </si>
  <si>
    <t>Pol92</t>
  </si>
  <si>
    <t>D+M potrubí PVC KG SN8 DN 200</t>
  </si>
  <si>
    <t>Pol93</t>
  </si>
  <si>
    <t>D+M Plastová šachta d600 s poklopem D400</t>
  </si>
  <si>
    <t>Pol94</t>
  </si>
  <si>
    <t>D+M ŽB prefa čerpací šachta d1000 s poklopem D400 + kalové čerpadlo s plovákem Q=1,5 l/s, H=5m</t>
  </si>
  <si>
    <t>Pol95</t>
  </si>
  <si>
    <t>D+M Domovní ČOV 30EO včetně nástavce, zastropení, dmychadla, automatiky, ŽB desky</t>
  </si>
  <si>
    <t>Pol96</t>
  </si>
  <si>
    <t>Tlakové pročištění stávající vnější kanalizace od napojení po vodoteč</t>
  </si>
  <si>
    <t>Pol97</t>
  </si>
  <si>
    <t>Jeřáb, manipulace</t>
  </si>
  <si>
    <t>Pol98</t>
  </si>
  <si>
    <t>Napojení na stávající kanalizaci</t>
  </si>
  <si>
    <t>Pol99</t>
  </si>
  <si>
    <t>Zkouška těsnosti potrubí kanalizace vodou</t>
  </si>
  <si>
    <t>Trubní vedení - tuková kanalizace</t>
  </si>
  <si>
    <t>Pol100</t>
  </si>
  <si>
    <t>D+M potrubí PVC KG SN8 DN 150 (potrubí odolné vysokým teplotám)</t>
  </si>
  <si>
    <t>Pol101</t>
  </si>
  <si>
    <t>D+M potrubí PVC KG SN8 DN 200 (potrubí odolné vysokým teplotám)</t>
  </si>
  <si>
    <t>Pol102</t>
  </si>
  <si>
    <t>D+M Odlučovač tuku, velikost OTP2 vč. stavební připravenosti, nátok DN200, s poklopem D400</t>
  </si>
  <si>
    <t>Staveništní přesun hmot</t>
  </si>
  <si>
    <t>Pol103</t>
  </si>
  <si>
    <t>Přesun hmot, trubní vedení plastová, otevř. výkop</t>
  </si>
  <si>
    <t>VRN + práce</t>
  </si>
  <si>
    <t>Pol104</t>
  </si>
  <si>
    <t>VRN (doprava, zařízení staveniště)</t>
  </si>
  <si>
    <t>Pol105</t>
  </si>
  <si>
    <t>Geodetické zaměření</t>
  </si>
  <si>
    <t>Pol106</t>
  </si>
  <si>
    <t>Projektové práce dle skutečného provedení</t>
  </si>
  <si>
    <t>Pol107</t>
  </si>
  <si>
    <t>06 - ZTI VNITRNI</t>
  </si>
  <si>
    <t xml:space="preserve">    1 - Bourací práce prostupy</t>
  </si>
  <si>
    <t xml:space="preserve">    2 - Trubní vedení - vnitřní ležatá kanalizace splašková</t>
  </si>
  <si>
    <t xml:space="preserve">    3 - Trubní vedení - vnitřní ležatá kanalizace tuková</t>
  </si>
  <si>
    <t xml:space="preserve">    4 - Trubní vedení - vnitřní připojovací a stoupací gravitační kanalizace</t>
  </si>
  <si>
    <t xml:space="preserve">    5 - Trubní vedení - kanalizace tvarovky, armatury, výpustky</t>
  </si>
  <si>
    <t xml:space="preserve">    6 - Zařizovací předměty a vybavení</t>
  </si>
  <si>
    <t xml:space="preserve">    7 - Trubní vedení - vnitřní rozvod studené vody, teplé vody a cirkulace</t>
  </si>
  <si>
    <t xml:space="preserve">    8 - Trubní vedení - vodovod armatury, zařízení</t>
  </si>
  <si>
    <t xml:space="preserve">    D1 - VRN + práce</t>
  </si>
  <si>
    <t>Bourací práce prostupy</t>
  </si>
  <si>
    <t>POL10001</t>
  </si>
  <si>
    <t>Zemní, bourací práce a zednické přípomoci zajistí stavba dle požadavku profese</t>
  </si>
  <si>
    <t>POL10002</t>
  </si>
  <si>
    <t>Drážkování ve stěnách (velikost drážky 250x100 mm)</t>
  </si>
  <si>
    <t>POL10003</t>
  </si>
  <si>
    <t>Prostupy konstrukcemi (jádrové vrtání d150 mm délky do 750 mm)</t>
  </si>
  <si>
    <t>POL10004</t>
  </si>
  <si>
    <t>Demontáž a likvidace stávajícího rozvodu ZTI (vodovod, kanalizace)</t>
  </si>
  <si>
    <t>POL10005</t>
  </si>
  <si>
    <t>Sondážní práce k zjištění stávajících rozvodů ZTI (kanalizace DN100 novodur délka 350 m)</t>
  </si>
  <si>
    <t>POL10006</t>
  </si>
  <si>
    <t>Sondážní práce k zjištění stávajících rozvodů ZTI (vodovod potrubí ocel pozink DN25 délka 350 m)</t>
  </si>
  <si>
    <t>POL10007</t>
  </si>
  <si>
    <t>D+M Požární opatření prostupu (požární ucpávka pro potrubí plast do DN100)</t>
  </si>
  <si>
    <t>POL100071</t>
  </si>
  <si>
    <t>Demontáž a likvidace stávajících van, klozetů, umyvadel, sprch, baterií, zápachových uzávěrek, rohových ventilů a jiné doplňky pro tyto konstrukce, demontáže kuchyňských linek , dřezů a pod.</t>
  </si>
  <si>
    <t>428525241</t>
  </si>
  <si>
    <t>Poznámka k položce:_x000d_
kompletní provedení vč. přesunu hmot a stavebních přípomocí vč. likvidace suti a odvozu na skládku</t>
  </si>
  <si>
    <t>Trubní vedení - vnitřní ležatá kanalizace splašková</t>
  </si>
  <si>
    <t>POL2001</t>
  </si>
  <si>
    <t>Potrubí kanalizační z PVC hrdlové ležaté DN 100 systém KG</t>
  </si>
  <si>
    <t>POL2002</t>
  </si>
  <si>
    <t>Potrubí kanalizační z PVC hrdlové ležaté DN 125 systém KG</t>
  </si>
  <si>
    <t>POL2003</t>
  </si>
  <si>
    <t>Potrubí kanalizační z PVC hrdlové ležaté DN 150 systém KG</t>
  </si>
  <si>
    <t>POL2004</t>
  </si>
  <si>
    <t>Potrubí kanalizační z PVC hrdlové ležaté DN 200 systém KG</t>
  </si>
  <si>
    <t>POL2005</t>
  </si>
  <si>
    <t>POL2006</t>
  </si>
  <si>
    <t>D+M Plastová šachta d600 s plynotěsným poklopem do zádlažby</t>
  </si>
  <si>
    <t>POL2007</t>
  </si>
  <si>
    <t>Přesun hmot pro rozvody potrubí v objektech v do 12 m</t>
  </si>
  <si>
    <t>%</t>
  </si>
  <si>
    <t>Trubní vedení - vnitřní ležatá kanalizace tuková</t>
  </si>
  <si>
    <t>POL3001</t>
  </si>
  <si>
    <t>Potrubí kanalizační hrdlové ležaté DN 50 systém odolný vysokým teplotám z kuchyně</t>
  </si>
  <si>
    <t>POL3002</t>
  </si>
  <si>
    <t>Potrubí kanalizační hrdlové ležaté DN 75 systém odolný vysokým teplotám z kuchyně</t>
  </si>
  <si>
    <t>POL3003</t>
  </si>
  <si>
    <t>Potrubí kanalizační hrdlové ležaté DN 100 systém odolný vysokým teplotám z kuchyně</t>
  </si>
  <si>
    <t>POL3004</t>
  </si>
  <si>
    <t>Potrubí kanalizační hrdlové ležaté DN 125 systém odolný vysokým teplotám z kuchyně</t>
  </si>
  <si>
    <t>POL3005</t>
  </si>
  <si>
    <t>Potrubí kanalizační hrdlové ležaté DN 150 systém odolný vysokým teplotám z kuchyně</t>
  </si>
  <si>
    <t>POL3006</t>
  </si>
  <si>
    <t>POL3007</t>
  </si>
  <si>
    <t>Trubní vedení - vnitřní připojovací a stoupací gravitační kanalizace</t>
  </si>
  <si>
    <t>POL4001</t>
  </si>
  <si>
    <t>Potrubí kanalizační z PP hrdlové odpadní DN 40</t>
  </si>
  <si>
    <t>POL4002</t>
  </si>
  <si>
    <t>Potrubí kanalizační z PP hrdlové odpadní DN 50</t>
  </si>
  <si>
    <t>POL4003</t>
  </si>
  <si>
    <t>Potrubí kanalizační z PP hrdlové odpadní DN 75</t>
  </si>
  <si>
    <t>POL4004</t>
  </si>
  <si>
    <t>Potrubí kanalizační z PP hrdlové odpadní DN 75 zvukoizolační</t>
  </si>
  <si>
    <t>POL4005</t>
  </si>
  <si>
    <t>Potrubí kanalizační z PP hrdlové odpadní DN 100</t>
  </si>
  <si>
    <t>POL4006</t>
  </si>
  <si>
    <t>Potrubí kanalizační z PP hrdlové odpadní DN 100 zvukoizolační</t>
  </si>
  <si>
    <t>POL4007</t>
  </si>
  <si>
    <t>Potrubí kondenzátní PPR25 vč. izolace</t>
  </si>
  <si>
    <t>POL4008</t>
  </si>
  <si>
    <t>Přepojení stávajícího potrubí na nové</t>
  </si>
  <si>
    <t>POL4009</t>
  </si>
  <si>
    <t>Nosný systém potrubí, kotvení</t>
  </si>
  <si>
    <t>POL4010</t>
  </si>
  <si>
    <t>Lešení pomocné</t>
  </si>
  <si>
    <t>POL4011</t>
  </si>
  <si>
    <t>POL4012</t>
  </si>
  <si>
    <t>Trubní vedení - kanalizace tvarovky, armatury, výpustky</t>
  </si>
  <si>
    <t>POL5001</t>
  </si>
  <si>
    <t>Vyvedení a upevnění odpadních výpustek DN 40</t>
  </si>
  <si>
    <t>POL5002</t>
  </si>
  <si>
    <t>Vyvedení a upevnění odpadních výpustek DN 50</t>
  </si>
  <si>
    <t>POL5003</t>
  </si>
  <si>
    <t>Vyvedení a upevnění odpadních výpustek DN 75</t>
  </si>
  <si>
    <t>POL5004</t>
  </si>
  <si>
    <t>Vyvedení a upevnění odpadních výpustek DN 100</t>
  </si>
  <si>
    <t>POL5005</t>
  </si>
  <si>
    <t>Nosný systém kanalizace</t>
  </si>
  <si>
    <t>POL5006</t>
  </si>
  <si>
    <t>Napojení na venkovní rozvod</t>
  </si>
  <si>
    <t>POL5007</t>
  </si>
  <si>
    <t>Větrací tvarovka do střechy DN100 + těsnící manžety</t>
  </si>
  <si>
    <t>POL5008</t>
  </si>
  <si>
    <t>Zápachová uzávěrka - přivětrávací HL900N</t>
  </si>
  <si>
    <t>POL5009</t>
  </si>
  <si>
    <t>Čistící kus 75 + dvířka plastová zvukoizolační</t>
  </si>
  <si>
    <t>POL5010</t>
  </si>
  <si>
    <t>Čistící kus 110 + dvířka plastová zvukoizolační</t>
  </si>
  <si>
    <t>POL5011</t>
  </si>
  <si>
    <t>Zápachová uzávěrka - HL405</t>
  </si>
  <si>
    <t>POL5012</t>
  </si>
  <si>
    <t>Zápachová uzávěrka - pro úkap pojistného ventilu HL21</t>
  </si>
  <si>
    <t>POL5013</t>
  </si>
  <si>
    <t>Zápachová uzávěrka - pro VZT kondenzátní HL138</t>
  </si>
  <si>
    <t>POL5014</t>
  </si>
  <si>
    <t>Zápachová uzávěrka - pro VZT kondenzátní HL136N</t>
  </si>
  <si>
    <t>POL5015</t>
  </si>
  <si>
    <t>Vpust podlahová s plastovým tělem DN100 se suchou zápachovou uzávěrkou</t>
  </si>
  <si>
    <t>POL5016</t>
  </si>
  <si>
    <t>Nerezová vpust podlahová DN100 (se suchou zápachovou uzávěrkou - kuchyň)</t>
  </si>
  <si>
    <t>POL5017</t>
  </si>
  <si>
    <t>Zařizovací předměty a vybavení</t>
  </si>
  <si>
    <t>POL6001</t>
  </si>
  <si>
    <t>D+M Klozet keramický závěsný vč. sedátka, předstěnové instalace, zvukoizolační souprava, tlačítko</t>
  </si>
  <si>
    <t>POL6002</t>
  </si>
  <si>
    <t>D+M Umyvadlo keramické připevněné na stěnu šrouby bílé se sloupem na sifon</t>
  </si>
  <si>
    <t>POL6003</t>
  </si>
  <si>
    <t>D+M Baterie umyvadlové stojánkové klasické bez výpusti</t>
  </si>
  <si>
    <t>POL6004</t>
  </si>
  <si>
    <t>D+M Zápachová uzávěrka plastová vč. zátky umývadla</t>
  </si>
  <si>
    <t>POL6005</t>
  </si>
  <si>
    <t>D+M Vana 1600x700 s bočním dílem</t>
  </si>
  <si>
    <t>POL6006</t>
  </si>
  <si>
    <t>D+M Baterie vanová, kombinovaná, nástěnná páková s hadicí, sprchovou růžicí</t>
  </si>
  <si>
    <t>POL6007</t>
  </si>
  <si>
    <t>D+M Výlevka keramická vč. mřížky</t>
  </si>
  <si>
    <t>POL6008</t>
  </si>
  <si>
    <t>D+M Baterie pro výlevku nástěnná s dlouhým krkem</t>
  </si>
  <si>
    <t>POL6009</t>
  </si>
  <si>
    <t>D+M Nerezový dřez</t>
  </si>
  <si>
    <t>POL6010</t>
  </si>
  <si>
    <t>D+M Nerezový dvou dřez</t>
  </si>
  <si>
    <t>POL6011</t>
  </si>
  <si>
    <t>D+M Baterie dřezová nástěnná páková</t>
  </si>
  <si>
    <t>POL6012</t>
  </si>
  <si>
    <t>D+M Sprchový kout, nerezový žlab, sifon, zástěna</t>
  </si>
  <si>
    <t>POL6013</t>
  </si>
  <si>
    <t>D+M Baterie nástěnná termoregulační sprchová páková s hadicí a sprchovou růžicí posuvnou na tyči</t>
  </si>
  <si>
    <t>POL6014</t>
  </si>
  <si>
    <t>D+M Malý zásobníkový ohřívač vody elektrický 5 litrů, 2kW, bezpečnostní sada</t>
  </si>
  <si>
    <t>POL6015</t>
  </si>
  <si>
    <t>D+M Malý zásobníkový ohřívač vody elektrický 10 litrů, 2kW, bezpečnostní sada</t>
  </si>
  <si>
    <t>POL6016</t>
  </si>
  <si>
    <t>D+M Zásobníkový ohřívač vody elektrický 120 litrů, 2kW, bezpečnostní sada</t>
  </si>
  <si>
    <t>POL6017</t>
  </si>
  <si>
    <t>D+M Zásobníkový ohřívač vody elektrický 160 litrů, 2,2kW, bezpečnostní sada</t>
  </si>
  <si>
    <t>POL6018</t>
  </si>
  <si>
    <t>D+M Zásobníkový ohřívač vody elektrický 300 litrů, 6,0kW, 400V, bezpečnostní sada</t>
  </si>
  <si>
    <t>POL6019</t>
  </si>
  <si>
    <t>D+M Cirkulační čerpadlo se spínacími hodinami</t>
  </si>
  <si>
    <t>POL6020</t>
  </si>
  <si>
    <t>Přesun hmot pro zařizovací předměty v objektech v do 12 m</t>
  </si>
  <si>
    <t>Trubní vedení - vnitřní rozvod studené vody, teplé vody a cirkulace</t>
  </si>
  <si>
    <t>POL7001</t>
  </si>
  <si>
    <t>Rozvody vody z plastů svařované polyfuzně do D 20 mm PN20</t>
  </si>
  <si>
    <t>POL7002</t>
  </si>
  <si>
    <t>Rozvody vody z plastů svařované polyfuzně do D 25 mm PN20</t>
  </si>
  <si>
    <t>POL7003</t>
  </si>
  <si>
    <t>Rozvody vody z plastů svařované polyfuzně do D 32 mm PN20</t>
  </si>
  <si>
    <t>POL7004</t>
  </si>
  <si>
    <t>Rozvody vody z plastů svařované polyfuzně do D 40 mm PN20</t>
  </si>
  <si>
    <t>POL7005</t>
  </si>
  <si>
    <t>Rozvody vody z plastů svařované polyfuzně do D 50 mm PN20</t>
  </si>
  <si>
    <t>POL7006</t>
  </si>
  <si>
    <t>Rozvody vody z plastů svařované polyfuzně do D 63 mm PN20</t>
  </si>
  <si>
    <t>POL7007</t>
  </si>
  <si>
    <t>Ochrana vodovodních trubek izolačními trubicemi</t>
  </si>
  <si>
    <t>POL7008</t>
  </si>
  <si>
    <t>Zkouška těsnosti vodovodního potrubí</t>
  </si>
  <si>
    <t>POL7009</t>
  </si>
  <si>
    <t>Proplach a dezinfekce vodovodního potrubí</t>
  </si>
  <si>
    <t>POL7010</t>
  </si>
  <si>
    <t>POL7011</t>
  </si>
  <si>
    <t>POL7012</t>
  </si>
  <si>
    <t>Vypuštění rozvodu, napuštění rozvodu, odvzdušnění rozvodu</t>
  </si>
  <si>
    <t>POL7013</t>
  </si>
  <si>
    <t>POL7014</t>
  </si>
  <si>
    <t>Napojení na stávající přívod</t>
  </si>
  <si>
    <t>POL7015</t>
  </si>
  <si>
    <t>Trubní vedení - vodovod armatury, zařízení</t>
  </si>
  <si>
    <t>POL8001</t>
  </si>
  <si>
    <t>D+M Kulový kohout KK15</t>
  </si>
  <si>
    <t>POL8002</t>
  </si>
  <si>
    <t>D+M Kulový kohout KK20</t>
  </si>
  <si>
    <t>POL8003</t>
  </si>
  <si>
    <t>D+M Kulový kohout KK25</t>
  </si>
  <si>
    <t>POL8004</t>
  </si>
  <si>
    <t>D+M Kulový kohout KK32</t>
  </si>
  <si>
    <t>POL8005</t>
  </si>
  <si>
    <t>D+M Kulový kohout KK40</t>
  </si>
  <si>
    <t>POL8006</t>
  </si>
  <si>
    <t>D+M Zpětný ventil ZV15</t>
  </si>
  <si>
    <t>POL8007</t>
  </si>
  <si>
    <t>D+M Zpětný ventil ZV20</t>
  </si>
  <si>
    <t>POL8008</t>
  </si>
  <si>
    <t>D+M Zpětný ventil ZV32</t>
  </si>
  <si>
    <t>POL8009</t>
  </si>
  <si>
    <t>D+M Zpětný ventil ZV40</t>
  </si>
  <si>
    <t>POL8010</t>
  </si>
  <si>
    <t>D+M Filtr do potrubí F20</t>
  </si>
  <si>
    <t>POL8011</t>
  </si>
  <si>
    <t>D+M Filtr do potrubí F32</t>
  </si>
  <si>
    <t>POL8012</t>
  </si>
  <si>
    <t>D+M Termoventil nastavitelný max 40°C DN15 + dvířka 300x300 + 3xKK15</t>
  </si>
  <si>
    <t>POL8013</t>
  </si>
  <si>
    <t>D+M Termoventil nastavitelný max 40°C DN20 + dvířka 300x300 + 3xKK20</t>
  </si>
  <si>
    <t>POL8014</t>
  </si>
  <si>
    <t>D+M Termoventil nastavitelný max 40°C DN25 + dvířka 400x400 + 3xKK25</t>
  </si>
  <si>
    <t>POL8015</t>
  </si>
  <si>
    <t>D+M Pojistný ventil PV32, 6bar</t>
  </si>
  <si>
    <t>POL8016</t>
  </si>
  <si>
    <t>D+M Automatický odvzdušňovací ventil AOV</t>
  </si>
  <si>
    <t>POL8017</t>
  </si>
  <si>
    <t>D+M Ventil rohový RV15 s hadičkou</t>
  </si>
  <si>
    <t>POL8018</t>
  </si>
  <si>
    <t>D+M Vypouštěcí kohout VK15</t>
  </si>
  <si>
    <t>POL8019</t>
  </si>
  <si>
    <t>Vyvední výpustku</t>
  </si>
  <si>
    <t>POL8020</t>
  </si>
  <si>
    <t>Nástěnka závitová K 247 pro baterii G 1/2 s jedním závitem</t>
  </si>
  <si>
    <t>pár</t>
  </si>
  <si>
    <t>POL8021</t>
  </si>
  <si>
    <t>Nástěnka závitová K 247 pro ventil G 1/2 s jedním závitem</t>
  </si>
  <si>
    <t>POL8022</t>
  </si>
  <si>
    <t>Přesun hmot pro armatury v objektech v do 12 m</t>
  </si>
  <si>
    <t>POL10021</t>
  </si>
  <si>
    <t>POL10022</t>
  </si>
  <si>
    <t>D1.4 - Elektroinstalace</t>
  </si>
  <si>
    <t xml:space="preserve">    741 - Elektroinstalace - silnoproud</t>
  </si>
  <si>
    <t xml:space="preserve">    742 - Elektroinstalace - slaboproud</t>
  </si>
  <si>
    <t>M - Práce a dodávky M</t>
  </si>
  <si>
    <t xml:space="preserve">    46-M - Zemní práce při extr.mont.pracích</t>
  </si>
  <si>
    <t>OST - Ostatní</t>
  </si>
  <si>
    <t>741</t>
  </si>
  <si>
    <t>Elektroinstalace - silnoproud</t>
  </si>
  <si>
    <t>741110061</t>
  </si>
  <si>
    <t>Montáž trubek elektroinstalačních s nasunutím nebo našroubováním do krabic plastových ohebných, uložených pod omítku, vnější Ø přes 11 do 23 mm</t>
  </si>
  <si>
    <t>34571150</t>
  </si>
  <si>
    <t>trubka elektroinstalační ohebná z PH, D 12/16mm</t>
  </si>
  <si>
    <t>220*1,05 "Přepočtené koeficientem množství</t>
  </si>
  <si>
    <t>741110062</t>
  </si>
  <si>
    <t>Montáž trubek elektroinstalačních s nasunutím nebo našroubováním do krabic plastových ohebných, uložených pod omítku, vnější Ø přes 23 do 35 mm</t>
  </si>
  <si>
    <t>34571154</t>
  </si>
  <si>
    <t>trubka elektroinstalační ohebná z PH, D 22,9/28,5mm</t>
  </si>
  <si>
    <t>40*1,05 "Přepočtené koeficientem množství</t>
  </si>
  <si>
    <t>741110511</t>
  </si>
  <si>
    <t>Montáž lišt a kanálků elektroinstalačních se spojkami, ohyby a rohy a s nasunutím do krabic vkládacích s víčkem, šířky do 60 mm</t>
  </si>
  <si>
    <t>34571007</t>
  </si>
  <si>
    <t>lišta elektroinstalační hranatá PVC 40x20mm</t>
  </si>
  <si>
    <t>12*1,05 "Přepočtené koeficientem množství</t>
  </si>
  <si>
    <t>741110554</t>
  </si>
  <si>
    <t>Montáž lišt a kanálků elektroinstalačních se spojkami, ohyby a rohy a s nasunutím do krabic doplňkových prvků protipožárního utěsnění, šířky do 120 mm</t>
  </si>
  <si>
    <t>23170003</t>
  </si>
  <si>
    <t>pěna montážní PUR protipožární jednosložková</t>
  </si>
  <si>
    <t>litr</t>
  </si>
  <si>
    <t>6*0,792 "Přepočtené koeficientem množství</t>
  </si>
  <si>
    <t>741112061</t>
  </si>
  <si>
    <t>Montáž krabic elektroinstalačních bez napojení na trubky a lišty, demontáže a montáže víčka a přístroje přístrojových zapuštěných plastových kruhových</t>
  </si>
  <si>
    <t>34571450</t>
  </si>
  <si>
    <t>krabice pod omítku PVC přístrojová kruhová D 70mm</t>
  </si>
  <si>
    <t>34571451</t>
  </si>
  <si>
    <t>krabice pod omítku PVC přístrojová kruhová D 70mm hluboká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</si>
  <si>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</si>
  <si>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</si>
  <si>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34571521</t>
  </si>
  <si>
    <t>krabice pod omítku PVC odbočná kruhová D 70mm s víčkem a svorkovnicí</t>
  </si>
  <si>
    <t>741112103</t>
  </si>
  <si>
    <t>Montáž krabic elektroinstalačních bez napojení na trubky a lišty, demontáže a montáže víčka a přístroje rozvodek se zapojením vodičů na svorkovnici zapuštěných plastových čtyřhranných</t>
  </si>
  <si>
    <t>RMAT0005</t>
  </si>
  <si>
    <t>pětipólová svorkovnice s krytem</t>
  </si>
  <si>
    <t>741120001</t>
  </si>
  <si>
    <t>Montáž vodičů izolovaných měděných bez ukončení uložených pod omítku plných a laněných (např. CY), průřezu žíly 0,35 až 6 mm2</t>
  </si>
  <si>
    <t>34141026</t>
  </si>
  <si>
    <t>vodič propojovací flexibilní jádro Cu lanované izolace PVC 450/750V (H07V-K) 1x4mm2</t>
  </si>
  <si>
    <t>110*1,15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</si>
  <si>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</si>
  <si>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</si>
  <si>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34141028</t>
  </si>
  <si>
    <t>vodič propojovací flexibilní jádro Cu lanované izolace PVC 450/750V (H07V-K) 1x10mm2</t>
  </si>
  <si>
    <t>95*1,15 "Přepočtené koeficientem množství</t>
  </si>
  <si>
    <t>741120501</t>
  </si>
  <si>
    <t>Montáž kabelů flexibilních měděných bez ukončení uložených volně lehkých a středních (např. CGSG), počtu žil do 7</t>
  </si>
  <si>
    <t>34143306</t>
  </si>
  <si>
    <t>kabel ovládací flexibilní jádro Cu lanované izolace PVC plášť PVC 300/500V (CMSM) 5x1,50mm2</t>
  </si>
  <si>
    <t>3*1,15 "Přepočtené koeficientem množství</t>
  </si>
  <si>
    <t>34143308</t>
  </si>
  <si>
    <t>kabel ovládací flexibilní jádro Cu lanované izolace PVC plášť PVC 300/500V (CMSM) 5x2,50mm2</t>
  </si>
  <si>
    <t>20*1,15 "Přepočtené koeficientem množství</t>
  </si>
  <si>
    <t>34113419</t>
  </si>
  <si>
    <t>kabel instalační flexibilní jádro Cu lanované izolace pryž plášť pryž 300/500V (H05RR-F) 5x4,00mm2</t>
  </si>
  <si>
    <t>741122015</t>
  </si>
  <si>
    <t>Montáž kabelů měděných bez ukončení uložených pod omítku plných kulatých (např. CYKY), počtu a průřezu žil 3x1,5 mm2</t>
  </si>
  <si>
    <t>34111030</t>
  </si>
  <si>
    <t>kabel instalační jádro Cu plné izolace PVC plášť PVC 450/750V (CYKY) 3x1,5mm2</t>
  </si>
  <si>
    <t>1060*1,15 "Přepočtené koeficientem množství</t>
  </si>
  <si>
    <t>741122016</t>
  </si>
  <si>
    <t>Montáž kabelů měděných bez ukončení uložených pod omítku plných kulatých (např. CYKY), počtu a průřezu žil 3x2,5 až 6 mm2</t>
  </si>
  <si>
    <t>34111036</t>
  </si>
  <si>
    <t>kabel instalační jádro Cu plné izolace PVC plášť PVC 450/750V (CYKY) 3x2,5mm2</t>
  </si>
  <si>
    <t>1815*1,15 "Přepočtené koeficientem množství</t>
  </si>
  <si>
    <t>741122024</t>
  </si>
  <si>
    <t>Montáž kabelů měděných bez ukončení uložených pod omítku plných kulatých (např. CYKY), počtu a průřezu žil 4x10 mm2</t>
  </si>
  <si>
    <t>34111076</t>
  </si>
  <si>
    <t>kabel instalační jádro Cu plné izolace PVC plášť PVC 450/750V (CYKY) 4x10mm2</t>
  </si>
  <si>
    <t>60*1,15 "Přepočtené koeficientem množství</t>
  </si>
  <si>
    <t>741122025</t>
  </si>
  <si>
    <t>Montáž kabelů měděných bez ukončení uložených pod omítku plných kulatých (např. CYKY), počtu a průřezu žil 4x16 až 25 mm2</t>
  </si>
  <si>
    <t>34111080</t>
  </si>
  <si>
    <t>kabel instalační jádro Cu plné izolace PVC plášť PVC 450/750V (CYKY) 4x16mm2</t>
  </si>
  <si>
    <t>35*1,15 "Přepočtené koeficientem množství</t>
  </si>
  <si>
    <t>741122031</t>
  </si>
  <si>
    <t>Montáž kabelů měděných bez ukončení uložených pod omítku plných kulatých (např. CYKY), počtu a průřezu žil 5x1,5 až 2,5 mm2</t>
  </si>
  <si>
    <t>34111090</t>
  </si>
  <si>
    <t>kabel instalační jádro Cu plné izolace PVC plášť PVC 450/750V (CYKY) 5x1,5mm2</t>
  </si>
  <si>
    <t>525*1,15 "Přepočtené koeficientem množství</t>
  </si>
  <si>
    <t>34111094</t>
  </si>
  <si>
    <t>kabel instalační jádro Cu plné izolace PVC plášť PVC 450/750V (CYKY) 5x2,5mm2</t>
  </si>
  <si>
    <t>140*1,15 "Přepočtené koeficientem množství</t>
  </si>
  <si>
    <t>741122032</t>
  </si>
  <si>
    <t>Montáž kabelů měděných bez ukončení uložených pod omítku plných kulatých (např. CYKY), počtu a průřezu žil 5x4 až 6 mm2</t>
  </si>
  <si>
    <t>34111098</t>
  </si>
  <si>
    <t>kabel instalační jádro Cu plné izolace PVC plášť PVC 450/750V (CYKY) 5x4mm2</t>
  </si>
  <si>
    <t>741124701</t>
  </si>
  <si>
    <t>Montáž kabelů měděných ovládacích bez ukončení uložených volně stíněných ovládacích s plným jádrem (např. JYTY) počtu a průměru žil 2 až 19x0,8 mm2</t>
  </si>
  <si>
    <t>34121580</t>
  </si>
  <si>
    <t>kabel ovládací průmyslový stíněný laminovanou Al fólií s příložným Cu drátem jádro Cu plné izolace PVC plášť PVC 250V (JQTQ) 2x0,80mm2</t>
  </si>
  <si>
    <t>220*1,15 "Přepočtené koeficientem množství</t>
  </si>
  <si>
    <t>741130001</t>
  </si>
  <si>
    <t>Ukončení vodičů a kabelů izolovaných s označením a zapojením v rozváděči nebo na přístroji, průřezu žíly do 2,5 mm2</t>
  </si>
  <si>
    <t>741130006</t>
  </si>
  <si>
    <t>Ukončení vodičů a kabelů izolovaných s označením a zapojením v rozváděči nebo na přístroji, průřezu žíly do 16 mm2</t>
  </si>
  <si>
    <t>741310235</t>
  </si>
  <si>
    <t>Montáž spínačů jedno nebo dvoupólových polozapuštěných nebo zapuštěných se zapojením vodičů šroubové připojení, pro prostředí normální přepínačů, řazení 6-střídavých s plynulou regulací intenzity osvětlení</t>
  </si>
  <si>
    <t>ABB.2CKA006599A2988</t>
  </si>
  <si>
    <t>Přístroj potenc. DALI výkon. pro tlač. spín. a otoč. ovl. (2117/11 U-500)</t>
  </si>
  <si>
    <t>ABB.2CKA006599A2987</t>
  </si>
  <si>
    <t>Přístroj potenciometru DALI pro tlač. spínání a otoč. ovl. (2117 U-500)</t>
  </si>
  <si>
    <t>34539059</t>
  </si>
  <si>
    <t>rámeček jednonásobný</t>
  </si>
  <si>
    <t>741311071</t>
  </si>
  <si>
    <t>Montáž spínačů speciálních se zapojením vodičů tlačítka nouzového zastavení/vypnutí přisazeného nebo nástěnného</t>
  </si>
  <si>
    <t>RMAT0004</t>
  </si>
  <si>
    <t xml:space="preserve">ovladač  STOP kompletní</t>
  </si>
  <si>
    <t>741310031</t>
  </si>
  <si>
    <t>Montáž spínačů jedno nebo dvoupólových nástěnných se zapojením vodičů, pro prostředí venkovní nebo mokré spínačů, řazení 1-jednopólových</t>
  </si>
  <si>
    <t>RMAT0003</t>
  </si>
  <si>
    <t>Hydrostat nástěnný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</si>
  <si>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</si>
  <si>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</si>
  <si>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34535000</t>
  </si>
  <si>
    <t>spínač kompletní, zápustný, jednopólový, řazení 1, šroubové svorky</t>
  </si>
  <si>
    <t>741310206</t>
  </si>
  <si>
    <t>Montáž spínačů jedno nebo dvoupólových polozapuštěných nebo zapuštěných se zapojením vodičů šroubové připojení, pro prostředí normální spínačů, řazení 2-dvoupólových</t>
  </si>
  <si>
    <t>34535001</t>
  </si>
  <si>
    <t>spínač kompletní, zápustný, dvojpólový, řazení 2, šroubové svorky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</si>
  <si>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</si>
  <si>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</si>
  <si>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34535008</t>
  </si>
  <si>
    <t>ovládač zapínací kompletní, zápustný, řazení 1/0, šroubové svorky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</si>
  <si>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</si>
  <si>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</si>
  <si>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34535002</t>
  </si>
  <si>
    <t>přepínač sériový kompletní, zápustný, řazení 5, šroubové svorky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</si>
  <si>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</si>
  <si>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</si>
  <si>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34535025</t>
  </si>
  <si>
    <t>přístroj spínače zápustného jednopólového, s krytem, řazení 1, IP44, šroubové svorky</t>
  </si>
  <si>
    <t>741310411</t>
  </si>
  <si>
    <t>Montáž spínačů tří nebo čtyřpólových nástěnných se zapojením vodičů, pro prostředí venkovní nebo mokré do 16 A</t>
  </si>
  <si>
    <t>RMAT0001</t>
  </si>
  <si>
    <t>VACK. SPÍNAČ 16A/3P 1-0</t>
  </si>
  <si>
    <t>741311003</t>
  </si>
  <si>
    <t>Montáž spínačů speciálních se zapojením vodičů čidla pohybu vestavného</t>
  </si>
  <si>
    <t>40461058</t>
  </si>
  <si>
    <t>čidlo pohybové a prezenční stropní 360°</t>
  </si>
  <si>
    <t>741311021</t>
  </si>
  <si>
    <t>Montáž spínačů speciálních se zapojením vodičů sporákových přípojek s doutnavkou</t>
  </si>
  <si>
    <t>RMAT0002</t>
  </si>
  <si>
    <t>přípojka sporáková</t>
  </si>
  <si>
    <t>741313042</t>
  </si>
  <si>
    <t>Montáž zásuvek domovních se zapojením vodičů šroubové připojení polozapuštěných nebo zapuštěných 10/16 A, provedení 2P + PE dvojí zapojení pro průběžnou montáž</t>
  </si>
  <si>
    <t>34555202</t>
  </si>
  <si>
    <t>zásuvka zápustná jednonásobná chráněná, šroubové svorky</t>
  </si>
  <si>
    <t>34555204</t>
  </si>
  <si>
    <t>zásuvka zápustná jednonásobná, s optickou přepěťovou ochranou, šroubové svorky</t>
  </si>
  <si>
    <t>741313083</t>
  </si>
  <si>
    <t>Montáž zásuvek domovních se zapojením vodičů šroubové připojení venkovní nebo mokré, provedení 2P + PE dvojí zapojení pro průběžnou montáž</t>
  </si>
  <si>
    <t>34555232</t>
  </si>
  <si>
    <t>zásuvka zápustná jednonásobná s clonkami a víčkem, s drápky, IP44, šroubové svorky</t>
  </si>
  <si>
    <t>741313151</t>
  </si>
  <si>
    <t>Montáž zásuvek průmyslových se zapojením vodičů spojovacích, provedení IP 44 3P+N+PE 16 A</t>
  </si>
  <si>
    <t>RMAT0007</t>
  </si>
  <si>
    <t xml:space="preserve">Zásuvka zapuštěná 16A,  5P, IP44</t>
  </si>
  <si>
    <t>741330741</t>
  </si>
  <si>
    <t>Montáž relé nezávislých bez zapojení vodičů časových</t>
  </si>
  <si>
    <t>RMAT0006</t>
  </si>
  <si>
    <t>relé časové do krabice</t>
  </si>
  <si>
    <t>741372021</t>
  </si>
  <si>
    <t>Montáž svítidel s integrovaným zdrojem LED se zapojením vodičů interiérových přisazených nástěnných hranatých nebo kruhových, plochy do 0,09 m2</t>
  </si>
  <si>
    <t>34835012</t>
  </si>
  <si>
    <t>svítidlo LED nouzové přisazené baterie 3h</t>
  </si>
  <si>
    <t>741372062</t>
  </si>
  <si>
    <t>Montáž svítidel s integrovaným zdrojem LED se zapojením vodičů interiérových přisazených stropních hranatých nebo kruhových, plochy přes 0,09 do 0,36 m2</t>
  </si>
  <si>
    <t>4+17+7+8+14+5+1+32+34+6+3</t>
  </si>
  <si>
    <t>RMAT0011</t>
  </si>
  <si>
    <t xml:space="preserve">Svítidlo přisazené  s krytem, 34W, 3960lm, IP40</t>
  </si>
  <si>
    <t>Poznámka k položce:_x000d_
Poznámka k položce: A</t>
  </si>
  <si>
    <t>RMAT0009</t>
  </si>
  <si>
    <t>Svítidlo přisazené, opálový kryt, 25W, 3800lm, IP54</t>
  </si>
  <si>
    <t>Poznámka k položce:_x000d_
Poznámka k položce: C</t>
  </si>
  <si>
    <t>RMAT0010</t>
  </si>
  <si>
    <t xml:space="preserve">Svítidlo  přisazené kruhové, d=300mm, opálový PMMA kryt, 14W, 1500lm, IP40</t>
  </si>
  <si>
    <t>Poznámka k položce:_x000d_
Poznámka k položce: D</t>
  </si>
  <si>
    <t>RMAT0012</t>
  </si>
  <si>
    <t xml:space="preserve">Svítidlo  přisazené kruhové, d=375mm, opálový PMMA kryt, 27W, 2900lm, IP40</t>
  </si>
  <si>
    <t>Poznámka k položce:_x000d_
Poznámka k položce: F</t>
  </si>
  <si>
    <t>RMAT0013</t>
  </si>
  <si>
    <t xml:space="preserve">Svítidlo  přisazené kruhové, d=480mm, opálový PMMA kryt, 34W, 3900lm, IP40, stmívatelné DALI</t>
  </si>
  <si>
    <t>Poznámka k položce:_x000d_
Poznámka k položce: G</t>
  </si>
  <si>
    <t>RMAT0014</t>
  </si>
  <si>
    <t>Svítidlo přisazené, opálový kryt, 11W, 1300lm, IP54</t>
  </si>
  <si>
    <t>Poznámka k položce:_x000d_
Poznámka k položce: I</t>
  </si>
  <si>
    <t>RMAT0015</t>
  </si>
  <si>
    <t xml:space="preserve">Svítidlo  přisazené kruhové, d=480mm, opálový PMMA kryt, 44W, 5000lm, IP40</t>
  </si>
  <si>
    <t>Poznámka k položce:_x000d_
Poznámka k položce: J</t>
  </si>
  <si>
    <t>RMAT0016</t>
  </si>
  <si>
    <t>Přisazený LED panel s bíle lakovaným rámečkem UGR&lt;19, mikroprizmatický kryt, obdélník 1200x300mm, 35W, 4200lm, IP40, stmívatelný DALI</t>
  </si>
  <si>
    <t>Poznámka k položce:_x000d_
Poznámka k položce: K</t>
  </si>
  <si>
    <t>RMAT0017</t>
  </si>
  <si>
    <t>Přisazený LED panel s bíle lakovaným rámečkem UGR&lt;19, mikroprizmatický kryt, obdélník 1200x300mm, 24W, 3100lm, IP40, stmívatelný DALI</t>
  </si>
  <si>
    <t>Poznámka k položce:_x000d_
Poznámka k položce: M</t>
  </si>
  <si>
    <t>RMAT0019</t>
  </si>
  <si>
    <t xml:space="preserve">Svítidlo  přisazené kruhové, d=375mm, opálový PMMA kryt, 27W, 2700lm, IP44, stmívatelné DALI</t>
  </si>
  <si>
    <t>Poznámka k položce:_x000d_
Poznámka k položce: P</t>
  </si>
  <si>
    <t>742</t>
  </si>
  <si>
    <t>Elektroinstalace - slaboproud</t>
  </si>
  <si>
    <t>742210121</t>
  </si>
  <si>
    <t>Montáž hlásiče automatického bodového</t>
  </si>
  <si>
    <t>RMAT0008</t>
  </si>
  <si>
    <t>hlásič kouře s akustickou výstrahou 85 dB, s pevně zabudovanou lithiovou baterií (9V), s možnoistí propojení až 20 hlásičů</t>
  </si>
  <si>
    <t>Práce a dodávky M</t>
  </si>
  <si>
    <t>46-M</t>
  </si>
  <si>
    <t>Zemní práce při extr.mont.pracích</t>
  </si>
  <si>
    <t>460941211</t>
  </si>
  <si>
    <t>Vyplnění rýh vyplnění a omítnutí rýh ve stěnách hloubky do 3 cm a šířky do 3 cm</t>
  </si>
  <si>
    <t>460941213</t>
  </si>
  <si>
    <t>Vyplnění rýh vyplnění a omítnutí rýh ve stěnách hloubky do 3 cm a šířky přes 5 do 7 cm</t>
  </si>
  <si>
    <t>460941233</t>
  </si>
  <si>
    <t>Vyplnění rýh vyplnění a omítnutí rýh ve stěnách hloubky přes 5 do 7 cm a šířky přes 10 do 15 cm</t>
  </si>
  <si>
    <t>468081311</t>
  </si>
  <si>
    <t>Vybourání otvorů ve zdivu cihelném plochy do 0,0225 m2 a tloušťky do 15 cm</t>
  </si>
  <si>
    <t>468081312</t>
  </si>
  <si>
    <t>Vybourání otvorů ve zdivu cihelném plochy do 0,0225 m2 a tloušťky přes 15 do 30 cm</t>
  </si>
  <si>
    <t>468091111</t>
  </si>
  <si>
    <t>Vysekání kapes nebo výklenků ve zdivu pro osazení kotevních prvků nebo elektroinstalačního zařízení z lehkých betonů, dutých cihel nebo tvárnic, velikosti 7x7x5 cm</t>
  </si>
  <si>
    <t>468094112</t>
  </si>
  <si>
    <t>Vyvrtání otvorů pro elektroinstalační krabice ve stěnách z cihel, hloubky přes 6 do 9 cm</t>
  </si>
  <si>
    <t>468101411</t>
  </si>
  <si>
    <t>Vysekání rýh pro montáž trubek a kabelů v cihelných zdech hloubky do 3 cm a šířky do 3 cm</t>
  </si>
  <si>
    <t>468101413</t>
  </si>
  <si>
    <t>Vysekání rýh pro montáž trubek a kabelů v cihelných zdech hloubky do 3 cm a šířky přes 5 do 7 cm</t>
  </si>
  <si>
    <t>468101433</t>
  </si>
  <si>
    <t>Vysekání rýh pro montáž trubek a kabelů v cihelných zdech hloubky přes 5 do 7 cm a šířky přes 10 do 15 cm</t>
  </si>
  <si>
    <t>469972111</t>
  </si>
  <si>
    <t>Odvoz suti a vybouraných hmot odvoz suti a vybouraných hmot do 1 km</t>
  </si>
  <si>
    <t>Hodinové zúčtovací sazby profesí HSV zemní a pomocné práce pomocný stavební dělník</t>
  </si>
  <si>
    <t xml:space="preserve">Poznámka k položce:_x000d_
Poznámka k položce: zednické přípomoce - začištění  bouraných otvorů</t>
  </si>
  <si>
    <t>HZS2232</t>
  </si>
  <si>
    <t>Hodinové zúčtovací sazby profesí PSV provádění stavebních instalací elektrikář odborný</t>
  </si>
  <si>
    <t>Poznámka k položce:_x000d_
Poznámka k položce: Demontáž stávající instalace, prověření stávajících vývodů v dotčených rozvaděčích, osazení nových rozvaděčů</t>
  </si>
  <si>
    <t>HZS4212</t>
  </si>
  <si>
    <t>Hodinové zúčtovací sazby ostatních profesí revizní a kontrolní činnost revizní technik specialista</t>
  </si>
  <si>
    <t>Poznámka k položce:_x000d_
Poznámka k položce: Výchozí revize</t>
  </si>
  <si>
    <t>OST</t>
  </si>
  <si>
    <t>Ostatní</t>
  </si>
  <si>
    <t>OST1</t>
  </si>
  <si>
    <t>R1 - _Rozvaděče</t>
  </si>
  <si>
    <t>741320101</t>
  </si>
  <si>
    <t>Montáž jističů se zapojením vodičů jednopólových nn do 25 A bez krytu</t>
  </si>
  <si>
    <t>35822107</t>
  </si>
  <si>
    <t>jistič 1-pólový 6 A vypínací charakteristika B vypínací schopnost 10 kA</t>
  </si>
  <si>
    <t>35822115</t>
  </si>
  <si>
    <t>jistič 1-pólový 10 A vypínací charakteristika B vypínací schopnost 6 kA</t>
  </si>
  <si>
    <t>35822111</t>
  </si>
  <si>
    <t>jistič 1-pólový 16 A vypínací charakteristika B vypínací schopnost 10 kA</t>
  </si>
  <si>
    <t>741320161</t>
  </si>
  <si>
    <t>Montáž jističů se zapojením vodičů třípólových nn do 25 A bez krytu</t>
  </si>
  <si>
    <t>35822401</t>
  </si>
  <si>
    <t>jistič 3-pólový 16 A vypínací charakteristika B vypínací schopnost 10 kA</t>
  </si>
  <si>
    <t>741321001</t>
  </si>
  <si>
    <t>Montáž proudových chráničů se zapojením vodičů dvoupólových nn do 25 A bez krytu</t>
  </si>
  <si>
    <t>RMAT11101</t>
  </si>
  <si>
    <t>KOMBICHRÁNIČ 10, 16B-1N-030A</t>
  </si>
  <si>
    <t>741321041</t>
  </si>
  <si>
    <t>Montáž proudových chráničů se zapojením vodičů čtyřpólových nn do 63 A bez krytu</t>
  </si>
  <si>
    <t>RMAT11102</t>
  </si>
  <si>
    <t>Chránič 40/4/0,03</t>
  </si>
  <si>
    <t>741322111</t>
  </si>
  <si>
    <t>Montáž přepěťových ochran nn se zapojením vodičů svodiče přepětí – typ 2 čtyřpólových jednodílných</t>
  </si>
  <si>
    <t>RMAT11103</t>
  </si>
  <si>
    <t>Svodič T1+T2/V3, 12,5kA varistorový</t>
  </si>
  <si>
    <t>741320171</t>
  </si>
  <si>
    <t>Montáž jističů se zapojením vodičů třípólových nn do 63 A bez krytu</t>
  </si>
  <si>
    <t>RMAT11104</t>
  </si>
  <si>
    <t>hlavní vypínač 40A/3</t>
  </si>
  <si>
    <t>741210002</t>
  </si>
  <si>
    <t>Montáž rozvodnic oceloplechových nebo plastových bez zapojení vodičů běžných, hmotnosti do 50 kg</t>
  </si>
  <si>
    <t>Poznámka k položce:_x000d_
Poznámka k položce: RB</t>
  </si>
  <si>
    <t>RMAT00007</t>
  </si>
  <si>
    <t>atyp rozvodnice, 72 modulů EI30</t>
  </si>
  <si>
    <t>Poznámka k položce:_x000d_
Poznámka k položce: nutno vycházet ze stávající niky</t>
  </si>
  <si>
    <t>741330031</t>
  </si>
  <si>
    <t>Montáž stykačů nn se zapojením vodičů střídavých vestavných jednopólových do 16 A</t>
  </si>
  <si>
    <t>RMAT11105</t>
  </si>
  <si>
    <t>stykač střídavý 20-20, 230V</t>
  </si>
  <si>
    <t>RMAT11106</t>
  </si>
  <si>
    <t>spojovací, pomocný materiál</t>
  </si>
  <si>
    <t>kompl</t>
  </si>
  <si>
    <t>1111</t>
  </si>
  <si>
    <t>Montáž</t>
  </si>
  <si>
    <t>R2 - _Rozvaděče</t>
  </si>
  <si>
    <t>RH - _Rozvaděče</t>
  </si>
  <si>
    <t>741210004</t>
  </si>
  <si>
    <t>Montáž rozvodnic oceloplechových nebo plastových bez zapojení vodičů běžných, hmotnosti do 150 kg</t>
  </si>
  <si>
    <t>35822158</t>
  </si>
  <si>
    <t>jistič 3-pólový 10 A vypínací charakteristika B vypínací schopnost 10 kA</t>
  </si>
  <si>
    <t>35822402</t>
  </si>
  <si>
    <t>jistič 3-pólový 20 A vypínací charakteristika B vypínací schopnost 10 kA</t>
  </si>
  <si>
    <t>741322011</t>
  </si>
  <si>
    <t>Montáž přepěťových ochran nn se zapojením vodičů svodiče bleskových proudů – typ 1 třípólových, pro impulsní proud do 35 kA</t>
  </si>
  <si>
    <t>Svodič T1+T2/V3, 25kA</t>
  </si>
  <si>
    <t>hlavní vypínač 63A/3</t>
  </si>
  <si>
    <t>RMAT11110</t>
  </si>
  <si>
    <t>vypínač 40A/3 s podpěťovou spouští</t>
  </si>
  <si>
    <t>RMAT11107</t>
  </si>
  <si>
    <t>atyp rozvodnice, 160 modulů EI30</t>
  </si>
  <si>
    <t>741330043</t>
  </si>
  <si>
    <t>Montáž stykačů nn se zapojením vodičů střídavých vestavných třípólových do 40 A</t>
  </si>
  <si>
    <t>RMAT00005</t>
  </si>
  <si>
    <t>stykač střídavý 40-40, 230V</t>
  </si>
  <si>
    <t>RK2 - _Rozvaděče</t>
  </si>
  <si>
    <t>35822154</t>
  </si>
  <si>
    <t>jistič 3-pólový 6 A vypínací charakteristika B vypínací schopnost 10 kA</t>
  </si>
  <si>
    <t>35822403</t>
  </si>
  <si>
    <t>jistič 3-pólový 25 A vypínací charakteristika B vypínací schopnost 10 kA</t>
  </si>
  <si>
    <t>RMAT00008</t>
  </si>
  <si>
    <t>01 (1) - Bourací práce 3NP</t>
  </si>
  <si>
    <t>9R100</t>
  </si>
  <si>
    <t>Rozkrytí střešního pláště - dle popisu v PD</t>
  </si>
  <si>
    <t>12,8*2,85</t>
  </si>
  <si>
    <t>18,997*10 "Přepočtené koeficientem množství</t>
  </si>
  <si>
    <t>763111811</t>
  </si>
  <si>
    <t>Demontáž SDK příčky s jednoduchou ocelovou nosnou konstrukcí opláštění jednoduché vč. TI</t>
  </si>
  <si>
    <t>3,5*(3,7+3,4+3,4+2,42+1,3+6,98)</t>
  </si>
  <si>
    <t>3,5*(3,9+3,9+0,9+0,9)</t>
  </si>
  <si>
    <t>3,5*(5,2+5,2+4,1+5,5+6,98+1)</t>
  </si>
  <si>
    <t>-0,6*1,97*7</t>
  </si>
  <si>
    <t>763121821</t>
  </si>
  <si>
    <t>Demontáž SDK předsazené, šachtové stěny s nosnou kcí se zdvojeným CW profilem opláštění jednoduché vč. TI</t>
  </si>
  <si>
    <t>0,88*15,5</t>
  </si>
  <si>
    <t>2*15,5</t>
  </si>
  <si>
    <t>3,5*(7+7)</t>
  </si>
  <si>
    <t>3,5*7</t>
  </si>
  <si>
    <t>763161811</t>
  </si>
  <si>
    <t>Demontáž SDK podkroví s nosnou kcí dřevěnou opláštění jednoduché vč. TI</t>
  </si>
  <si>
    <t>5,5*15,5</t>
  </si>
  <si>
    <t>3,8*15,5</t>
  </si>
  <si>
    <t>763262811R</t>
  </si>
  <si>
    <t>Demontáž desek jednoduché opláštění trámů ze sádrovláknitých desek</t>
  </si>
  <si>
    <t>15,5*1*0,5*2</t>
  </si>
  <si>
    <t>7*5*0,5*4</t>
  </si>
  <si>
    <t>1,5*5*0,5*4</t>
  </si>
  <si>
    <t>" 3 NP</t>
  </si>
  <si>
    <t>1,45*2,42</t>
  </si>
  <si>
    <t>1,83*2,42</t>
  </si>
  <si>
    <t>2,45*1,1</t>
  </si>
  <si>
    <t>2,35*1,1</t>
  </si>
  <si>
    <t>776201812</t>
  </si>
  <si>
    <t>Demontáž lepených povlakových podlah s podložkou ručně</t>
  </si>
  <si>
    <t>" PVC</t>
  </si>
  <si>
    <t>3,69*3,5</t>
  </si>
  <si>
    <t>6,9*11,8</t>
  </si>
  <si>
    <t xml:space="preserve">"koberec </t>
  </si>
  <si>
    <t>(2,35+2,35+1+1)*1,8</t>
  </si>
  <si>
    <t>(2,45+2,45+1+1)*1,8</t>
  </si>
  <si>
    <t>(1,45+1,45+1,1+1,1)*1,8</t>
  </si>
  <si>
    <t>(1,45+1,45+1,3+1,3)*1,8</t>
  </si>
  <si>
    <t>(1,45+1,45+0,9+0,9)*1,8</t>
  </si>
  <si>
    <t>(1,83+1,83+0,9+0,9)*1,8</t>
  </si>
  <si>
    <t>02 (1) - Nové konstrukce 3NP</t>
  </si>
  <si>
    <t xml:space="preserve">    762 - Konstrukce tesařské</t>
  </si>
  <si>
    <t xml:space="preserve">    764 - Konstrukce klempířské</t>
  </si>
  <si>
    <t xml:space="preserve">    21-M - Elektromontáže</t>
  </si>
  <si>
    <t xml:space="preserve">zazdívka otvorů  3NP</t>
  </si>
  <si>
    <t>7,66+88,02+2+3,04+3,04</t>
  </si>
  <si>
    <t>100" práce spojené s rekonstrukcí</t>
  </si>
  <si>
    <t>103,76</t>
  </si>
  <si>
    <t>dle popisu v PD ozn. PO2</t>
  </si>
  <si>
    <t>Dodávka a montáž hydrantové skříně vč. vystrojení a napojení na rozvod - dle v. PBŘ - 3 NP</t>
  </si>
  <si>
    <t>762</t>
  </si>
  <si>
    <t>Konstrukce tesařské</t>
  </si>
  <si>
    <t>762331941</t>
  </si>
  <si>
    <t>Vyřezání části střešní vazby průřezové pl řeziva přes 288 do 450 cm2 dl do 3 m</t>
  </si>
  <si>
    <t>30" upřesněno na stavbě zjišťovacím protokolem</t>
  </si>
  <si>
    <t>762332924</t>
  </si>
  <si>
    <t>Doplnění části střešní vazby hranoly průřezové pl přes 288 do 450 cm2 včetně materiálu</t>
  </si>
  <si>
    <t>10 " upřesněno na stavbě zjišťovacím protokolem</t>
  </si>
  <si>
    <t>762341931</t>
  </si>
  <si>
    <t>Vyřezání části bednění střech z prken tl do 32 mm pl jednotlivě do 1 m2</t>
  </si>
  <si>
    <t>762343911</t>
  </si>
  <si>
    <t>Zabednění otvorů ve střeše prkny tl do 32 mm pl jednotlivě do 1 m2</t>
  </si>
  <si>
    <t>30 " upřesněno na stavbě zjišťovacím protokolem</t>
  </si>
  <si>
    <t>762R1001</t>
  </si>
  <si>
    <t>Uvedení střešní krytiny do původního stavu - kompletní skladba konstrukce vč. souvisejících doplňků a oplechování - dle popisu v PD</t>
  </si>
  <si>
    <t>dle popisu v PD bude upřesněno na stavbě zjišťovacím protokolem - dle v.č. D.1.1.3.4</t>
  </si>
  <si>
    <t>763111323</t>
  </si>
  <si>
    <t>SDK příčka tl 100 mm profil CW+UW 75 desky 1xDF 12,5 s izolací EI 45 Rw do 49 dB</t>
  </si>
  <si>
    <t>(1,6+1,1+1,6+1,6+3,45)*3,5</t>
  </si>
  <si>
    <t>763111347</t>
  </si>
  <si>
    <t xml:space="preserve">SDK příčka tl 150 mm profil CW+UW  desky 1xDFH2 12,5 s izolací EI 45 Rw do 51 dB</t>
  </si>
  <si>
    <t>(5,93+2,2)*3,5</t>
  </si>
  <si>
    <t>2*3,5</t>
  </si>
  <si>
    <t>763121425R</t>
  </si>
  <si>
    <t>SDK stěna předsazená deska 1xDF 12,5 s izolací EI 30 Rw do 12 dB</t>
  </si>
  <si>
    <t>763121425R1</t>
  </si>
  <si>
    <t>Dodávka a montáž nového podhledu - dle popisu v PD</t>
  </si>
  <si>
    <t xml:space="preserve">Poznámka k položce:_x000d_
 SKLADBA NOVÉHO PODHLEDU: - DISTANČNÍ HRANOLY 80/60 KOTVENÉ  KE SPODNÍ HRANĚ STÁVAJÍCÍCH KROKVÍ - VZDUCH. PROVĚTRÁVANÁ MEZERA NAD TI - tl. min. 40 mm - MINERÁLNÍ VATA tl. 320 mm (lD = 0,035 Wm-1K -1 ) - PAROTĚSNÁ ZÁBRANA - TYPOVÝ ZAVĚŠENÝ PODHLED OPLÁŠTĚNÝ  NA KOVOVÉM DVOUÚROVŇOVÉM KŘÍŽOVÉM ROŠTU  EI 30 DP3</t>
  </si>
  <si>
    <t xml:space="preserve">dle popisu v PD - </t>
  </si>
  <si>
    <t>763121425R2</t>
  </si>
  <si>
    <t>Dodávka a montáž SDK předstěny pro WC - dle popisu v PD</t>
  </si>
  <si>
    <t>144,15</t>
  </si>
  <si>
    <t>763164645</t>
  </si>
  <si>
    <t>SDK obklad kcí tvaru U š do 1,2 m desky 1xDFH2 12,5</t>
  </si>
  <si>
    <t>obklad viditelných krovů</t>
  </si>
  <si>
    <t>Přesun hmot tonážní pro sádrokartonové konstrukce v objektech v přes 6 do 12 m</t>
  </si>
  <si>
    <t>764</t>
  </si>
  <si>
    <t>Konstrukce klempířské</t>
  </si>
  <si>
    <t>764242504</t>
  </si>
  <si>
    <t>Oplechování štítu závětrnou lištou z TiZn plechu s povrchovou úpravou</t>
  </si>
  <si>
    <t>KL.2</t>
  </si>
  <si>
    <t>4,5</t>
  </si>
  <si>
    <t>764541405</t>
  </si>
  <si>
    <t>Žlab podokapní půlkruhový z TiZn předzvětralého plechu rš 330 mm</t>
  </si>
  <si>
    <t>ozn. KL.1</t>
  </si>
  <si>
    <t>764R10</t>
  </si>
  <si>
    <t>Dodávka a montáž trubka 3m, D 32 mm - dvoutrubkový sněhový zachytávač - dle popisu v PD</t>
  </si>
  <si>
    <t xml:space="preserve">Poznámka k položce:_x000d_
_x000d_
</t>
  </si>
  <si>
    <t>764R11</t>
  </si>
  <si>
    <t>Dodávka a montáž konzola - plech, krytina 350 mm - dvoutrubkový sněhový zachytávač - dle popisu v PD</t>
  </si>
  <si>
    <t>-1653892484</t>
  </si>
  <si>
    <t>340</t>
  </si>
  <si>
    <t>764R12</t>
  </si>
  <si>
    <t>Dodávka a montáž protikus pro montáž na clik a falc. krytinu - dvoutrubkový sněhový zachytávač - dle popisu v PD</t>
  </si>
  <si>
    <t>-827817578</t>
  </si>
  <si>
    <t>764R13</t>
  </si>
  <si>
    <t>Dodávka a montáž šroub nerez M8x25mm - dvoutrubkový sněhový zachytávač - dle popisu v PD</t>
  </si>
  <si>
    <t>1999752253</t>
  </si>
  <si>
    <t>1360</t>
  </si>
  <si>
    <t>764R14</t>
  </si>
  <si>
    <t>Dodávka a montáž matka ke šroubu nerez M8 - dle popisu v PD</t>
  </si>
  <si>
    <t>1438461665</t>
  </si>
  <si>
    <t>766R100</t>
  </si>
  <si>
    <t>Dodávka a montáž vnitřních dveří vč. zárubní - dle popisu v PD</t>
  </si>
  <si>
    <t>2+3,04+3,04</t>
  </si>
  <si>
    <t>8,08</t>
  </si>
  <si>
    <t>1,5+1,5+1,05+1,05</t>
  </si>
  <si>
    <t>(0,9+0,9+1,6+1,6)*4</t>
  </si>
  <si>
    <t>7,66+88,02</t>
  </si>
  <si>
    <t>95,68</t>
  </si>
  <si>
    <t>(1,5+1,5+1,05+1,05)*2,1</t>
  </si>
  <si>
    <t>(0,9+0,9+1,6+1,6)*2,1*4</t>
  </si>
  <si>
    <t>-0,7*1,97*4</t>
  </si>
  <si>
    <t>45,815/3</t>
  </si>
  <si>
    <t>45,815</t>
  </si>
  <si>
    <t>45,815*1,15</t>
  </si>
  <si>
    <t>2,1*16</t>
  </si>
  <si>
    <t>(0,9+0,9+1,6+16)*4</t>
  </si>
  <si>
    <t>25,83*2</t>
  </si>
  <si>
    <t>33,879</t>
  </si>
  <si>
    <t>118,14</t>
  </si>
  <si>
    <t>100,5</t>
  </si>
  <si>
    <t>-45,815"odpočet obklad</t>
  </si>
  <si>
    <t>402,514</t>
  </si>
  <si>
    <t>21-M</t>
  </si>
  <si>
    <t>Elektromontáže</t>
  </si>
  <si>
    <t>21-M1</t>
  </si>
  <si>
    <t>Úprava stávajícího hromosvodu vlivem výměny konstrukce (rozpojení, spojení, revize, popřípadě výměna spojek)</t>
  </si>
  <si>
    <t>03.1 - Elektroinstalace</t>
  </si>
  <si>
    <t>741110001</t>
  </si>
  <si>
    <t>Montáž trubek elektroinstalačních s nasunutím nebo našroubováním do krabic plastových tuhých, uložených pevně, vnější Ø přes 16 do 23 mm</t>
  </si>
  <si>
    <t>34571092</t>
  </si>
  <si>
    <t>trubka elektroinstalační tuhá z PVC D 17,4/20 mm, délka 3m</t>
  </si>
  <si>
    <t>45*1,05 "Přepočtené koeficientem množství</t>
  </si>
  <si>
    <t>35432541</t>
  </si>
  <si>
    <t>příchytka kabelová 14-28mm</t>
  </si>
  <si>
    <t>98*1,15 "Přepočtené koeficientem množství</t>
  </si>
  <si>
    <t>120*1,15 "Přepočtené koeficientem množství</t>
  </si>
  <si>
    <t>145*1,15 "Přepočtené koeficientem množství</t>
  </si>
  <si>
    <t>741122033</t>
  </si>
  <si>
    <t>Montáž kabelů měděných bez ukončení uložených pod omítku plných kulatých (např. CYKY), počtu a průřezu žil 5x10 mm2</t>
  </si>
  <si>
    <t>34113034</t>
  </si>
  <si>
    <t>kabel instalační jádro Cu plné izolace PVC plášť PVC 450/750V (CYKY) 5x10mm2</t>
  </si>
  <si>
    <t>4+2+12+6</t>
  </si>
  <si>
    <t>RMAT0018</t>
  </si>
  <si>
    <t>Přisazený LED panel s bíle lakovaným rámečkem UGR&lt;19, mikroprizmatický kryt, obdélník 600x300mm, 16W, 2000lm, IP40, stmívatelný DALI</t>
  </si>
  <si>
    <t>Poznámka k položce:_x000d_
Poznámka k položce: O</t>
  </si>
  <si>
    <t>Poznámka k položce:_x000d_
Poznámka k položce: Demontáž stávající instalace, prověření stávajících vývodů v dotčených rozvaděčích, osazení nové rozvodnice</t>
  </si>
  <si>
    <t>03.2 - _Rozvaděče</t>
  </si>
  <si>
    <t>Svodič T1+T2/V4, 12,5kA varistorový</t>
  </si>
  <si>
    <t>hlavní vypínač 32A/3</t>
  </si>
  <si>
    <t>35711010</t>
  </si>
  <si>
    <t>rozvodnice zapuštěná, plné dveře, IP41, 36 modulárních jednotek (12x3), vč. N/pE</t>
  </si>
  <si>
    <t>04 (1) - VZT-3.NP</t>
  </si>
  <si>
    <t>D1 - Zařízení č. 2 - Větrání hygienického zázemí</t>
  </si>
  <si>
    <t>D2 - Společné výkony a práce</t>
  </si>
  <si>
    <t>Zařízení č. 2 - Větrání hygienického zázemí</t>
  </si>
  <si>
    <t>Pol201</t>
  </si>
  <si>
    <t>Pol202</t>
  </si>
  <si>
    <t>Pol203</t>
  </si>
  <si>
    <t>Pol204</t>
  </si>
  <si>
    <t>Pol205</t>
  </si>
  <si>
    <t>Pol206</t>
  </si>
  <si>
    <t>Pol207</t>
  </si>
  <si>
    <t>01c2 - Hřiště</t>
  </si>
  <si>
    <t>1R103</t>
  </si>
  <si>
    <t>Dodávka a montáž - DOPADOVÁ ZATRAVŇOVACÍ ROZHOŽ - dle popisu v PD v.č. D.1.1.2</t>
  </si>
  <si>
    <t>6*3</t>
  </si>
  <si>
    <t>3*3</t>
  </si>
  <si>
    <t>1R104</t>
  </si>
  <si>
    <t>Terénní úpravy kolem trampolíny a houpačky - dle popisu v PD</t>
  </si>
  <si>
    <t>1R100</t>
  </si>
  <si>
    <t>Dodávka a montáž trampolíny vč. zemních prací dle.v.č. D1.1.2</t>
  </si>
  <si>
    <t>1R101</t>
  </si>
  <si>
    <t xml:space="preserve">Dodávka a montáž řetězové houpačky  vč. zemních prací  dle.v.č. D1.1.2</t>
  </si>
  <si>
    <t>01c1 - Oplocení</t>
  </si>
  <si>
    <t>122211101</t>
  </si>
  <si>
    <t>Odkopávky a prokopávky v hornině třídy těžitelnosti I, skupiny 3 ručně</t>
  </si>
  <si>
    <t xml:space="preserve">  "pro podhrabové desky </t>
  </si>
  <si>
    <t>54*0,3*0,5</t>
  </si>
  <si>
    <t>131111333</t>
  </si>
  <si>
    <t>Vrtání jamek pro plotové sloupky D přes 200 do 300 mm ručně s motorovým vrtákem</t>
  </si>
  <si>
    <t>2,0*28</t>
  </si>
  <si>
    <t>131111359</t>
  </si>
  <si>
    <t>Příplatek za vtrání v kamenité nebo kořeny prorostlé půdě</t>
  </si>
  <si>
    <t>131213101</t>
  </si>
  <si>
    <t>Hloubení jam v soudržných horninách třídy těžitelnosti I, skupiny 3 ručně</t>
  </si>
  <si>
    <t>CS ÚRS 2020 01</t>
  </si>
  <si>
    <t xml:space="preserve">0,5*0,5*2,0*4 " patky pro sloupky brány a branky </t>
  </si>
  <si>
    <t>174111101</t>
  </si>
  <si>
    <t>Zásyp jam, šachet rýh nebo kolem objektů sypaninou se zhutněním ručně</t>
  </si>
  <si>
    <t>181311-R</t>
  </si>
  <si>
    <t>Rozprostření vykopané zeminy v rovině nebo ve svahu do 1:5 ručně</t>
  </si>
  <si>
    <t>54*0,5</t>
  </si>
  <si>
    <t>275313611</t>
  </si>
  <si>
    <t>Základové patky z betonu tř. C 16/20</t>
  </si>
  <si>
    <t>(0,3*0,3*2,0)*28*1,15 " do rostlého terénu</t>
  </si>
  <si>
    <t>0,5*0,5*2,0*4</t>
  </si>
  <si>
    <t>338171113</t>
  </si>
  <si>
    <t>Osazování sloupků a vzpěr plotových ocelových v do 2 m se zabetonováním</t>
  </si>
  <si>
    <t>2+44+20</t>
  </si>
  <si>
    <t>55342263</t>
  </si>
  <si>
    <t>sloupek plotový koncový Pz a komaxitový 2500/48x1,5mm</t>
  </si>
  <si>
    <t>55342263R</t>
  </si>
  <si>
    <t>sloupek plotový koncový Pz a komaxitový 2500/60x1,5mm</t>
  </si>
  <si>
    <t>55342274</t>
  </si>
  <si>
    <t>vzpěra plotová 38x1,5mm včetně krytky s uchem 2500mm</t>
  </si>
  <si>
    <t>338171123</t>
  </si>
  <si>
    <t>Osazování sloupků a vzpěr plotových ocelových v přes 2 do 2,6 m se zabetonováním</t>
  </si>
  <si>
    <t xml:space="preserve">28" dle v.č.  C.2 + D.2</t>
  </si>
  <si>
    <t>55342154R</t>
  </si>
  <si>
    <t>plotový sloupek pro svařované panely profilovaný - 60/40/1,5 v. 3,2m</t>
  </si>
  <si>
    <t>348121221</t>
  </si>
  <si>
    <t>Osazení podhrabových desek dl přes 2 do 3 m na ocelové plotové sloupky</t>
  </si>
  <si>
    <t>59232545</t>
  </si>
  <si>
    <t>držák podhrabové desky typ H pro sloupek D 60-70mm výšky 300mm průběžný povrchová úprava žárový zinek</t>
  </si>
  <si>
    <t>59232543R</t>
  </si>
  <si>
    <t>betonová podhrabová deska 2450x300x50mm se zámkem 15mm na ukotvení sloupků profilovaných oválných 50x70mm</t>
  </si>
  <si>
    <t>348171152</t>
  </si>
  <si>
    <t>Montáž panelového svařovaného oplocení v přes 2,5 m</t>
  </si>
  <si>
    <t>55342417</t>
  </si>
  <si>
    <t>plotový panel svařovaný v 1,5-2,0m š do 2,5m průměru drátu 5mm oka 55x200mm s dvojitým horizontálním drátem 6mm povrchová úprava PZ komaxit</t>
  </si>
  <si>
    <t>348401130</t>
  </si>
  <si>
    <t>Montáž oplocení ze strojového pletiva s napínacími dráty v přes 1,6 do 2,0 m</t>
  </si>
  <si>
    <t>102" dle v.č. C.2</t>
  </si>
  <si>
    <t>31327512</t>
  </si>
  <si>
    <t>pletivo drátěné plastifikované se čtvercovými oky 55/2,5mm v 1500mm</t>
  </si>
  <si>
    <t>15619200</t>
  </si>
  <si>
    <t>drát poplastovaný kruhový vázací 1,1/1,5mm</t>
  </si>
  <si>
    <t>15619100</t>
  </si>
  <si>
    <t>drát kruhový poplastovaný napínací 2,5/3,5mm</t>
  </si>
  <si>
    <t>102*3</t>
  </si>
  <si>
    <t>100R11</t>
  </si>
  <si>
    <t>Dodávka a montáž brány 3000 x 1500 mm vč. zemních prací - dle popisu v PD</t>
  </si>
  <si>
    <t>100R21</t>
  </si>
  <si>
    <t xml:space="preserve">Dodávka a montáž brány 4000 x 1750 mm  vč. zemních prací - dle popisu v PD</t>
  </si>
  <si>
    <t>100R22</t>
  </si>
  <si>
    <t xml:space="preserve">Dodávka a montáž branky 900 x 1750 mm  vč. zemních prací - dle popisu v PD</t>
  </si>
  <si>
    <t>966071822R</t>
  </si>
  <si>
    <t>Rozebrání oplocení z drátěného pletiva se čtvercovými oky v přes 1,6 do 2,0 m vč. bouracích prací a přesunu hmot</t>
  </si>
  <si>
    <t>183403153</t>
  </si>
  <si>
    <t>Obdělání půdy hrabáním v rovině a svahu do 1:5</t>
  </si>
  <si>
    <t>460581122</t>
  </si>
  <si>
    <t>Zatravnění včetně zalití vodou ve svahu</t>
  </si>
  <si>
    <t>(54+102)*1,5</t>
  </si>
  <si>
    <t>998017001</t>
  </si>
  <si>
    <t>Přesun hmot s omezením mechanizace pro budovy v do 6 m</t>
  </si>
  <si>
    <t>VRN - Vedlejší rozpočtové...</t>
  </si>
  <si>
    <t>010001000</t>
  </si>
  <si>
    <t>Průzkumné, geodetické a projektové práce</t>
  </si>
  <si>
    <t>Kč</t>
  </si>
  <si>
    <t>Poznámka k položce:_x000d_
Poznámka k položce: Zaměření a vytýčení stávajících inženýrských sítí v místě stavby z hlediska jejich ochrany při provádění stavby a ochrana stávajících vedení a zařízení před poškozením</t>
  </si>
  <si>
    <t>013254000</t>
  </si>
  <si>
    <t>Dokumentace skutečného provedení stavby</t>
  </si>
  <si>
    <t>013294000R</t>
  </si>
  <si>
    <t>Dílenské dokumentace</t>
  </si>
  <si>
    <t>Poznámka k položce:_x000d_
Poznámka k položce: 1 "všechny jednotlivé dílenské dokumentace dle PD a potřebné pro realizaci díla</t>
  </si>
  <si>
    <t xml:space="preserve">1 "všechny jednotlivé dílenské dokumentace dle PD a potřebné pro realizaci díla </t>
  </si>
  <si>
    <t>020001000</t>
  </si>
  <si>
    <t>Příprava staveniště</t>
  </si>
  <si>
    <t>030001000.1</t>
  </si>
  <si>
    <t>Zařízení staveniště</t>
  </si>
  <si>
    <t xml:space="preserve">Poznámka k položce:_x000d_
Poznámka k položce: Součástí předmětu plnění je mj. stanovení přechodné úpravy provozu, zajištění žádosti o zvláštní užívání komunikace, provedení přechodného dopravního značení po dobu stavby, zabezpečení staveniště např.  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  Náklady spojené s vybudováním, provozem zařízení staveniště</t>
  </si>
  <si>
    <t>032002000</t>
  </si>
  <si>
    <t>Vybavení staveniště</t>
  </si>
  <si>
    <t>Poznámka k položce:_x000d_
Poznámka k položce: zdvihací a manipulační technika dle zvyklostí zhotovitele</t>
  </si>
  <si>
    <t>032103000</t>
  </si>
  <si>
    <t>Náklady na stavební buňky</t>
  </si>
  <si>
    <t>033002000</t>
  </si>
  <si>
    <t>Připojení staveniště na inženýrské sítě</t>
  </si>
  <si>
    <t>034002000</t>
  </si>
  <si>
    <t>Zabezpečení staveniště</t>
  </si>
  <si>
    <t>034103000</t>
  </si>
  <si>
    <t>Oplocení staveniště</t>
  </si>
  <si>
    <t>034203000</t>
  </si>
  <si>
    <t>Opatření na ochranu pozemků sousedních se staveništěm</t>
  </si>
  <si>
    <t>039002000</t>
  </si>
  <si>
    <t>Zrušení zařízení staveniště</t>
  </si>
  <si>
    <t>039203000</t>
  </si>
  <si>
    <t>Úprava terénu a ploch po zrušení zařízení staveniště</t>
  </si>
  <si>
    <t>044002000</t>
  </si>
  <si>
    <t>Revize</t>
  </si>
  <si>
    <t>045002000</t>
  </si>
  <si>
    <t>Kompletační a koordinační činnost</t>
  </si>
  <si>
    <t>049002000</t>
  </si>
  <si>
    <t>Ostatní inženýrská činnost</t>
  </si>
  <si>
    <t>070001000</t>
  </si>
  <si>
    <t>Provozní vlivy</t>
  </si>
  <si>
    <t>Poznámka k položce:_x000d_
Poznámka k položce: Náklady na opatření proti poškození cizího majetku a vnitřních prostor stavby, součinnost s vlastníky stavbou dotčených prostor</t>
  </si>
  <si>
    <t>090001000</t>
  </si>
  <si>
    <t>Ostatní náklady</t>
  </si>
  <si>
    <t>Poznámka k položce:_x000d_
Poznámka k položce: Náklady spojené s dodávkou energie, opatření na dodržování technologických předpisů ochrana sousedních pozemků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</si>
</sst>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2023052A1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 Dětský domov a školní jídelna Sedloňov - Stavební úpravy objektu - II. ETAPA SO01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14. 12. 2023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ROUND(SUM(AG95:AG113),2)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ROUND(SUM(AS95:AS113),2)</f>
        <v>0</v>
      </c>
      <c r="AT94" s="115">
        <f>ROUND(SUM(AV94:AW94),2)</f>
        <v>0</v>
      </c>
      <c r="AU94" s="116">
        <f>ROUND(SUM(AU95:AU113),5)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ROUND(SUM(AZ95:AZ113),2)</f>
        <v>0</v>
      </c>
      <c r="BA94" s="115">
        <f>ROUND(SUM(BA95:BA113),2)</f>
        <v>0</v>
      </c>
      <c r="BB94" s="115">
        <f>ROUND(SUM(BB95:BB113),2)</f>
        <v>0</v>
      </c>
      <c r="BC94" s="115">
        <f>ROUND(SUM(BC95:BC113),2)</f>
        <v>0</v>
      </c>
      <c r="BD94" s="117">
        <f>ROUND(SUM(BD95:BD113),2)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Bourací práce 1NP a 2NP'!J30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'01 - Bourací práce 1NP a 2NP'!P129</f>
        <v>0</v>
      </c>
      <c r="AV95" s="129">
        <f>'01 - Bourací práce 1NP a 2NP'!J33</f>
        <v>0</v>
      </c>
      <c r="AW95" s="129">
        <f>'01 - Bourací práce 1NP a 2NP'!J34</f>
        <v>0</v>
      </c>
      <c r="AX95" s="129">
        <f>'01 - Bourací práce 1NP a 2NP'!J35</f>
        <v>0</v>
      </c>
      <c r="AY95" s="129">
        <f>'01 - Bourací práce 1NP a 2NP'!J36</f>
        <v>0</v>
      </c>
      <c r="AZ95" s="129">
        <f>'01 - Bourací práce 1NP a 2NP'!F33</f>
        <v>0</v>
      </c>
      <c r="BA95" s="129">
        <f>'01 - Bourací práce 1NP a 2NP'!F34</f>
        <v>0</v>
      </c>
      <c r="BB95" s="129">
        <f>'01 - Bourací práce 1NP a 2NP'!F35</f>
        <v>0</v>
      </c>
      <c r="BC95" s="129">
        <f>'01 - Bourací práce 1NP a 2NP'!F36</f>
        <v>0</v>
      </c>
      <c r="BD95" s="131">
        <f>'01 - Bourací práce 1NP a 2NP'!F37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16.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Nové konstrukce 1NP 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28">
        <v>0</v>
      </c>
      <c r="AT96" s="129">
        <f>ROUND(SUM(AV96:AW96),2)</f>
        <v>0</v>
      </c>
      <c r="AU96" s="130">
        <f>'02 - Nové konstrukce 1NP ...'!P137</f>
        <v>0</v>
      </c>
      <c r="AV96" s="129">
        <f>'02 - Nové konstrukce 1NP ...'!J33</f>
        <v>0</v>
      </c>
      <c r="AW96" s="129">
        <f>'02 - Nové konstrukce 1NP ...'!J34</f>
        <v>0</v>
      </c>
      <c r="AX96" s="129">
        <f>'02 - Nové konstrukce 1NP ...'!J35</f>
        <v>0</v>
      </c>
      <c r="AY96" s="129">
        <f>'02 - Nové konstrukce 1NP ...'!J36</f>
        <v>0</v>
      </c>
      <c r="AZ96" s="129">
        <f>'02 - Nové konstrukce 1NP ...'!F33</f>
        <v>0</v>
      </c>
      <c r="BA96" s="129">
        <f>'02 - Nové konstrukce 1NP ...'!F34</f>
        <v>0</v>
      </c>
      <c r="BB96" s="129">
        <f>'02 - Nové konstrukce 1NP ...'!F35</f>
        <v>0</v>
      </c>
      <c r="BC96" s="129">
        <f>'02 - Nové konstrukce 1NP ...'!F36</f>
        <v>0</v>
      </c>
      <c r="BD96" s="131">
        <f>'02 - Nové konstrukce 1NP ...'!F37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7" customFormat="1" ht="16.5" customHeight="1">
      <c r="A97" s="120" t="s">
        <v>77</v>
      </c>
      <c r="B97" s="121"/>
      <c r="C97" s="122"/>
      <c r="D97" s="123" t="s">
        <v>87</v>
      </c>
      <c r="E97" s="123"/>
      <c r="F97" s="123"/>
      <c r="G97" s="123"/>
      <c r="H97" s="123"/>
      <c r="I97" s="124"/>
      <c r="J97" s="123" t="s">
        <v>88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VZT-1.NP a 2.NP'!J30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80</v>
      </c>
      <c r="AR97" s="127"/>
      <c r="AS97" s="128">
        <v>0</v>
      </c>
      <c r="AT97" s="129">
        <f>ROUND(SUM(AV97:AW97),2)</f>
        <v>0</v>
      </c>
      <c r="AU97" s="130">
        <f>'03 - VZT-1.NP a 2.NP'!P120</f>
        <v>0</v>
      </c>
      <c r="AV97" s="129">
        <f>'03 - VZT-1.NP a 2.NP'!J33</f>
        <v>0</v>
      </c>
      <c r="AW97" s="129">
        <f>'03 - VZT-1.NP a 2.NP'!J34</f>
        <v>0</v>
      </c>
      <c r="AX97" s="129">
        <f>'03 - VZT-1.NP a 2.NP'!J35</f>
        <v>0</v>
      </c>
      <c r="AY97" s="129">
        <f>'03 - VZT-1.NP a 2.NP'!J36</f>
        <v>0</v>
      </c>
      <c r="AZ97" s="129">
        <f>'03 - VZT-1.NP a 2.NP'!F33</f>
        <v>0</v>
      </c>
      <c r="BA97" s="129">
        <f>'03 - VZT-1.NP a 2.NP'!F34</f>
        <v>0</v>
      </c>
      <c r="BB97" s="129">
        <f>'03 - VZT-1.NP a 2.NP'!F35</f>
        <v>0</v>
      </c>
      <c r="BC97" s="129">
        <f>'03 - VZT-1.NP a 2.NP'!F36</f>
        <v>0</v>
      </c>
      <c r="BD97" s="131">
        <f>'03 - VZT-1.NP a 2.NP'!F37</f>
        <v>0</v>
      </c>
      <c r="BE97" s="7"/>
      <c r="BT97" s="132" t="s">
        <v>81</v>
      </c>
      <c r="BV97" s="132" t="s">
        <v>75</v>
      </c>
      <c r="BW97" s="132" t="s">
        <v>89</v>
      </c>
      <c r="BX97" s="132" t="s">
        <v>5</v>
      </c>
      <c r="CL97" s="132" t="s">
        <v>1</v>
      </c>
      <c r="CM97" s="132" t="s">
        <v>83</v>
      </c>
    </row>
    <row r="98" s="7" customFormat="1" ht="16.5" customHeight="1">
      <c r="A98" s="120" t="s">
        <v>77</v>
      </c>
      <c r="B98" s="121"/>
      <c r="C98" s="122"/>
      <c r="D98" s="123" t="s">
        <v>90</v>
      </c>
      <c r="E98" s="123"/>
      <c r="F98" s="123"/>
      <c r="G98" s="123"/>
      <c r="H98" s="123"/>
      <c r="I98" s="124"/>
      <c r="J98" s="123" t="s">
        <v>91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Ústřední vytápění'!J30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80</v>
      </c>
      <c r="AR98" s="127"/>
      <c r="AS98" s="128">
        <v>0</v>
      </c>
      <c r="AT98" s="129">
        <f>ROUND(SUM(AV98:AW98),2)</f>
        <v>0</v>
      </c>
      <c r="AU98" s="130">
        <f>'04 - Ústřední vytápění'!P125</f>
        <v>0</v>
      </c>
      <c r="AV98" s="129">
        <f>'04 - Ústřední vytápění'!J33</f>
        <v>0</v>
      </c>
      <c r="AW98" s="129">
        <f>'04 - Ústřední vytápění'!J34</f>
        <v>0</v>
      </c>
      <c r="AX98" s="129">
        <f>'04 - Ústřední vytápění'!J35</f>
        <v>0</v>
      </c>
      <c r="AY98" s="129">
        <f>'04 - Ústřední vytápění'!J36</f>
        <v>0</v>
      </c>
      <c r="AZ98" s="129">
        <f>'04 - Ústřední vytápění'!F33</f>
        <v>0</v>
      </c>
      <c r="BA98" s="129">
        <f>'04 - Ústřední vytápění'!F34</f>
        <v>0</v>
      </c>
      <c r="BB98" s="129">
        <f>'04 - Ústřední vytápění'!F35</f>
        <v>0</v>
      </c>
      <c r="BC98" s="129">
        <f>'04 - Ústřední vytápění'!F36</f>
        <v>0</v>
      </c>
      <c r="BD98" s="131">
        <f>'04 - Ústřední vytápění'!F37</f>
        <v>0</v>
      </c>
      <c r="BE98" s="7"/>
      <c r="BT98" s="132" t="s">
        <v>81</v>
      </c>
      <c r="BV98" s="132" t="s">
        <v>75</v>
      </c>
      <c r="BW98" s="132" t="s">
        <v>92</v>
      </c>
      <c r="BX98" s="132" t="s">
        <v>5</v>
      </c>
      <c r="CL98" s="132" t="s">
        <v>1</v>
      </c>
      <c r="CM98" s="132" t="s">
        <v>83</v>
      </c>
    </row>
    <row r="99" s="7" customFormat="1" ht="16.5" customHeight="1">
      <c r="A99" s="120" t="s">
        <v>77</v>
      </c>
      <c r="B99" s="121"/>
      <c r="C99" s="122"/>
      <c r="D99" s="123" t="s">
        <v>93</v>
      </c>
      <c r="E99" s="123"/>
      <c r="F99" s="123"/>
      <c r="G99" s="123"/>
      <c r="H99" s="123"/>
      <c r="I99" s="124"/>
      <c r="J99" s="123" t="s">
        <v>94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'05 - ZTI VENKOVNI KANALIZ...'!J30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80</v>
      </c>
      <c r="AR99" s="127"/>
      <c r="AS99" s="128">
        <v>0</v>
      </c>
      <c r="AT99" s="129">
        <f>ROUND(SUM(AV99:AW99),2)</f>
        <v>0</v>
      </c>
      <c r="AU99" s="130">
        <f>'05 - ZTI VENKOVNI KANALIZ...'!P121</f>
        <v>0</v>
      </c>
      <c r="AV99" s="129">
        <f>'05 - ZTI VENKOVNI KANALIZ...'!J33</f>
        <v>0</v>
      </c>
      <c r="AW99" s="129">
        <f>'05 - ZTI VENKOVNI KANALIZ...'!J34</f>
        <v>0</v>
      </c>
      <c r="AX99" s="129">
        <f>'05 - ZTI VENKOVNI KANALIZ...'!J35</f>
        <v>0</v>
      </c>
      <c r="AY99" s="129">
        <f>'05 - ZTI VENKOVNI KANALIZ...'!J36</f>
        <v>0</v>
      </c>
      <c r="AZ99" s="129">
        <f>'05 - ZTI VENKOVNI KANALIZ...'!F33</f>
        <v>0</v>
      </c>
      <c r="BA99" s="129">
        <f>'05 - ZTI VENKOVNI KANALIZ...'!F34</f>
        <v>0</v>
      </c>
      <c r="BB99" s="129">
        <f>'05 - ZTI VENKOVNI KANALIZ...'!F35</f>
        <v>0</v>
      </c>
      <c r="BC99" s="129">
        <f>'05 - ZTI VENKOVNI KANALIZ...'!F36</f>
        <v>0</v>
      </c>
      <c r="BD99" s="131">
        <f>'05 - ZTI VENKOVNI KANALIZ...'!F37</f>
        <v>0</v>
      </c>
      <c r="BE99" s="7"/>
      <c r="BT99" s="132" t="s">
        <v>81</v>
      </c>
      <c r="BV99" s="132" t="s">
        <v>75</v>
      </c>
      <c r="BW99" s="132" t="s">
        <v>95</v>
      </c>
      <c r="BX99" s="132" t="s">
        <v>5</v>
      </c>
      <c r="CL99" s="132" t="s">
        <v>1</v>
      </c>
      <c r="CM99" s="132" t="s">
        <v>83</v>
      </c>
    </row>
    <row r="100" s="7" customFormat="1" ht="16.5" customHeight="1">
      <c r="A100" s="120" t="s">
        <v>77</v>
      </c>
      <c r="B100" s="121"/>
      <c r="C100" s="122"/>
      <c r="D100" s="123" t="s">
        <v>96</v>
      </c>
      <c r="E100" s="123"/>
      <c r="F100" s="123"/>
      <c r="G100" s="123"/>
      <c r="H100" s="123"/>
      <c r="I100" s="124"/>
      <c r="J100" s="123" t="s">
        <v>97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'06 - ZTI VNITRNI'!J30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80</v>
      </c>
      <c r="AR100" s="127"/>
      <c r="AS100" s="128">
        <v>0</v>
      </c>
      <c r="AT100" s="129">
        <f>ROUND(SUM(AV100:AW100),2)</f>
        <v>0</v>
      </c>
      <c r="AU100" s="130">
        <f>'06 - ZTI VNITRNI'!P127</f>
        <v>0</v>
      </c>
      <c r="AV100" s="129">
        <f>'06 - ZTI VNITRNI'!J33</f>
        <v>0</v>
      </c>
      <c r="AW100" s="129">
        <f>'06 - ZTI VNITRNI'!J34</f>
        <v>0</v>
      </c>
      <c r="AX100" s="129">
        <f>'06 - ZTI VNITRNI'!J35</f>
        <v>0</v>
      </c>
      <c r="AY100" s="129">
        <f>'06 - ZTI VNITRNI'!J36</f>
        <v>0</v>
      </c>
      <c r="AZ100" s="129">
        <f>'06 - ZTI VNITRNI'!F33</f>
        <v>0</v>
      </c>
      <c r="BA100" s="129">
        <f>'06 - ZTI VNITRNI'!F34</f>
        <v>0</v>
      </c>
      <c r="BB100" s="129">
        <f>'06 - ZTI VNITRNI'!F35</f>
        <v>0</v>
      </c>
      <c r="BC100" s="129">
        <f>'06 - ZTI VNITRNI'!F36</f>
        <v>0</v>
      </c>
      <c r="BD100" s="131">
        <f>'06 - ZTI VNITRNI'!F37</f>
        <v>0</v>
      </c>
      <c r="BE100" s="7"/>
      <c r="BT100" s="132" t="s">
        <v>81</v>
      </c>
      <c r="BV100" s="132" t="s">
        <v>75</v>
      </c>
      <c r="BW100" s="132" t="s">
        <v>98</v>
      </c>
      <c r="BX100" s="132" t="s">
        <v>5</v>
      </c>
      <c r="CL100" s="132" t="s">
        <v>1</v>
      </c>
      <c r="CM100" s="132" t="s">
        <v>83</v>
      </c>
    </row>
    <row r="101" s="7" customFormat="1" ht="16.5" customHeight="1">
      <c r="A101" s="120" t="s">
        <v>77</v>
      </c>
      <c r="B101" s="121"/>
      <c r="C101" s="122"/>
      <c r="D101" s="123" t="s">
        <v>99</v>
      </c>
      <c r="E101" s="123"/>
      <c r="F101" s="123"/>
      <c r="G101" s="123"/>
      <c r="H101" s="123"/>
      <c r="I101" s="124"/>
      <c r="J101" s="123" t="s">
        <v>100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'D1.4 - Elektroinstalace'!J30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80</v>
      </c>
      <c r="AR101" s="127"/>
      <c r="AS101" s="128">
        <v>0</v>
      </c>
      <c r="AT101" s="129">
        <f>ROUND(SUM(AV101:AW101),2)</f>
        <v>0</v>
      </c>
      <c r="AU101" s="130">
        <f>'D1.4 - Elektroinstalace'!P123</f>
        <v>0</v>
      </c>
      <c r="AV101" s="129">
        <f>'D1.4 - Elektroinstalace'!J33</f>
        <v>0</v>
      </c>
      <c r="AW101" s="129">
        <f>'D1.4 - Elektroinstalace'!J34</f>
        <v>0</v>
      </c>
      <c r="AX101" s="129">
        <f>'D1.4 - Elektroinstalace'!J35</f>
        <v>0</v>
      </c>
      <c r="AY101" s="129">
        <f>'D1.4 - Elektroinstalace'!J36</f>
        <v>0</v>
      </c>
      <c r="AZ101" s="129">
        <f>'D1.4 - Elektroinstalace'!F33</f>
        <v>0</v>
      </c>
      <c r="BA101" s="129">
        <f>'D1.4 - Elektroinstalace'!F34</f>
        <v>0</v>
      </c>
      <c r="BB101" s="129">
        <f>'D1.4 - Elektroinstalace'!F35</f>
        <v>0</v>
      </c>
      <c r="BC101" s="129">
        <f>'D1.4 - Elektroinstalace'!F36</f>
        <v>0</v>
      </c>
      <c r="BD101" s="131">
        <f>'D1.4 - Elektroinstalace'!F37</f>
        <v>0</v>
      </c>
      <c r="BE101" s="7"/>
      <c r="BT101" s="132" t="s">
        <v>81</v>
      </c>
      <c r="BV101" s="132" t="s">
        <v>75</v>
      </c>
      <c r="BW101" s="132" t="s">
        <v>101</v>
      </c>
      <c r="BX101" s="132" t="s">
        <v>5</v>
      </c>
      <c r="CL101" s="132" t="s">
        <v>1</v>
      </c>
      <c r="CM101" s="132" t="s">
        <v>83</v>
      </c>
    </row>
    <row r="102" s="7" customFormat="1" ht="16.5" customHeight="1">
      <c r="A102" s="120" t="s">
        <v>77</v>
      </c>
      <c r="B102" s="121"/>
      <c r="C102" s="122"/>
      <c r="D102" s="123" t="s">
        <v>102</v>
      </c>
      <c r="E102" s="123"/>
      <c r="F102" s="123"/>
      <c r="G102" s="123"/>
      <c r="H102" s="123"/>
      <c r="I102" s="124"/>
      <c r="J102" s="123" t="s">
        <v>103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'R1 - _Rozvaděče'!J30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80</v>
      </c>
      <c r="AR102" s="127"/>
      <c r="AS102" s="128">
        <v>0</v>
      </c>
      <c r="AT102" s="129">
        <f>ROUND(SUM(AV102:AW102),2)</f>
        <v>0</v>
      </c>
      <c r="AU102" s="130">
        <f>'R1 - _Rozvaděče'!P118</f>
        <v>0</v>
      </c>
      <c r="AV102" s="129">
        <f>'R1 - _Rozvaděče'!J33</f>
        <v>0</v>
      </c>
      <c r="AW102" s="129">
        <f>'R1 - _Rozvaděče'!J34</f>
        <v>0</v>
      </c>
      <c r="AX102" s="129">
        <f>'R1 - _Rozvaděče'!J35</f>
        <v>0</v>
      </c>
      <c r="AY102" s="129">
        <f>'R1 - _Rozvaděče'!J36</f>
        <v>0</v>
      </c>
      <c r="AZ102" s="129">
        <f>'R1 - _Rozvaděče'!F33</f>
        <v>0</v>
      </c>
      <c r="BA102" s="129">
        <f>'R1 - _Rozvaděče'!F34</f>
        <v>0</v>
      </c>
      <c r="BB102" s="129">
        <f>'R1 - _Rozvaděče'!F35</f>
        <v>0</v>
      </c>
      <c r="BC102" s="129">
        <f>'R1 - _Rozvaděče'!F36</f>
        <v>0</v>
      </c>
      <c r="BD102" s="131">
        <f>'R1 - _Rozvaděče'!F37</f>
        <v>0</v>
      </c>
      <c r="BE102" s="7"/>
      <c r="BT102" s="132" t="s">
        <v>81</v>
      </c>
      <c r="BV102" s="132" t="s">
        <v>75</v>
      </c>
      <c r="BW102" s="132" t="s">
        <v>104</v>
      </c>
      <c r="BX102" s="132" t="s">
        <v>5</v>
      </c>
      <c r="CL102" s="132" t="s">
        <v>1</v>
      </c>
      <c r="CM102" s="132" t="s">
        <v>83</v>
      </c>
    </row>
    <row r="103" s="7" customFormat="1" ht="16.5" customHeight="1">
      <c r="A103" s="120" t="s">
        <v>77</v>
      </c>
      <c r="B103" s="121"/>
      <c r="C103" s="122"/>
      <c r="D103" s="123" t="s">
        <v>105</v>
      </c>
      <c r="E103" s="123"/>
      <c r="F103" s="123"/>
      <c r="G103" s="123"/>
      <c r="H103" s="123"/>
      <c r="I103" s="124"/>
      <c r="J103" s="123" t="s">
        <v>103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'R2 - _Rozvaděče'!J30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80</v>
      </c>
      <c r="AR103" s="127"/>
      <c r="AS103" s="128">
        <v>0</v>
      </c>
      <c r="AT103" s="129">
        <f>ROUND(SUM(AV103:AW103),2)</f>
        <v>0</v>
      </c>
      <c r="AU103" s="130">
        <f>'R2 - _Rozvaděče'!P118</f>
        <v>0</v>
      </c>
      <c r="AV103" s="129">
        <f>'R2 - _Rozvaděče'!J33</f>
        <v>0</v>
      </c>
      <c r="AW103" s="129">
        <f>'R2 - _Rozvaděče'!J34</f>
        <v>0</v>
      </c>
      <c r="AX103" s="129">
        <f>'R2 - _Rozvaděče'!J35</f>
        <v>0</v>
      </c>
      <c r="AY103" s="129">
        <f>'R2 - _Rozvaděče'!J36</f>
        <v>0</v>
      </c>
      <c r="AZ103" s="129">
        <f>'R2 - _Rozvaděče'!F33</f>
        <v>0</v>
      </c>
      <c r="BA103" s="129">
        <f>'R2 - _Rozvaděče'!F34</f>
        <v>0</v>
      </c>
      <c r="BB103" s="129">
        <f>'R2 - _Rozvaděče'!F35</f>
        <v>0</v>
      </c>
      <c r="BC103" s="129">
        <f>'R2 - _Rozvaděče'!F36</f>
        <v>0</v>
      </c>
      <c r="BD103" s="131">
        <f>'R2 - _Rozvaděče'!F37</f>
        <v>0</v>
      </c>
      <c r="BE103" s="7"/>
      <c r="BT103" s="132" t="s">
        <v>81</v>
      </c>
      <c r="BV103" s="132" t="s">
        <v>75</v>
      </c>
      <c r="BW103" s="132" t="s">
        <v>106</v>
      </c>
      <c r="BX103" s="132" t="s">
        <v>5</v>
      </c>
      <c r="CL103" s="132" t="s">
        <v>1</v>
      </c>
      <c r="CM103" s="132" t="s">
        <v>83</v>
      </c>
    </row>
    <row r="104" s="7" customFormat="1" ht="16.5" customHeight="1">
      <c r="A104" s="120" t="s">
        <v>77</v>
      </c>
      <c r="B104" s="121"/>
      <c r="C104" s="122"/>
      <c r="D104" s="123" t="s">
        <v>107</v>
      </c>
      <c r="E104" s="123"/>
      <c r="F104" s="123"/>
      <c r="G104" s="123"/>
      <c r="H104" s="123"/>
      <c r="I104" s="124"/>
      <c r="J104" s="123" t="s">
        <v>103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'RH - _Rozvaděče'!J30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80</v>
      </c>
      <c r="AR104" s="127"/>
      <c r="AS104" s="128">
        <v>0</v>
      </c>
      <c r="AT104" s="129">
        <f>ROUND(SUM(AV104:AW104),2)</f>
        <v>0</v>
      </c>
      <c r="AU104" s="130">
        <f>'RH - _Rozvaděče'!P118</f>
        <v>0</v>
      </c>
      <c r="AV104" s="129">
        <f>'RH - _Rozvaděče'!J33</f>
        <v>0</v>
      </c>
      <c r="AW104" s="129">
        <f>'RH - _Rozvaděče'!J34</f>
        <v>0</v>
      </c>
      <c r="AX104" s="129">
        <f>'RH - _Rozvaděče'!J35</f>
        <v>0</v>
      </c>
      <c r="AY104" s="129">
        <f>'RH - _Rozvaděče'!J36</f>
        <v>0</v>
      </c>
      <c r="AZ104" s="129">
        <f>'RH - _Rozvaděče'!F33</f>
        <v>0</v>
      </c>
      <c r="BA104" s="129">
        <f>'RH - _Rozvaděče'!F34</f>
        <v>0</v>
      </c>
      <c r="BB104" s="129">
        <f>'RH - _Rozvaděče'!F35</f>
        <v>0</v>
      </c>
      <c r="BC104" s="129">
        <f>'RH - _Rozvaděče'!F36</f>
        <v>0</v>
      </c>
      <c r="BD104" s="131">
        <f>'RH - _Rozvaděče'!F37</f>
        <v>0</v>
      </c>
      <c r="BE104" s="7"/>
      <c r="BT104" s="132" t="s">
        <v>81</v>
      </c>
      <c r="BV104" s="132" t="s">
        <v>75</v>
      </c>
      <c r="BW104" s="132" t="s">
        <v>108</v>
      </c>
      <c r="BX104" s="132" t="s">
        <v>5</v>
      </c>
      <c r="CL104" s="132" t="s">
        <v>1</v>
      </c>
      <c r="CM104" s="132" t="s">
        <v>83</v>
      </c>
    </row>
    <row r="105" s="7" customFormat="1" ht="16.5" customHeight="1">
      <c r="A105" s="120" t="s">
        <v>77</v>
      </c>
      <c r="B105" s="121"/>
      <c r="C105" s="122"/>
      <c r="D105" s="123" t="s">
        <v>109</v>
      </c>
      <c r="E105" s="123"/>
      <c r="F105" s="123"/>
      <c r="G105" s="123"/>
      <c r="H105" s="123"/>
      <c r="I105" s="124"/>
      <c r="J105" s="123" t="s">
        <v>103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'RK2 - _Rozvaděče'!J30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80</v>
      </c>
      <c r="AR105" s="127"/>
      <c r="AS105" s="128">
        <v>0</v>
      </c>
      <c r="AT105" s="129">
        <f>ROUND(SUM(AV105:AW105),2)</f>
        <v>0</v>
      </c>
      <c r="AU105" s="130">
        <f>'RK2 - _Rozvaděče'!P118</f>
        <v>0</v>
      </c>
      <c r="AV105" s="129">
        <f>'RK2 - _Rozvaděče'!J33</f>
        <v>0</v>
      </c>
      <c r="AW105" s="129">
        <f>'RK2 - _Rozvaděče'!J34</f>
        <v>0</v>
      </c>
      <c r="AX105" s="129">
        <f>'RK2 - _Rozvaděče'!J35</f>
        <v>0</v>
      </c>
      <c r="AY105" s="129">
        <f>'RK2 - _Rozvaděče'!J36</f>
        <v>0</v>
      </c>
      <c r="AZ105" s="129">
        <f>'RK2 - _Rozvaděče'!F33</f>
        <v>0</v>
      </c>
      <c r="BA105" s="129">
        <f>'RK2 - _Rozvaděče'!F34</f>
        <v>0</v>
      </c>
      <c r="BB105" s="129">
        <f>'RK2 - _Rozvaděče'!F35</f>
        <v>0</v>
      </c>
      <c r="BC105" s="129">
        <f>'RK2 - _Rozvaděče'!F36</f>
        <v>0</v>
      </c>
      <c r="BD105" s="131">
        <f>'RK2 - _Rozvaděče'!F37</f>
        <v>0</v>
      </c>
      <c r="BE105" s="7"/>
      <c r="BT105" s="132" t="s">
        <v>81</v>
      </c>
      <c r="BV105" s="132" t="s">
        <v>75</v>
      </c>
      <c r="BW105" s="132" t="s">
        <v>110</v>
      </c>
      <c r="BX105" s="132" t="s">
        <v>5</v>
      </c>
      <c r="CL105" s="132" t="s">
        <v>1</v>
      </c>
      <c r="CM105" s="132" t="s">
        <v>83</v>
      </c>
    </row>
    <row r="106" s="7" customFormat="1" ht="16.5" customHeight="1">
      <c r="A106" s="120" t="s">
        <v>77</v>
      </c>
      <c r="B106" s="121"/>
      <c r="C106" s="122"/>
      <c r="D106" s="123" t="s">
        <v>111</v>
      </c>
      <c r="E106" s="123"/>
      <c r="F106" s="123"/>
      <c r="G106" s="123"/>
      <c r="H106" s="123"/>
      <c r="I106" s="124"/>
      <c r="J106" s="123" t="s">
        <v>112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'01 (1) - Bourací práce 3NP'!J30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80</v>
      </c>
      <c r="AR106" s="127"/>
      <c r="AS106" s="128">
        <v>0</v>
      </c>
      <c r="AT106" s="129">
        <f>ROUND(SUM(AV106:AW106),2)</f>
        <v>0</v>
      </c>
      <c r="AU106" s="130">
        <f>'01 (1) - Bourací práce 3NP'!P125</f>
        <v>0</v>
      </c>
      <c r="AV106" s="129">
        <f>'01 (1) - Bourací práce 3NP'!J33</f>
        <v>0</v>
      </c>
      <c r="AW106" s="129">
        <f>'01 (1) - Bourací práce 3NP'!J34</f>
        <v>0</v>
      </c>
      <c r="AX106" s="129">
        <f>'01 (1) - Bourací práce 3NP'!J35</f>
        <v>0</v>
      </c>
      <c r="AY106" s="129">
        <f>'01 (1) - Bourací práce 3NP'!J36</f>
        <v>0</v>
      </c>
      <c r="AZ106" s="129">
        <f>'01 (1) - Bourací práce 3NP'!F33</f>
        <v>0</v>
      </c>
      <c r="BA106" s="129">
        <f>'01 (1) - Bourací práce 3NP'!F34</f>
        <v>0</v>
      </c>
      <c r="BB106" s="129">
        <f>'01 (1) - Bourací práce 3NP'!F35</f>
        <v>0</v>
      </c>
      <c r="BC106" s="129">
        <f>'01 (1) - Bourací práce 3NP'!F36</f>
        <v>0</v>
      </c>
      <c r="BD106" s="131">
        <f>'01 (1) - Bourací práce 3NP'!F37</f>
        <v>0</v>
      </c>
      <c r="BE106" s="7"/>
      <c r="BT106" s="132" t="s">
        <v>81</v>
      </c>
      <c r="BV106" s="132" t="s">
        <v>75</v>
      </c>
      <c r="BW106" s="132" t="s">
        <v>113</v>
      </c>
      <c r="BX106" s="132" t="s">
        <v>5</v>
      </c>
      <c r="CL106" s="132" t="s">
        <v>1</v>
      </c>
      <c r="CM106" s="132" t="s">
        <v>83</v>
      </c>
    </row>
    <row r="107" s="7" customFormat="1" ht="16.5" customHeight="1">
      <c r="A107" s="120" t="s">
        <v>77</v>
      </c>
      <c r="B107" s="121"/>
      <c r="C107" s="122"/>
      <c r="D107" s="123" t="s">
        <v>114</v>
      </c>
      <c r="E107" s="123"/>
      <c r="F107" s="123"/>
      <c r="G107" s="123"/>
      <c r="H107" s="123"/>
      <c r="I107" s="124"/>
      <c r="J107" s="123" t="s">
        <v>115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'02 (1) - Nové konstrukce 3NP'!J30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80</v>
      </c>
      <c r="AR107" s="127"/>
      <c r="AS107" s="128">
        <v>0</v>
      </c>
      <c r="AT107" s="129">
        <f>ROUND(SUM(AV107:AW107),2)</f>
        <v>0</v>
      </c>
      <c r="AU107" s="130">
        <f>'02 (1) - Nové konstrukce 3NP'!P132</f>
        <v>0</v>
      </c>
      <c r="AV107" s="129">
        <f>'02 (1) - Nové konstrukce 3NP'!J33</f>
        <v>0</v>
      </c>
      <c r="AW107" s="129">
        <f>'02 (1) - Nové konstrukce 3NP'!J34</f>
        <v>0</v>
      </c>
      <c r="AX107" s="129">
        <f>'02 (1) - Nové konstrukce 3NP'!J35</f>
        <v>0</v>
      </c>
      <c r="AY107" s="129">
        <f>'02 (1) - Nové konstrukce 3NP'!J36</f>
        <v>0</v>
      </c>
      <c r="AZ107" s="129">
        <f>'02 (1) - Nové konstrukce 3NP'!F33</f>
        <v>0</v>
      </c>
      <c r="BA107" s="129">
        <f>'02 (1) - Nové konstrukce 3NP'!F34</f>
        <v>0</v>
      </c>
      <c r="BB107" s="129">
        <f>'02 (1) - Nové konstrukce 3NP'!F35</f>
        <v>0</v>
      </c>
      <c r="BC107" s="129">
        <f>'02 (1) - Nové konstrukce 3NP'!F36</f>
        <v>0</v>
      </c>
      <c r="BD107" s="131">
        <f>'02 (1) - Nové konstrukce 3NP'!F37</f>
        <v>0</v>
      </c>
      <c r="BE107" s="7"/>
      <c r="BT107" s="132" t="s">
        <v>81</v>
      </c>
      <c r="BV107" s="132" t="s">
        <v>75</v>
      </c>
      <c r="BW107" s="132" t="s">
        <v>116</v>
      </c>
      <c r="BX107" s="132" t="s">
        <v>5</v>
      </c>
      <c r="CL107" s="132" t="s">
        <v>1</v>
      </c>
      <c r="CM107" s="132" t="s">
        <v>83</v>
      </c>
    </row>
    <row r="108" s="7" customFormat="1" ht="16.5" customHeight="1">
      <c r="A108" s="120" t="s">
        <v>77</v>
      </c>
      <c r="B108" s="121"/>
      <c r="C108" s="122"/>
      <c r="D108" s="123" t="s">
        <v>117</v>
      </c>
      <c r="E108" s="123"/>
      <c r="F108" s="123"/>
      <c r="G108" s="123"/>
      <c r="H108" s="123"/>
      <c r="I108" s="124"/>
      <c r="J108" s="123" t="s">
        <v>100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'03.1 - Elektroinstalace'!J30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80</v>
      </c>
      <c r="AR108" s="127"/>
      <c r="AS108" s="128">
        <v>0</v>
      </c>
      <c r="AT108" s="129">
        <f>ROUND(SUM(AV108:AW108),2)</f>
        <v>0</v>
      </c>
      <c r="AU108" s="130">
        <f>'03.1 - Elektroinstalace'!P122</f>
        <v>0</v>
      </c>
      <c r="AV108" s="129">
        <f>'03.1 - Elektroinstalace'!J33</f>
        <v>0</v>
      </c>
      <c r="AW108" s="129">
        <f>'03.1 - Elektroinstalace'!J34</f>
        <v>0</v>
      </c>
      <c r="AX108" s="129">
        <f>'03.1 - Elektroinstalace'!J35</f>
        <v>0</v>
      </c>
      <c r="AY108" s="129">
        <f>'03.1 - Elektroinstalace'!J36</f>
        <v>0</v>
      </c>
      <c r="AZ108" s="129">
        <f>'03.1 - Elektroinstalace'!F33</f>
        <v>0</v>
      </c>
      <c r="BA108" s="129">
        <f>'03.1 - Elektroinstalace'!F34</f>
        <v>0</v>
      </c>
      <c r="BB108" s="129">
        <f>'03.1 - Elektroinstalace'!F35</f>
        <v>0</v>
      </c>
      <c r="BC108" s="129">
        <f>'03.1 - Elektroinstalace'!F36</f>
        <v>0</v>
      </c>
      <c r="BD108" s="131">
        <f>'03.1 - Elektroinstalace'!F37</f>
        <v>0</v>
      </c>
      <c r="BE108" s="7"/>
      <c r="BT108" s="132" t="s">
        <v>81</v>
      </c>
      <c r="BV108" s="132" t="s">
        <v>75</v>
      </c>
      <c r="BW108" s="132" t="s">
        <v>118</v>
      </c>
      <c r="BX108" s="132" t="s">
        <v>5</v>
      </c>
      <c r="CL108" s="132" t="s">
        <v>1</v>
      </c>
      <c r="CM108" s="132" t="s">
        <v>83</v>
      </c>
    </row>
    <row r="109" s="7" customFormat="1" ht="16.5" customHeight="1">
      <c r="A109" s="120" t="s">
        <v>77</v>
      </c>
      <c r="B109" s="121"/>
      <c r="C109" s="122"/>
      <c r="D109" s="123" t="s">
        <v>119</v>
      </c>
      <c r="E109" s="123"/>
      <c r="F109" s="123"/>
      <c r="G109" s="123"/>
      <c r="H109" s="123"/>
      <c r="I109" s="124"/>
      <c r="J109" s="123" t="s">
        <v>103</v>
      </c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5">
        <f>'03.2 - _Rozvaděče'!J30</f>
        <v>0</v>
      </c>
      <c r="AH109" s="124"/>
      <c r="AI109" s="124"/>
      <c r="AJ109" s="124"/>
      <c r="AK109" s="124"/>
      <c r="AL109" s="124"/>
      <c r="AM109" s="124"/>
      <c r="AN109" s="125">
        <f>SUM(AG109,AT109)</f>
        <v>0</v>
      </c>
      <c r="AO109" s="124"/>
      <c r="AP109" s="124"/>
      <c r="AQ109" s="126" t="s">
        <v>80</v>
      </c>
      <c r="AR109" s="127"/>
      <c r="AS109" s="128">
        <v>0</v>
      </c>
      <c r="AT109" s="129">
        <f>ROUND(SUM(AV109:AW109),2)</f>
        <v>0</v>
      </c>
      <c r="AU109" s="130">
        <f>'03.2 - _Rozvaděče'!P118</f>
        <v>0</v>
      </c>
      <c r="AV109" s="129">
        <f>'03.2 - _Rozvaděče'!J33</f>
        <v>0</v>
      </c>
      <c r="AW109" s="129">
        <f>'03.2 - _Rozvaděče'!J34</f>
        <v>0</v>
      </c>
      <c r="AX109" s="129">
        <f>'03.2 - _Rozvaděče'!J35</f>
        <v>0</v>
      </c>
      <c r="AY109" s="129">
        <f>'03.2 - _Rozvaděče'!J36</f>
        <v>0</v>
      </c>
      <c r="AZ109" s="129">
        <f>'03.2 - _Rozvaděče'!F33</f>
        <v>0</v>
      </c>
      <c r="BA109" s="129">
        <f>'03.2 - _Rozvaděče'!F34</f>
        <v>0</v>
      </c>
      <c r="BB109" s="129">
        <f>'03.2 - _Rozvaděče'!F35</f>
        <v>0</v>
      </c>
      <c r="BC109" s="129">
        <f>'03.2 - _Rozvaděče'!F36</f>
        <v>0</v>
      </c>
      <c r="BD109" s="131">
        <f>'03.2 - _Rozvaděče'!F37</f>
        <v>0</v>
      </c>
      <c r="BE109" s="7"/>
      <c r="BT109" s="132" t="s">
        <v>81</v>
      </c>
      <c r="BV109" s="132" t="s">
        <v>75</v>
      </c>
      <c r="BW109" s="132" t="s">
        <v>120</v>
      </c>
      <c r="BX109" s="132" t="s">
        <v>5</v>
      </c>
      <c r="CL109" s="132" t="s">
        <v>1</v>
      </c>
      <c r="CM109" s="132" t="s">
        <v>83</v>
      </c>
    </row>
    <row r="110" s="7" customFormat="1" ht="16.5" customHeight="1">
      <c r="A110" s="120" t="s">
        <v>77</v>
      </c>
      <c r="B110" s="121"/>
      <c r="C110" s="122"/>
      <c r="D110" s="123" t="s">
        <v>121</v>
      </c>
      <c r="E110" s="123"/>
      <c r="F110" s="123"/>
      <c r="G110" s="123"/>
      <c r="H110" s="123"/>
      <c r="I110" s="124"/>
      <c r="J110" s="123" t="s">
        <v>122</v>
      </c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5">
        <f>'04 (1) - VZT-3.NP'!J30</f>
        <v>0</v>
      </c>
      <c r="AH110" s="124"/>
      <c r="AI110" s="124"/>
      <c r="AJ110" s="124"/>
      <c r="AK110" s="124"/>
      <c r="AL110" s="124"/>
      <c r="AM110" s="124"/>
      <c r="AN110" s="125">
        <f>SUM(AG110,AT110)</f>
        <v>0</v>
      </c>
      <c r="AO110" s="124"/>
      <c r="AP110" s="124"/>
      <c r="AQ110" s="126" t="s">
        <v>80</v>
      </c>
      <c r="AR110" s="127"/>
      <c r="AS110" s="128">
        <v>0</v>
      </c>
      <c r="AT110" s="129">
        <f>ROUND(SUM(AV110:AW110),2)</f>
        <v>0</v>
      </c>
      <c r="AU110" s="130">
        <f>'04 (1) - VZT-3.NP'!P118</f>
        <v>0</v>
      </c>
      <c r="AV110" s="129">
        <f>'04 (1) - VZT-3.NP'!J33</f>
        <v>0</v>
      </c>
      <c r="AW110" s="129">
        <f>'04 (1) - VZT-3.NP'!J34</f>
        <v>0</v>
      </c>
      <c r="AX110" s="129">
        <f>'04 (1) - VZT-3.NP'!J35</f>
        <v>0</v>
      </c>
      <c r="AY110" s="129">
        <f>'04 (1) - VZT-3.NP'!J36</f>
        <v>0</v>
      </c>
      <c r="AZ110" s="129">
        <f>'04 (1) - VZT-3.NP'!F33</f>
        <v>0</v>
      </c>
      <c r="BA110" s="129">
        <f>'04 (1) - VZT-3.NP'!F34</f>
        <v>0</v>
      </c>
      <c r="BB110" s="129">
        <f>'04 (1) - VZT-3.NP'!F35</f>
        <v>0</v>
      </c>
      <c r="BC110" s="129">
        <f>'04 (1) - VZT-3.NP'!F36</f>
        <v>0</v>
      </c>
      <c r="BD110" s="131">
        <f>'04 (1) - VZT-3.NP'!F37</f>
        <v>0</v>
      </c>
      <c r="BE110" s="7"/>
      <c r="BT110" s="132" t="s">
        <v>81</v>
      </c>
      <c r="BV110" s="132" t="s">
        <v>75</v>
      </c>
      <c r="BW110" s="132" t="s">
        <v>123</v>
      </c>
      <c r="BX110" s="132" t="s">
        <v>5</v>
      </c>
      <c r="CL110" s="132" t="s">
        <v>1</v>
      </c>
      <c r="CM110" s="132" t="s">
        <v>83</v>
      </c>
    </row>
    <row r="111" s="7" customFormat="1" ht="16.5" customHeight="1">
      <c r="A111" s="120" t="s">
        <v>77</v>
      </c>
      <c r="B111" s="121"/>
      <c r="C111" s="122"/>
      <c r="D111" s="123" t="s">
        <v>124</v>
      </c>
      <c r="E111" s="123"/>
      <c r="F111" s="123"/>
      <c r="G111" s="123"/>
      <c r="H111" s="123"/>
      <c r="I111" s="124"/>
      <c r="J111" s="123" t="s">
        <v>125</v>
      </c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5">
        <f>'01c2 - Hřiště'!J30</f>
        <v>0</v>
      </c>
      <c r="AH111" s="124"/>
      <c r="AI111" s="124"/>
      <c r="AJ111" s="124"/>
      <c r="AK111" s="124"/>
      <c r="AL111" s="124"/>
      <c r="AM111" s="124"/>
      <c r="AN111" s="125">
        <f>SUM(AG111,AT111)</f>
        <v>0</v>
      </c>
      <c r="AO111" s="124"/>
      <c r="AP111" s="124"/>
      <c r="AQ111" s="126" t="s">
        <v>80</v>
      </c>
      <c r="AR111" s="127"/>
      <c r="AS111" s="128">
        <v>0</v>
      </c>
      <c r="AT111" s="129">
        <f>ROUND(SUM(AV111:AW111),2)</f>
        <v>0</v>
      </c>
      <c r="AU111" s="130">
        <f>'01c2 - Hřiště'!P116</f>
        <v>0</v>
      </c>
      <c r="AV111" s="129">
        <f>'01c2 - Hřiště'!J33</f>
        <v>0</v>
      </c>
      <c r="AW111" s="129">
        <f>'01c2 - Hřiště'!J34</f>
        <v>0</v>
      </c>
      <c r="AX111" s="129">
        <f>'01c2 - Hřiště'!J35</f>
        <v>0</v>
      </c>
      <c r="AY111" s="129">
        <f>'01c2 - Hřiště'!J36</f>
        <v>0</v>
      </c>
      <c r="AZ111" s="129">
        <f>'01c2 - Hřiště'!F33</f>
        <v>0</v>
      </c>
      <c r="BA111" s="129">
        <f>'01c2 - Hřiště'!F34</f>
        <v>0</v>
      </c>
      <c r="BB111" s="129">
        <f>'01c2 - Hřiště'!F35</f>
        <v>0</v>
      </c>
      <c r="BC111" s="129">
        <f>'01c2 - Hřiště'!F36</f>
        <v>0</v>
      </c>
      <c r="BD111" s="131">
        <f>'01c2 - Hřiště'!F37</f>
        <v>0</v>
      </c>
      <c r="BE111" s="7"/>
      <c r="BT111" s="132" t="s">
        <v>81</v>
      </c>
      <c r="BV111" s="132" t="s">
        <v>75</v>
      </c>
      <c r="BW111" s="132" t="s">
        <v>126</v>
      </c>
      <c r="BX111" s="132" t="s">
        <v>5</v>
      </c>
      <c r="CL111" s="132" t="s">
        <v>1</v>
      </c>
      <c r="CM111" s="132" t="s">
        <v>83</v>
      </c>
    </row>
    <row r="112" s="7" customFormat="1" ht="16.5" customHeight="1">
      <c r="A112" s="120" t="s">
        <v>77</v>
      </c>
      <c r="B112" s="121"/>
      <c r="C112" s="122"/>
      <c r="D112" s="123" t="s">
        <v>127</v>
      </c>
      <c r="E112" s="123"/>
      <c r="F112" s="123"/>
      <c r="G112" s="123"/>
      <c r="H112" s="123"/>
      <c r="I112" s="124"/>
      <c r="J112" s="123" t="s">
        <v>128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5">
        <f>'01c1 - Oplocení'!J30</f>
        <v>0</v>
      </c>
      <c r="AH112" s="124"/>
      <c r="AI112" s="124"/>
      <c r="AJ112" s="124"/>
      <c r="AK112" s="124"/>
      <c r="AL112" s="124"/>
      <c r="AM112" s="124"/>
      <c r="AN112" s="125">
        <f>SUM(AG112,AT112)</f>
        <v>0</v>
      </c>
      <c r="AO112" s="124"/>
      <c r="AP112" s="124"/>
      <c r="AQ112" s="126" t="s">
        <v>80</v>
      </c>
      <c r="AR112" s="127"/>
      <c r="AS112" s="128">
        <v>0</v>
      </c>
      <c r="AT112" s="129">
        <f>ROUND(SUM(AV112:AW112),2)</f>
        <v>0</v>
      </c>
      <c r="AU112" s="130">
        <f>'01c1 - Oplocení'!P121</f>
        <v>0</v>
      </c>
      <c r="AV112" s="129">
        <f>'01c1 - Oplocení'!J33</f>
        <v>0</v>
      </c>
      <c r="AW112" s="129">
        <f>'01c1 - Oplocení'!J34</f>
        <v>0</v>
      </c>
      <c r="AX112" s="129">
        <f>'01c1 - Oplocení'!J35</f>
        <v>0</v>
      </c>
      <c r="AY112" s="129">
        <f>'01c1 - Oplocení'!J36</f>
        <v>0</v>
      </c>
      <c r="AZ112" s="129">
        <f>'01c1 - Oplocení'!F33</f>
        <v>0</v>
      </c>
      <c r="BA112" s="129">
        <f>'01c1 - Oplocení'!F34</f>
        <v>0</v>
      </c>
      <c r="BB112" s="129">
        <f>'01c1 - Oplocení'!F35</f>
        <v>0</v>
      </c>
      <c r="BC112" s="129">
        <f>'01c1 - Oplocení'!F36</f>
        <v>0</v>
      </c>
      <c r="BD112" s="131">
        <f>'01c1 - Oplocení'!F37</f>
        <v>0</v>
      </c>
      <c r="BE112" s="7"/>
      <c r="BT112" s="132" t="s">
        <v>81</v>
      </c>
      <c r="BV112" s="132" t="s">
        <v>75</v>
      </c>
      <c r="BW112" s="132" t="s">
        <v>129</v>
      </c>
      <c r="BX112" s="132" t="s">
        <v>5</v>
      </c>
      <c r="CL112" s="132" t="s">
        <v>1</v>
      </c>
      <c r="CM112" s="132" t="s">
        <v>83</v>
      </c>
    </row>
    <row r="113" s="7" customFormat="1" ht="16.5" customHeight="1">
      <c r="A113" s="120" t="s">
        <v>77</v>
      </c>
      <c r="B113" s="121"/>
      <c r="C113" s="122"/>
      <c r="D113" s="123" t="s">
        <v>130</v>
      </c>
      <c r="E113" s="123"/>
      <c r="F113" s="123"/>
      <c r="G113" s="123"/>
      <c r="H113" s="123"/>
      <c r="I113" s="124"/>
      <c r="J113" s="123" t="s">
        <v>131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5">
        <f>'VRN - Vedlejší rozpočtové...'!J30</f>
        <v>0</v>
      </c>
      <c r="AH113" s="124"/>
      <c r="AI113" s="124"/>
      <c r="AJ113" s="124"/>
      <c r="AK113" s="124"/>
      <c r="AL113" s="124"/>
      <c r="AM113" s="124"/>
      <c r="AN113" s="125">
        <f>SUM(AG113,AT113)</f>
        <v>0</v>
      </c>
      <c r="AO113" s="124"/>
      <c r="AP113" s="124"/>
      <c r="AQ113" s="126" t="s">
        <v>80</v>
      </c>
      <c r="AR113" s="127"/>
      <c r="AS113" s="133">
        <v>0</v>
      </c>
      <c r="AT113" s="134">
        <f>ROUND(SUM(AV113:AW113),2)</f>
        <v>0</v>
      </c>
      <c r="AU113" s="135">
        <f>'VRN - Vedlejší rozpočtové...'!P117</f>
        <v>0</v>
      </c>
      <c r="AV113" s="134">
        <f>'VRN - Vedlejší rozpočtové...'!J33</f>
        <v>0</v>
      </c>
      <c r="AW113" s="134">
        <f>'VRN - Vedlejší rozpočtové...'!J34</f>
        <v>0</v>
      </c>
      <c r="AX113" s="134">
        <f>'VRN - Vedlejší rozpočtové...'!J35</f>
        <v>0</v>
      </c>
      <c r="AY113" s="134">
        <f>'VRN - Vedlejší rozpočtové...'!J36</f>
        <v>0</v>
      </c>
      <c r="AZ113" s="134">
        <f>'VRN - Vedlejší rozpočtové...'!F33</f>
        <v>0</v>
      </c>
      <c r="BA113" s="134">
        <f>'VRN - Vedlejší rozpočtové...'!F34</f>
        <v>0</v>
      </c>
      <c r="BB113" s="134">
        <f>'VRN - Vedlejší rozpočtové...'!F35</f>
        <v>0</v>
      </c>
      <c r="BC113" s="134">
        <f>'VRN - Vedlejší rozpočtové...'!F36</f>
        <v>0</v>
      </c>
      <c r="BD113" s="136">
        <f>'VRN - Vedlejší rozpočtové...'!F37</f>
        <v>0</v>
      </c>
      <c r="BE113" s="7"/>
      <c r="BT113" s="132" t="s">
        <v>81</v>
      </c>
      <c r="BV113" s="132" t="s">
        <v>75</v>
      </c>
      <c r="BW113" s="132" t="s">
        <v>132</v>
      </c>
      <c r="BX113" s="132" t="s">
        <v>5</v>
      </c>
      <c r="CL113" s="132" t="s">
        <v>1</v>
      </c>
      <c r="CM113" s="132" t="s">
        <v>83</v>
      </c>
    </row>
    <row r="114" s="2" customFormat="1" ht="30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5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45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</sheetData>
  <sheetProtection sheet="1" formatColumns="0" formatRows="0" objects="1" scenarios="1" spinCount="100000" saltValue="dra83aEW+srHoPtp1cHHhsagIYVQBzP/R1ZfCl+IdMqe/OowOw14rtaA/irM71hs/FzpclQMKQ5uJpY1q8NZzQ==" hashValue="/oIgfZd7S9zmxqnKfi6hhv+TGnSrHkDKl4qoNToe1Cj84s63SC4t6dYeSG3czGfAQ49kIVDuz1NHkglxEf+MJA==" algorithmName="SHA-512" password="CC35"/>
  <mergeCells count="11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94:AP94"/>
  </mergeCells>
  <hyperlinks>
    <hyperlink ref="A95" location="'01 - Bourací práce 1NP a 2NP'!C2" display="/"/>
    <hyperlink ref="A96" location="'02 - Nové konstrukce 1NP ...'!C2" display="/"/>
    <hyperlink ref="A97" location="'03 - VZT-1.NP a 2.NP'!C2" display="/"/>
    <hyperlink ref="A98" location="'04 - Ústřední vytápění'!C2" display="/"/>
    <hyperlink ref="A99" location="'05 - ZTI VENKOVNI KANALIZ...'!C2" display="/"/>
    <hyperlink ref="A100" location="'06 - ZTI VNITRNI'!C2" display="/"/>
    <hyperlink ref="A101" location="'D1.4 - Elektroinstalace'!C2" display="/"/>
    <hyperlink ref="A102" location="'R1 - _Rozvaděče'!C2" display="/"/>
    <hyperlink ref="A103" location="'R2 - _Rozvaděče'!C2" display="/"/>
    <hyperlink ref="A104" location="'RH - _Rozvaděče'!C2" display="/"/>
    <hyperlink ref="A105" location="'RK2 - _Rozvaděče'!C2" display="/"/>
    <hyperlink ref="A106" location="'01 (1) - Bourací práce 3NP'!C2" display="/"/>
    <hyperlink ref="A107" location="'02 (1) - Nové konstrukce 3NP'!C2" display="/"/>
    <hyperlink ref="A108" location="'03.1 - Elektroinstalace'!C2" display="/"/>
    <hyperlink ref="A109" location="'03.2 - _Rozvaděče'!C2" display="/"/>
    <hyperlink ref="A110" location="'04 (1) - VZT-3.NP'!C2" display="/"/>
    <hyperlink ref="A111" location="'01c2 - Hřiště'!C2" display="/"/>
    <hyperlink ref="A112" location="'01c1 - Oplocení'!C2" display="/"/>
    <hyperlink ref="A11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ROUND((SUM(BE129:BE623)),  2)</f>
        <v>0</v>
      </c>
      <c r="G33" s="39"/>
      <c r="H33" s="39"/>
      <c r="I33" s="156">
        <v>0.20999999999999999</v>
      </c>
      <c r="J33" s="155">
        <f>ROUND(((SUM(BE129:BE623))*I33),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ROUND((SUM(BF129:BF623)),  2)</f>
        <v>0</v>
      </c>
      <c r="G34" s="39"/>
      <c r="H34" s="39"/>
      <c r="I34" s="156">
        <v>0.14999999999999999</v>
      </c>
      <c r="J34" s="155">
        <f>ROUND(((SUM(BF129:BF623))*I34),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ROUND((SUM(BG129:BG623)),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ROUND((SUM(BH129:BH623)),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ROUND((SUM(BI129:BI623)),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Bourací práce 1NP a 2NP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141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142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143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144</v>
      </c>
      <c r="E100" s="189"/>
      <c r="F100" s="189"/>
      <c r="G100" s="189"/>
      <c r="H100" s="189"/>
      <c r="I100" s="189"/>
      <c r="J100" s="190">
        <f>J341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145</v>
      </c>
      <c r="E101" s="189"/>
      <c r="F101" s="189"/>
      <c r="G101" s="189"/>
      <c r="H101" s="189"/>
      <c r="I101" s="189"/>
      <c r="J101" s="190">
        <f>J348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146</v>
      </c>
      <c r="E102" s="183"/>
      <c r="F102" s="183"/>
      <c r="G102" s="183"/>
      <c r="H102" s="183"/>
      <c r="I102" s="183"/>
      <c r="J102" s="184">
        <f>J350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147</v>
      </c>
      <c r="E103" s="189"/>
      <c r="F103" s="189"/>
      <c r="G103" s="189"/>
      <c r="H103" s="189"/>
      <c r="I103" s="189"/>
      <c r="J103" s="190">
        <f>J351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148</v>
      </c>
      <c r="E104" s="189"/>
      <c r="F104" s="189"/>
      <c r="G104" s="189"/>
      <c r="H104" s="189"/>
      <c r="I104" s="189"/>
      <c r="J104" s="190">
        <f>J363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149</v>
      </c>
      <c r="E105" s="189"/>
      <c r="F105" s="189"/>
      <c r="G105" s="189"/>
      <c r="H105" s="189"/>
      <c r="I105" s="189"/>
      <c r="J105" s="190">
        <f>J389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150</v>
      </c>
      <c r="E106" s="189"/>
      <c r="F106" s="189"/>
      <c r="G106" s="189"/>
      <c r="H106" s="189"/>
      <c r="I106" s="189"/>
      <c r="J106" s="190">
        <f>J415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151</v>
      </c>
      <c r="E107" s="189"/>
      <c r="F107" s="189"/>
      <c r="G107" s="189"/>
      <c r="H107" s="189"/>
      <c r="I107" s="189"/>
      <c r="J107" s="190">
        <f>J473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152</v>
      </c>
      <c r="E108" s="189"/>
      <c r="F108" s="189"/>
      <c r="G108" s="189"/>
      <c r="H108" s="189"/>
      <c r="I108" s="189"/>
      <c r="J108" s="190">
        <f>J506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153</v>
      </c>
      <c r="E109" s="189"/>
      <c r="F109" s="189"/>
      <c r="G109" s="189"/>
      <c r="H109" s="189"/>
      <c r="I109" s="189"/>
      <c r="J109" s="190">
        <f>J535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75" t="str">
        <f>E7</f>
        <v xml:space="preserve"> Dětský domov a školní jídelna Sedloňov - Stavební úpravy objektu - II. ETAPA SO01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01 - Bourací práce 1NP a 2NP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14. 12. 2023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 xml:space="preserve"> </v>
      </c>
      <c r="G125" s="41"/>
      <c r="H125" s="41"/>
      <c r="I125" s="33" t="s">
        <v>29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31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155</v>
      </c>
      <c r="D128" s="195" t="s">
        <v>58</v>
      </c>
      <c r="E128" s="195" t="s">
        <v>54</v>
      </c>
      <c r="F128" s="195" t="s">
        <v>55</v>
      </c>
      <c r="G128" s="195" t="s">
        <v>156</v>
      </c>
      <c r="H128" s="195" t="s">
        <v>157</v>
      </c>
      <c r="I128" s="195" t="s">
        <v>158</v>
      </c>
      <c r="J128" s="195" t="s">
        <v>138</v>
      </c>
      <c r="K128" s="196" t="s">
        <v>159</v>
      </c>
      <c r="L128" s="197"/>
      <c r="M128" s="101" t="s">
        <v>1</v>
      </c>
      <c r="N128" s="102" t="s">
        <v>37</v>
      </c>
      <c r="O128" s="102" t="s">
        <v>160</v>
      </c>
      <c r="P128" s="102" t="s">
        <v>161</v>
      </c>
      <c r="Q128" s="102" t="s">
        <v>162</v>
      </c>
      <c r="R128" s="102" t="s">
        <v>163</v>
      </c>
      <c r="S128" s="102" t="s">
        <v>164</v>
      </c>
      <c r="T128" s="103" t="s">
        <v>165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166</v>
      </c>
      <c r="D129" s="41"/>
      <c r="E129" s="41"/>
      <c r="F129" s="41"/>
      <c r="G129" s="41"/>
      <c r="H129" s="41"/>
      <c r="I129" s="41"/>
      <c r="J129" s="198">
        <f>BK129</f>
        <v>0</v>
      </c>
      <c r="K129" s="41"/>
      <c r="L129" s="45"/>
      <c r="M129" s="104"/>
      <c r="N129" s="199"/>
      <c r="O129" s="105"/>
      <c r="P129" s="200">
        <f>P130+P350</f>
        <v>0</v>
      </c>
      <c r="Q129" s="105"/>
      <c r="R129" s="200">
        <f>R130+R350</f>
        <v>0</v>
      </c>
      <c r="S129" s="105"/>
      <c r="T129" s="201">
        <f>T130+T350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140</v>
      </c>
      <c r="BK129" s="202">
        <f>BK130+BK350</f>
        <v>0</v>
      </c>
    </row>
    <row r="130" s="12" customFormat="1" ht="25.92" customHeight="1">
      <c r="A130" s="12"/>
      <c r="B130" s="203"/>
      <c r="C130" s="204"/>
      <c r="D130" s="205" t="s">
        <v>72</v>
      </c>
      <c r="E130" s="206" t="s">
        <v>167</v>
      </c>
      <c r="F130" s="206" t="s">
        <v>168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P131+P136+P341+P348</f>
        <v>0</v>
      </c>
      <c r="Q130" s="211"/>
      <c r="R130" s="212">
        <f>R131+R136+R341+R348</f>
        <v>0</v>
      </c>
      <c r="S130" s="211"/>
      <c r="T130" s="213">
        <f>T131+T136+T341+T348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81</v>
      </c>
      <c r="AT130" s="215" t="s">
        <v>72</v>
      </c>
      <c r="AU130" s="215" t="s">
        <v>73</v>
      </c>
      <c r="AY130" s="214" t="s">
        <v>169</v>
      </c>
      <c r="BK130" s="216">
        <f>BK131+BK136+BK341+BK348</f>
        <v>0</v>
      </c>
    </row>
    <row r="131" s="12" customFormat="1" ht="22.8" customHeight="1">
      <c r="A131" s="12"/>
      <c r="B131" s="203"/>
      <c r="C131" s="204"/>
      <c r="D131" s="205" t="s">
        <v>72</v>
      </c>
      <c r="E131" s="217" t="s">
        <v>170</v>
      </c>
      <c r="F131" s="217" t="s">
        <v>171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SUM(P132:P135)</f>
        <v>0</v>
      </c>
      <c r="Q131" s="211"/>
      <c r="R131" s="212">
        <f>SUM(R132:R135)</f>
        <v>0</v>
      </c>
      <c r="S131" s="211"/>
      <c r="T131" s="213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81</v>
      </c>
      <c r="AT131" s="215" t="s">
        <v>72</v>
      </c>
      <c r="AU131" s="215" t="s">
        <v>81</v>
      </c>
      <c r="AY131" s="214" t="s">
        <v>169</v>
      </c>
      <c r="BK131" s="216">
        <f>SUM(BK132:BK135)</f>
        <v>0</v>
      </c>
    </row>
    <row r="132" s="2" customFormat="1" ht="24.15" customHeight="1">
      <c r="A132" s="39"/>
      <c r="B132" s="40"/>
      <c r="C132" s="219" t="s">
        <v>81</v>
      </c>
      <c r="D132" s="219" t="s">
        <v>172</v>
      </c>
      <c r="E132" s="220" t="s">
        <v>173</v>
      </c>
      <c r="F132" s="221" t="s">
        <v>174</v>
      </c>
      <c r="G132" s="222" t="s">
        <v>175</v>
      </c>
      <c r="H132" s="223">
        <v>19.800000000000001</v>
      </c>
      <c r="I132" s="224"/>
      <c r="J132" s="225">
        <f>ROUND(I132*H132,2)</f>
        <v>0</v>
      </c>
      <c r="K132" s="221" t="s">
        <v>176</v>
      </c>
      <c r="L132" s="45"/>
      <c r="M132" s="226" t="s">
        <v>1</v>
      </c>
      <c r="N132" s="227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177</v>
      </c>
      <c r="AT132" s="230" t="s">
        <v>172</v>
      </c>
      <c r="AU132" s="230" t="s">
        <v>83</v>
      </c>
      <c r="AY132" s="18" t="s">
        <v>169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177</v>
      </c>
      <c r="BM132" s="230" t="s">
        <v>83</v>
      </c>
    </row>
    <row r="133" s="13" customFormat="1">
      <c r="A133" s="13"/>
      <c r="B133" s="232"/>
      <c r="C133" s="233"/>
      <c r="D133" s="234" t="s">
        <v>178</v>
      </c>
      <c r="E133" s="235" t="s">
        <v>1</v>
      </c>
      <c r="F133" s="236" t="s">
        <v>179</v>
      </c>
      <c r="G133" s="233"/>
      <c r="H133" s="235" t="s">
        <v>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178</v>
      </c>
      <c r="AU133" s="242" t="s">
        <v>83</v>
      </c>
      <c r="AV133" s="13" t="s">
        <v>81</v>
      </c>
      <c r="AW133" s="13" t="s">
        <v>30</v>
      </c>
      <c r="AX133" s="13" t="s">
        <v>73</v>
      </c>
      <c r="AY133" s="242" t="s">
        <v>169</v>
      </c>
    </row>
    <row r="134" s="14" customFormat="1">
      <c r="A134" s="14"/>
      <c r="B134" s="243"/>
      <c r="C134" s="244"/>
      <c r="D134" s="234" t="s">
        <v>178</v>
      </c>
      <c r="E134" s="245" t="s">
        <v>1</v>
      </c>
      <c r="F134" s="246" t="s">
        <v>180</v>
      </c>
      <c r="G134" s="244"/>
      <c r="H134" s="247">
        <v>19.800000000000001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178</v>
      </c>
      <c r="AU134" s="253" t="s">
        <v>83</v>
      </c>
      <c r="AV134" s="14" t="s">
        <v>83</v>
      </c>
      <c r="AW134" s="14" t="s">
        <v>30</v>
      </c>
      <c r="AX134" s="14" t="s">
        <v>73</v>
      </c>
      <c r="AY134" s="253" t="s">
        <v>169</v>
      </c>
    </row>
    <row r="135" s="15" customFormat="1">
      <c r="A135" s="15"/>
      <c r="B135" s="254"/>
      <c r="C135" s="255"/>
      <c r="D135" s="234" t="s">
        <v>178</v>
      </c>
      <c r="E135" s="256" t="s">
        <v>1</v>
      </c>
      <c r="F135" s="257" t="s">
        <v>181</v>
      </c>
      <c r="G135" s="255"/>
      <c r="H135" s="258">
        <v>19.800000000000001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178</v>
      </c>
      <c r="AU135" s="264" t="s">
        <v>83</v>
      </c>
      <c r="AV135" s="15" t="s">
        <v>177</v>
      </c>
      <c r="AW135" s="15" t="s">
        <v>30</v>
      </c>
      <c r="AX135" s="15" t="s">
        <v>81</v>
      </c>
      <c r="AY135" s="264" t="s">
        <v>169</v>
      </c>
    </row>
    <row r="136" s="12" customFormat="1" ht="22.8" customHeight="1">
      <c r="A136" s="12"/>
      <c r="B136" s="203"/>
      <c r="C136" s="204"/>
      <c r="D136" s="205" t="s">
        <v>72</v>
      </c>
      <c r="E136" s="217" t="s">
        <v>182</v>
      </c>
      <c r="F136" s="217" t="s">
        <v>183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SUM(P137:P340)</f>
        <v>0</v>
      </c>
      <c r="Q136" s="211"/>
      <c r="R136" s="212">
        <f>SUM(R137:R340)</f>
        <v>0</v>
      </c>
      <c r="S136" s="211"/>
      <c r="T136" s="213">
        <f>SUM(T137:T340)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81</v>
      </c>
      <c r="AT136" s="215" t="s">
        <v>72</v>
      </c>
      <c r="AU136" s="215" t="s">
        <v>81</v>
      </c>
      <c r="AY136" s="214" t="s">
        <v>169</v>
      </c>
      <c r="BK136" s="216">
        <f>SUM(BK137:BK340)</f>
        <v>0</v>
      </c>
    </row>
    <row r="137" s="2" customFormat="1" ht="37.8" customHeight="1">
      <c r="A137" s="39"/>
      <c r="B137" s="40"/>
      <c r="C137" s="219" t="s">
        <v>83</v>
      </c>
      <c r="D137" s="219" t="s">
        <v>172</v>
      </c>
      <c r="E137" s="220" t="s">
        <v>184</v>
      </c>
      <c r="F137" s="221" t="s">
        <v>185</v>
      </c>
      <c r="G137" s="222" t="s">
        <v>186</v>
      </c>
      <c r="H137" s="223">
        <v>23.329999999999998</v>
      </c>
      <c r="I137" s="224"/>
      <c r="J137" s="225">
        <f>ROUND(I137*H137,2)</f>
        <v>0</v>
      </c>
      <c r="K137" s="221" t="s">
        <v>176</v>
      </c>
      <c r="L137" s="45"/>
      <c r="M137" s="226" t="s">
        <v>1</v>
      </c>
      <c r="N137" s="227" t="s">
        <v>38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177</v>
      </c>
      <c r="AT137" s="230" t="s">
        <v>172</v>
      </c>
      <c r="AU137" s="230" t="s">
        <v>83</v>
      </c>
      <c r="AY137" s="18" t="s">
        <v>169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177</v>
      </c>
      <c r="BM137" s="230" t="s">
        <v>177</v>
      </c>
    </row>
    <row r="138" s="13" customFormat="1">
      <c r="A138" s="13"/>
      <c r="B138" s="232"/>
      <c r="C138" s="233"/>
      <c r="D138" s="234" t="s">
        <v>178</v>
      </c>
      <c r="E138" s="235" t="s">
        <v>1</v>
      </c>
      <c r="F138" s="236" t="s">
        <v>187</v>
      </c>
      <c r="G138" s="233"/>
      <c r="H138" s="235" t="s">
        <v>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178</v>
      </c>
      <c r="AU138" s="242" t="s">
        <v>83</v>
      </c>
      <c r="AV138" s="13" t="s">
        <v>81</v>
      </c>
      <c r="AW138" s="13" t="s">
        <v>30</v>
      </c>
      <c r="AX138" s="13" t="s">
        <v>73</v>
      </c>
      <c r="AY138" s="242" t="s">
        <v>169</v>
      </c>
    </row>
    <row r="139" s="13" customFormat="1">
      <c r="A139" s="13"/>
      <c r="B139" s="232"/>
      <c r="C139" s="233"/>
      <c r="D139" s="234" t="s">
        <v>178</v>
      </c>
      <c r="E139" s="235" t="s">
        <v>1</v>
      </c>
      <c r="F139" s="236" t="s">
        <v>188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178</v>
      </c>
      <c r="AU139" s="242" t="s">
        <v>83</v>
      </c>
      <c r="AV139" s="13" t="s">
        <v>81</v>
      </c>
      <c r="AW139" s="13" t="s">
        <v>30</v>
      </c>
      <c r="AX139" s="13" t="s">
        <v>73</v>
      </c>
      <c r="AY139" s="242" t="s">
        <v>169</v>
      </c>
    </row>
    <row r="140" s="14" customFormat="1">
      <c r="A140" s="14"/>
      <c r="B140" s="243"/>
      <c r="C140" s="244"/>
      <c r="D140" s="234" t="s">
        <v>178</v>
      </c>
      <c r="E140" s="245" t="s">
        <v>1</v>
      </c>
      <c r="F140" s="246" t="s">
        <v>189</v>
      </c>
      <c r="G140" s="244"/>
      <c r="H140" s="247">
        <v>76.560000000000002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178</v>
      </c>
      <c r="AU140" s="253" t="s">
        <v>83</v>
      </c>
      <c r="AV140" s="14" t="s">
        <v>83</v>
      </c>
      <c r="AW140" s="14" t="s">
        <v>30</v>
      </c>
      <c r="AX140" s="14" t="s">
        <v>73</v>
      </c>
      <c r="AY140" s="253" t="s">
        <v>169</v>
      </c>
    </row>
    <row r="141" s="13" customFormat="1">
      <c r="A141" s="13"/>
      <c r="B141" s="232"/>
      <c r="C141" s="233"/>
      <c r="D141" s="234" t="s">
        <v>178</v>
      </c>
      <c r="E141" s="235" t="s">
        <v>1</v>
      </c>
      <c r="F141" s="236" t="s">
        <v>190</v>
      </c>
      <c r="G141" s="233"/>
      <c r="H141" s="235" t="s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178</v>
      </c>
      <c r="AU141" s="242" t="s">
        <v>83</v>
      </c>
      <c r="AV141" s="13" t="s">
        <v>81</v>
      </c>
      <c r="AW141" s="13" t="s">
        <v>30</v>
      </c>
      <c r="AX141" s="13" t="s">
        <v>73</v>
      </c>
      <c r="AY141" s="242" t="s">
        <v>169</v>
      </c>
    </row>
    <row r="142" s="14" customFormat="1">
      <c r="A142" s="14"/>
      <c r="B142" s="243"/>
      <c r="C142" s="244"/>
      <c r="D142" s="234" t="s">
        <v>178</v>
      </c>
      <c r="E142" s="245" t="s">
        <v>1</v>
      </c>
      <c r="F142" s="246" t="s">
        <v>191</v>
      </c>
      <c r="G142" s="244"/>
      <c r="H142" s="247">
        <v>52.270000000000003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178</v>
      </c>
      <c r="AU142" s="253" t="s">
        <v>83</v>
      </c>
      <c r="AV142" s="14" t="s">
        <v>83</v>
      </c>
      <c r="AW142" s="14" t="s">
        <v>30</v>
      </c>
      <c r="AX142" s="14" t="s">
        <v>73</v>
      </c>
      <c r="AY142" s="253" t="s">
        <v>169</v>
      </c>
    </row>
    <row r="143" s="13" customFormat="1">
      <c r="A143" s="13"/>
      <c r="B143" s="232"/>
      <c r="C143" s="233"/>
      <c r="D143" s="234" t="s">
        <v>178</v>
      </c>
      <c r="E143" s="235" t="s">
        <v>1</v>
      </c>
      <c r="F143" s="236" t="s">
        <v>192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178</v>
      </c>
      <c r="AU143" s="242" t="s">
        <v>83</v>
      </c>
      <c r="AV143" s="13" t="s">
        <v>81</v>
      </c>
      <c r="AW143" s="13" t="s">
        <v>30</v>
      </c>
      <c r="AX143" s="13" t="s">
        <v>73</v>
      </c>
      <c r="AY143" s="242" t="s">
        <v>169</v>
      </c>
    </row>
    <row r="144" s="14" customFormat="1">
      <c r="A144" s="14"/>
      <c r="B144" s="243"/>
      <c r="C144" s="244"/>
      <c r="D144" s="234" t="s">
        <v>178</v>
      </c>
      <c r="E144" s="245" t="s">
        <v>1</v>
      </c>
      <c r="F144" s="246" t="s">
        <v>193</v>
      </c>
      <c r="G144" s="244"/>
      <c r="H144" s="247">
        <v>20.039999999999999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178</v>
      </c>
      <c r="AU144" s="253" t="s">
        <v>83</v>
      </c>
      <c r="AV144" s="14" t="s">
        <v>83</v>
      </c>
      <c r="AW144" s="14" t="s">
        <v>30</v>
      </c>
      <c r="AX144" s="14" t="s">
        <v>73</v>
      </c>
      <c r="AY144" s="253" t="s">
        <v>169</v>
      </c>
    </row>
    <row r="145" s="13" customFormat="1">
      <c r="A145" s="13"/>
      <c r="B145" s="232"/>
      <c r="C145" s="233"/>
      <c r="D145" s="234" t="s">
        <v>178</v>
      </c>
      <c r="E145" s="235" t="s">
        <v>1</v>
      </c>
      <c r="F145" s="236" t="s">
        <v>194</v>
      </c>
      <c r="G145" s="233"/>
      <c r="H145" s="235" t="s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178</v>
      </c>
      <c r="AU145" s="242" t="s">
        <v>83</v>
      </c>
      <c r="AV145" s="13" t="s">
        <v>81</v>
      </c>
      <c r="AW145" s="13" t="s">
        <v>30</v>
      </c>
      <c r="AX145" s="13" t="s">
        <v>73</v>
      </c>
      <c r="AY145" s="242" t="s">
        <v>169</v>
      </c>
    </row>
    <row r="146" s="14" customFormat="1">
      <c r="A146" s="14"/>
      <c r="B146" s="243"/>
      <c r="C146" s="244"/>
      <c r="D146" s="234" t="s">
        <v>178</v>
      </c>
      <c r="E146" s="245" t="s">
        <v>1</v>
      </c>
      <c r="F146" s="246" t="s">
        <v>195</v>
      </c>
      <c r="G146" s="244"/>
      <c r="H146" s="247">
        <v>6.6600000000000001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178</v>
      </c>
      <c r="AU146" s="253" t="s">
        <v>83</v>
      </c>
      <c r="AV146" s="14" t="s">
        <v>83</v>
      </c>
      <c r="AW146" s="14" t="s">
        <v>30</v>
      </c>
      <c r="AX146" s="14" t="s">
        <v>73</v>
      </c>
      <c r="AY146" s="253" t="s">
        <v>169</v>
      </c>
    </row>
    <row r="147" s="15" customFormat="1">
      <c r="A147" s="15"/>
      <c r="B147" s="254"/>
      <c r="C147" s="255"/>
      <c r="D147" s="234" t="s">
        <v>178</v>
      </c>
      <c r="E147" s="256" t="s">
        <v>1</v>
      </c>
      <c r="F147" s="257" t="s">
        <v>181</v>
      </c>
      <c r="G147" s="255"/>
      <c r="H147" s="258">
        <v>155.53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178</v>
      </c>
      <c r="AU147" s="264" t="s">
        <v>83</v>
      </c>
      <c r="AV147" s="15" t="s">
        <v>177</v>
      </c>
      <c r="AW147" s="15" t="s">
        <v>30</v>
      </c>
      <c r="AX147" s="15" t="s">
        <v>73</v>
      </c>
      <c r="AY147" s="264" t="s">
        <v>169</v>
      </c>
    </row>
    <row r="148" s="14" customFormat="1">
      <c r="A148" s="14"/>
      <c r="B148" s="243"/>
      <c r="C148" s="244"/>
      <c r="D148" s="234" t="s">
        <v>178</v>
      </c>
      <c r="E148" s="245" t="s">
        <v>1</v>
      </c>
      <c r="F148" s="246" t="s">
        <v>196</v>
      </c>
      <c r="G148" s="244"/>
      <c r="H148" s="247">
        <v>23.329999999999998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178</v>
      </c>
      <c r="AU148" s="253" t="s">
        <v>83</v>
      </c>
      <c r="AV148" s="14" t="s">
        <v>83</v>
      </c>
      <c r="AW148" s="14" t="s">
        <v>30</v>
      </c>
      <c r="AX148" s="14" t="s">
        <v>73</v>
      </c>
      <c r="AY148" s="253" t="s">
        <v>169</v>
      </c>
    </row>
    <row r="149" s="15" customFormat="1">
      <c r="A149" s="15"/>
      <c r="B149" s="254"/>
      <c r="C149" s="255"/>
      <c r="D149" s="234" t="s">
        <v>178</v>
      </c>
      <c r="E149" s="256" t="s">
        <v>1</v>
      </c>
      <c r="F149" s="257" t="s">
        <v>181</v>
      </c>
      <c r="G149" s="255"/>
      <c r="H149" s="258">
        <v>23.329999999999998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178</v>
      </c>
      <c r="AU149" s="264" t="s">
        <v>83</v>
      </c>
      <c r="AV149" s="15" t="s">
        <v>177</v>
      </c>
      <c r="AW149" s="15" t="s">
        <v>30</v>
      </c>
      <c r="AX149" s="15" t="s">
        <v>81</v>
      </c>
      <c r="AY149" s="264" t="s">
        <v>169</v>
      </c>
    </row>
    <row r="150" s="2" customFormat="1" ht="21.75" customHeight="1">
      <c r="A150" s="39"/>
      <c r="B150" s="40"/>
      <c r="C150" s="219" t="s">
        <v>170</v>
      </c>
      <c r="D150" s="219" t="s">
        <v>172</v>
      </c>
      <c r="E150" s="220" t="s">
        <v>197</v>
      </c>
      <c r="F150" s="221" t="s">
        <v>198</v>
      </c>
      <c r="G150" s="222" t="s">
        <v>175</v>
      </c>
      <c r="H150" s="223">
        <v>524.64999999999998</v>
      </c>
      <c r="I150" s="224"/>
      <c r="J150" s="225">
        <f>ROUND(I150*H150,2)</f>
        <v>0</v>
      </c>
      <c r="K150" s="221" t="s">
        <v>199</v>
      </c>
      <c r="L150" s="45"/>
      <c r="M150" s="226" t="s">
        <v>1</v>
      </c>
      <c r="N150" s="227" t="s">
        <v>38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177</v>
      </c>
      <c r="AT150" s="230" t="s">
        <v>172</v>
      </c>
      <c r="AU150" s="230" t="s">
        <v>83</v>
      </c>
      <c r="AY150" s="18" t="s">
        <v>169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177</v>
      </c>
      <c r="BM150" s="230" t="s">
        <v>200</v>
      </c>
    </row>
    <row r="151" s="13" customFormat="1">
      <c r="A151" s="13"/>
      <c r="B151" s="232"/>
      <c r="C151" s="233"/>
      <c r="D151" s="234" t="s">
        <v>178</v>
      </c>
      <c r="E151" s="235" t="s">
        <v>1</v>
      </c>
      <c r="F151" s="236" t="s">
        <v>201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178</v>
      </c>
      <c r="AU151" s="242" t="s">
        <v>83</v>
      </c>
      <c r="AV151" s="13" t="s">
        <v>81</v>
      </c>
      <c r="AW151" s="13" t="s">
        <v>30</v>
      </c>
      <c r="AX151" s="13" t="s">
        <v>73</v>
      </c>
      <c r="AY151" s="242" t="s">
        <v>169</v>
      </c>
    </row>
    <row r="152" s="13" customFormat="1">
      <c r="A152" s="13"/>
      <c r="B152" s="232"/>
      <c r="C152" s="233"/>
      <c r="D152" s="234" t="s">
        <v>178</v>
      </c>
      <c r="E152" s="235" t="s">
        <v>1</v>
      </c>
      <c r="F152" s="236" t="s">
        <v>202</v>
      </c>
      <c r="G152" s="233"/>
      <c r="H152" s="235" t="s">
        <v>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178</v>
      </c>
      <c r="AU152" s="242" t="s">
        <v>83</v>
      </c>
      <c r="AV152" s="13" t="s">
        <v>81</v>
      </c>
      <c r="AW152" s="13" t="s">
        <v>30</v>
      </c>
      <c r="AX152" s="13" t="s">
        <v>73</v>
      </c>
      <c r="AY152" s="242" t="s">
        <v>169</v>
      </c>
    </row>
    <row r="153" s="13" customFormat="1">
      <c r="A153" s="13"/>
      <c r="B153" s="232"/>
      <c r="C153" s="233"/>
      <c r="D153" s="234" t="s">
        <v>178</v>
      </c>
      <c r="E153" s="235" t="s">
        <v>1</v>
      </c>
      <c r="F153" s="236" t="s">
        <v>203</v>
      </c>
      <c r="G153" s="233"/>
      <c r="H153" s="235" t="s">
        <v>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178</v>
      </c>
      <c r="AU153" s="242" t="s">
        <v>83</v>
      </c>
      <c r="AV153" s="13" t="s">
        <v>81</v>
      </c>
      <c r="AW153" s="13" t="s">
        <v>30</v>
      </c>
      <c r="AX153" s="13" t="s">
        <v>73</v>
      </c>
      <c r="AY153" s="242" t="s">
        <v>169</v>
      </c>
    </row>
    <row r="154" s="14" customFormat="1">
      <c r="A154" s="14"/>
      <c r="B154" s="243"/>
      <c r="C154" s="244"/>
      <c r="D154" s="234" t="s">
        <v>178</v>
      </c>
      <c r="E154" s="245" t="s">
        <v>1</v>
      </c>
      <c r="F154" s="246" t="s">
        <v>204</v>
      </c>
      <c r="G154" s="244"/>
      <c r="H154" s="247">
        <v>6.04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178</v>
      </c>
      <c r="AU154" s="253" t="s">
        <v>83</v>
      </c>
      <c r="AV154" s="14" t="s">
        <v>83</v>
      </c>
      <c r="AW154" s="14" t="s">
        <v>30</v>
      </c>
      <c r="AX154" s="14" t="s">
        <v>73</v>
      </c>
      <c r="AY154" s="253" t="s">
        <v>169</v>
      </c>
    </row>
    <row r="155" s="13" customFormat="1">
      <c r="A155" s="13"/>
      <c r="B155" s="232"/>
      <c r="C155" s="233"/>
      <c r="D155" s="234" t="s">
        <v>178</v>
      </c>
      <c r="E155" s="235" t="s">
        <v>1</v>
      </c>
      <c r="F155" s="236" t="s">
        <v>205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178</v>
      </c>
      <c r="AU155" s="242" t="s">
        <v>83</v>
      </c>
      <c r="AV155" s="13" t="s">
        <v>81</v>
      </c>
      <c r="AW155" s="13" t="s">
        <v>30</v>
      </c>
      <c r="AX155" s="13" t="s">
        <v>73</v>
      </c>
      <c r="AY155" s="242" t="s">
        <v>169</v>
      </c>
    </row>
    <row r="156" s="14" customFormat="1">
      <c r="A156" s="14"/>
      <c r="B156" s="243"/>
      <c r="C156" s="244"/>
      <c r="D156" s="234" t="s">
        <v>178</v>
      </c>
      <c r="E156" s="245" t="s">
        <v>1</v>
      </c>
      <c r="F156" s="246" t="s">
        <v>206</v>
      </c>
      <c r="G156" s="244"/>
      <c r="H156" s="247">
        <v>25.989999999999998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178</v>
      </c>
      <c r="AU156" s="253" t="s">
        <v>83</v>
      </c>
      <c r="AV156" s="14" t="s">
        <v>83</v>
      </c>
      <c r="AW156" s="14" t="s">
        <v>30</v>
      </c>
      <c r="AX156" s="14" t="s">
        <v>73</v>
      </c>
      <c r="AY156" s="253" t="s">
        <v>169</v>
      </c>
    </row>
    <row r="157" s="13" customFormat="1">
      <c r="A157" s="13"/>
      <c r="B157" s="232"/>
      <c r="C157" s="233"/>
      <c r="D157" s="234" t="s">
        <v>178</v>
      </c>
      <c r="E157" s="235" t="s">
        <v>1</v>
      </c>
      <c r="F157" s="236" t="s">
        <v>207</v>
      </c>
      <c r="G157" s="233"/>
      <c r="H157" s="235" t="s">
        <v>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178</v>
      </c>
      <c r="AU157" s="242" t="s">
        <v>83</v>
      </c>
      <c r="AV157" s="13" t="s">
        <v>81</v>
      </c>
      <c r="AW157" s="13" t="s">
        <v>30</v>
      </c>
      <c r="AX157" s="13" t="s">
        <v>73</v>
      </c>
      <c r="AY157" s="242" t="s">
        <v>169</v>
      </c>
    </row>
    <row r="158" s="14" customFormat="1">
      <c r="A158" s="14"/>
      <c r="B158" s="243"/>
      <c r="C158" s="244"/>
      <c r="D158" s="234" t="s">
        <v>178</v>
      </c>
      <c r="E158" s="245" t="s">
        <v>1</v>
      </c>
      <c r="F158" s="246" t="s">
        <v>208</v>
      </c>
      <c r="G158" s="244"/>
      <c r="H158" s="247">
        <v>27.030000000000001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178</v>
      </c>
      <c r="AU158" s="253" t="s">
        <v>83</v>
      </c>
      <c r="AV158" s="14" t="s">
        <v>83</v>
      </c>
      <c r="AW158" s="14" t="s">
        <v>30</v>
      </c>
      <c r="AX158" s="14" t="s">
        <v>73</v>
      </c>
      <c r="AY158" s="253" t="s">
        <v>169</v>
      </c>
    </row>
    <row r="159" s="13" customFormat="1">
      <c r="A159" s="13"/>
      <c r="B159" s="232"/>
      <c r="C159" s="233"/>
      <c r="D159" s="234" t="s">
        <v>178</v>
      </c>
      <c r="E159" s="235" t="s">
        <v>1</v>
      </c>
      <c r="F159" s="236" t="s">
        <v>209</v>
      </c>
      <c r="G159" s="233"/>
      <c r="H159" s="235" t="s">
        <v>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178</v>
      </c>
      <c r="AU159" s="242" t="s">
        <v>83</v>
      </c>
      <c r="AV159" s="13" t="s">
        <v>81</v>
      </c>
      <c r="AW159" s="13" t="s">
        <v>30</v>
      </c>
      <c r="AX159" s="13" t="s">
        <v>73</v>
      </c>
      <c r="AY159" s="242" t="s">
        <v>169</v>
      </c>
    </row>
    <row r="160" s="14" customFormat="1">
      <c r="A160" s="14"/>
      <c r="B160" s="243"/>
      <c r="C160" s="244"/>
      <c r="D160" s="234" t="s">
        <v>178</v>
      </c>
      <c r="E160" s="245" t="s">
        <v>1</v>
      </c>
      <c r="F160" s="246" t="s">
        <v>210</v>
      </c>
      <c r="G160" s="244"/>
      <c r="H160" s="247">
        <v>45.689999999999998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178</v>
      </c>
      <c r="AU160" s="253" t="s">
        <v>83</v>
      </c>
      <c r="AV160" s="14" t="s">
        <v>83</v>
      </c>
      <c r="AW160" s="14" t="s">
        <v>30</v>
      </c>
      <c r="AX160" s="14" t="s">
        <v>73</v>
      </c>
      <c r="AY160" s="253" t="s">
        <v>169</v>
      </c>
    </row>
    <row r="161" s="13" customFormat="1">
      <c r="A161" s="13"/>
      <c r="B161" s="232"/>
      <c r="C161" s="233"/>
      <c r="D161" s="234" t="s">
        <v>178</v>
      </c>
      <c r="E161" s="235" t="s">
        <v>1</v>
      </c>
      <c r="F161" s="236" t="s">
        <v>188</v>
      </c>
      <c r="G161" s="233"/>
      <c r="H161" s="235" t="s">
        <v>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178</v>
      </c>
      <c r="AU161" s="242" t="s">
        <v>83</v>
      </c>
      <c r="AV161" s="13" t="s">
        <v>81</v>
      </c>
      <c r="AW161" s="13" t="s">
        <v>30</v>
      </c>
      <c r="AX161" s="13" t="s">
        <v>73</v>
      </c>
      <c r="AY161" s="242" t="s">
        <v>169</v>
      </c>
    </row>
    <row r="162" s="13" customFormat="1">
      <c r="A162" s="13"/>
      <c r="B162" s="232"/>
      <c r="C162" s="233"/>
      <c r="D162" s="234" t="s">
        <v>178</v>
      </c>
      <c r="E162" s="235" t="s">
        <v>1</v>
      </c>
      <c r="F162" s="236" t="s">
        <v>211</v>
      </c>
      <c r="G162" s="233"/>
      <c r="H162" s="235" t="s">
        <v>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178</v>
      </c>
      <c r="AU162" s="242" t="s">
        <v>83</v>
      </c>
      <c r="AV162" s="13" t="s">
        <v>81</v>
      </c>
      <c r="AW162" s="13" t="s">
        <v>30</v>
      </c>
      <c r="AX162" s="13" t="s">
        <v>73</v>
      </c>
      <c r="AY162" s="242" t="s">
        <v>169</v>
      </c>
    </row>
    <row r="163" s="13" customFormat="1">
      <c r="A163" s="13"/>
      <c r="B163" s="232"/>
      <c r="C163" s="233"/>
      <c r="D163" s="234" t="s">
        <v>178</v>
      </c>
      <c r="E163" s="235" t="s">
        <v>1</v>
      </c>
      <c r="F163" s="236" t="s">
        <v>190</v>
      </c>
      <c r="G163" s="233"/>
      <c r="H163" s="235" t="s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178</v>
      </c>
      <c r="AU163" s="242" t="s">
        <v>83</v>
      </c>
      <c r="AV163" s="13" t="s">
        <v>81</v>
      </c>
      <c r="AW163" s="13" t="s">
        <v>30</v>
      </c>
      <c r="AX163" s="13" t="s">
        <v>73</v>
      </c>
      <c r="AY163" s="242" t="s">
        <v>169</v>
      </c>
    </row>
    <row r="164" s="14" customFormat="1">
      <c r="A164" s="14"/>
      <c r="B164" s="243"/>
      <c r="C164" s="244"/>
      <c r="D164" s="234" t="s">
        <v>178</v>
      </c>
      <c r="E164" s="245" t="s">
        <v>1</v>
      </c>
      <c r="F164" s="246" t="s">
        <v>191</v>
      </c>
      <c r="G164" s="244"/>
      <c r="H164" s="247">
        <v>52.270000000000003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178</v>
      </c>
      <c r="AU164" s="253" t="s">
        <v>83</v>
      </c>
      <c r="AV164" s="14" t="s">
        <v>83</v>
      </c>
      <c r="AW164" s="14" t="s">
        <v>30</v>
      </c>
      <c r="AX164" s="14" t="s">
        <v>73</v>
      </c>
      <c r="AY164" s="253" t="s">
        <v>169</v>
      </c>
    </row>
    <row r="165" s="13" customFormat="1">
      <c r="A165" s="13"/>
      <c r="B165" s="232"/>
      <c r="C165" s="233"/>
      <c r="D165" s="234" t="s">
        <v>178</v>
      </c>
      <c r="E165" s="235" t="s">
        <v>1</v>
      </c>
      <c r="F165" s="236" t="s">
        <v>192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178</v>
      </c>
      <c r="AU165" s="242" t="s">
        <v>83</v>
      </c>
      <c r="AV165" s="13" t="s">
        <v>81</v>
      </c>
      <c r="AW165" s="13" t="s">
        <v>30</v>
      </c>
      <c r="AX165" s="13" t="s">
        <v>73</v>
      </c>
      <c r="AY165" s="242" t="s">
        <v>169</v>
      </c>
    </row>
    <row r="166" s="14" customFormat="1">
      <c r="A166" s="14"/>
      <c r="B166" s="243"/>
      <c r="C166" s="244"/>
      <c r="D166" s="234" t="s">
        <v>178</v>
      </c>
      <c r="E166" s="245" t="s">
        <v>1</v>
      </c>
      <c r="F166" s="246" t="s">
        <v>193</v>
      </c>
      <c r="G166" s="244"/>
      <c r="H166" s="247">
        <v>20.039999999999999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178</v>
      </c>
      <c r="AU166" s="253" t="s">
        <v>83</v>
      </c>
      <c r="AV166" s="14" t="s">
        <v>83</v>
      </c>
      <c r="AW166" s="14" t="s">
        <v>30</v>
      </c>
      <c r="AX166" s="14" t="s">
        <v>73</v>
      </c>
      <c r="AY166" s="253" t="s">
        <v>169</v>
      </c>
    </row>
    <row r="167" s="13" customFormat="1">
      <c r="A167" s="13"/>
      <c r="B167" s="232"/>
      <c r="C167" s="233"/>
      <c r="D167" s="234" t="s">
        <v>178</v>
      </c>
      <c r="E167" s="235" t="s">
        <v>1</v>
      </c>
      <c r="F167" s="236" t="s">
        <v>194</v>
      </c>
      <c r="G167" s="233"/>
      <c r="H167" s="235" t="s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178</v>
      </c>
      <c r="AU167" s="242" t="s">
        <v>83</v>
      </c>
      <c r="AV167" s="13" t="s">
        <v>81</v>
      </c>
      <c r="AW167" s="13" t="s">
        <v>30</v>
      </c>
      <c r="AX167" s="13" t="s">
        <v>73</v>
      </c>
      <c r="AY167" s="242" t="s">
        <v>169</v>
      </c>
    </row>
    <row r="168" s="14" customFormat="1">
      <c r="A168" s="14"/>
      <c r="B168" s="243"/>
      <c r="C168" s="244"/>
      <c r="D168" s="234" t="s">
        <v>178</v>
      </c>
      <c r="E168" s="245" t="s">
        <v>1</v>
      </c>
      <c r="F168" s="246" t="s">
        <v>195</v>
      </c>
      <c r="G168" s="244"/>
      <c r="H168" s="247">
        <v>6.6600000000000001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178</v>
      </c>
      <c r="AU168" s="253" t="s">
        <v>83</v>
      </c>
      <c r="AV168" s="14" t="s">
        <v>83</v>
      </c>
      <c r="AW168" s="14" t="s">
        <v>30</v>
      </c>
      <c r="AX168" s="14" t="s">
        <v>73</v>
      </c>
      <c r="AY168" s="253" t="s">
        <v>169</v>
      </c>
    </row>
    <row r="169" s="16" customFormat="1">
      <c r="A169" s="16"/>
      <c r="B169" s="265"/>
      <c r="C169" s="266"/>
      <c r="D169" s="234" t="s">
        <v>178</v>
      </c>
      <c r="E169" s="267" t="s">
        <v>1</v>
      </c>
      <c r="F169" s="268" t="s">
        <v>212</v>
      </c>
      <c r="G169" s="266"/>
      <c r="H169" s="269">
        <v>183.72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5" t="s">
        <v>178</v>
      </c>
      <c r="AU169" s="275" t="s">
        <v>83</v>
      </c>
      <c r="AV169" s="16" t="s">
        <v>170</v>
      </c>
      <c r="AW169" s="16" t="s">
        <v>30</v>
      </c>
      <c r="AX169" s="16" t="s">
        <v>73</v>
      </c>
      <c r="AY169" s="275" t="s">
        <v>169</v>
      </c>
    </row>
    <row r="170" s="13" customFormat="1">
      <c r="A170" s="13"/>
      <c r="B170" s="232"/>
      <c r="C170" s="233"/>
      <c r="D170" s="234" t="s">
        <v>178</v>
      </c>
      <c r="E170" s="235" t="s">
        <v>1</v>
      </c>
      <c r="F170" s="236" t="s">
        <v>213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178</v>
      </c>
      <c r="AU170" s="242" t="s">
        <v>83</v>
      </c>
      <c r="AV170" s="13" t="s">
        <v>81</v>
      </c>
      <c r="AW170" s="13" t="s">
        <v>30</v>
      </c>
      <c r="AX170" s="13" t="s">
        <v>73</v>
      </c>
      <c r="AY170" s="242" t="s">
        <v>169</v>
      </c>
    </row>
    <row r="171" s="13" customFormat="1">
      <c r="A171" s="13"/>
      <c r="B171" s="232"/>
      <c r="C171" s="233"/>
      <c r="D171" s="234" t="s">
        <v>178</v>
      </c>
      <c r="E171" s="235" t="s">
        <v>1</v>
      </c>
      <c r="F171" s="236" t="s">
        <v>214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178</v>
      </c>
      <c r="AU171" s="242" t="s">
        <v>83</v>
      </c>
      <c r="AV171" s="13" t="s">
        <v>81</v>
      </c>
      <c r="AW171" s="13" t="s">
        <v>30</v>
      </c>
      <c r="AX171" s="13" t="s">
        <v>73</v>
      </c>
      <c r="AY171" s="242" t="s">
        <v>169</v>
      </c>
    </row>
    <row r="172" s="14" customFormat="1">
      <c r="A172" s="14"/>
      <c r="B172" s="243"/>
      <c r="C172" s="244"/>
      <c r="D172" s="234" t="s">
        <v>178</v>
      </c>
      <c r="E172" s="245" t="s">
        <v>1</v>
      </c>
      <c r="F172" s="246" t="s">
        <v>215</v>
      </c>
      <c r="G172" s="244"/>
      <c r="H172" s="247">
        <v>18.129999999999999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178</v>
      </c>
      <c r="AU172" s="253" t="s">
        <v>83</v>
      </c>
      <c r="AV172" s="14" t="s">
        <v>83</v>
      </c>
      <c r="AW172" s="14" t="s">
        <v>30</v>
      </c>
      <c r="AX172" s="14" t="s">
        <v>73</v>
      </c>
      <c r="AY172" s="253" t="s">
        <v>169</v>
      </c>
    </row>
    <row r="173" s="13" customFormat="1">
      <c r="A173" s="13"/>
      <c r="B173" s="232"/>
      <c r="C173" s="233"/>
      <c r="D173" s="234" t="s">
        <v>178</v>
      </c>
      <c r="E173" s="235" t="s">
        <v>1</v>
      </c>
      <c r="F173" s="236" t="s">
        <v>216</v>
      </c>
      <c r="G173" s="233"/>
      <c r="H173" s="235" t="s">
        <v>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178</v>
      </c>
      <c r="AU173" s="242" t="s">
        <v>83</v>
      </c>
      <c r="AV173" s="13" t="s">
        <v>81</v>
      </c>
      <c r="AW173" s="13" t="s">
        <v>30</v>
      </c>
      <c r="AX173" s="13" t="s">
        <v>73</v>
      </c>
      <c r="AY173" s="242" t="s">
        <v>169</v>
      </c>
    </row>
    <row r="174" s="14" customFormat="1">
      <c r="A174" s="14"/>
      <c r="B174" s="243"/>
      <c r="C174" s="244"/>
      <c r="D174" s="234" t="s">
        <v>178</v>
      </c>
      <c r="E174" s="245" t="s">
        <v>1</v>
      </c>
      <c r="F174" s="246" t="s">
        <v>217</v>
      </c>
      <c r="G174" s="244"/>
      <c r="H174" s="247">
        <v>5.9199999999999999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178</v>
      </c>
      <c r="AU174" s="253" t="s">
        <v>83</v>
      </c>
      <c r="AV174" s="14" t="s">
        <v>83</v>
      </c>
      <c r="AW174" s="14" t="s">
        <v>30</v>
      </c>
      <c r="AX174" s="14" t="s">
        <v>73</v>
      </c>
      <c r="AY174" s="253" t="s">
        <v>169</v>
      </c>
    </row>
    <row r="175" s="13" customFormat="1">
      <c r="A175" s="13"/>
      <c r="B175" s="232"/>
      <c r="C175" s="233"/>
      <c r="D175" s="234" t="s">
        <v>178</v>
      </c>
      <c r="E175" s="235" t="s">
        <v>1</v>
      </c>
      <c r="F175" s="236" t="s">
        <v>218</v>
      </c>
      <c r="G175" s="233"/>
      <c r="H175" s="235" t="s">
        <v>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178</v>
      </c>
      <c r="AU175" s="242" t="s">
        <v>83</v>
      </c>
      <c r="AV175" s="13" t="s">
        <v>81</v>
      </c>
      <c r="AW175" s="13" t="s">
        <v>30</v>
      </c>
      <c r="AX175" s="13" t="s">
        <v>73</v>
      </c>
      <c r="AY175" s="242" t="s">
        <v>169</v>
      </c>
    </row>
    <row r="176" s="14" customFormat="1">
      <c r="A176" s="14"/>
      <c r="B176" s="243"/>
      <c r="C176" s="244"/>
      <c r="D176" s="234" t="s">
        <v>178</v>
      </c>
      <c r="E176" s="245" t="s">
        <v>1</v>
      </c>
      <c r="F176" s="246" t="s">
        <v>219</v>
      </c>
      <c r="G176" s="244"/>
      <c r="H176" s="247">
        <v>5.9100000000000001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178</v>
      </c>
      <c r="AU176" s="253" t="s">
        <v>83</v>
      </c>
      <c r="AV176" s="14" t="s">
        <v>83</v>
      </c>
      <c r="AW176" s="14" t="s">
        <v>30</v>
      </c>
      <c r="AX176" s="14" t="s">
        <v>73</v>
      </c>
      <c r="AY176" s="253" t="s">
        <v>169</v>
      </c>
    </row>
    <row r="177" s="13" customFormat="1">
      <c r="A177" s="13"/>
      <c r="B177" s="232"/>
      <c r="C177" s="233"/>
      <c r="D177" s="234" t="s">
        <v>178</v>
      </c>
      <c r="E177" s="235" t="s">
        <v>1</v>
      </c>
      <c r="F177" s="236" t="s">
        <v>220</v>
      </c>
      <c r="G177" s="233"/>
      <c r="H177" s="235" t="s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178</v>
      </c>
      <c r="AU177" s="242" t="s">
        <v>83</v>
      </c>
      <c r="AV177" s="13" t="s">
        <v>81</v>
      </c>
      <c r="AW177" s="13" t="s">
        <v>30</v>
      </c>
      <c r="AX177" s="13" t="s">
        <v>73</v>
      </c>
      <c r="AY177" s="242" t="s">
        <v>169</v>
      </c>
    </row>
    <row r="178" s="14" customFormat="1">
      <c r="A178" s="14"/>
      <c r="B178" s="243"/>
      <c r="C178" s="244"/>
      <c r="D178" s="234" t="s">
        <v>178</v>
      </c>
      <c r="E178" s="245" t="s">
        <v>1</v>
      </c>
      <c r="F178" s="246" t="s">
        <v>221</v>
      </c>
      <c r="G178" s="244"/>
      <c r="H178" s="247">
        <v>7.79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178</v>
      </c>
      <c r="AU178" s="253" t="s">
        <v>83</v>
      </c>
      <c r="AV178" s="14" t="s">
        <v>83</v>
      </c>
      <c r="AW178" s="14" t="s">
        <v>30</v>
      </c>
      <c r="AX178" s="14" t="s">
        <v>73</v>
      </c>
      <c r="AY178" s="253" t="s">
        <v>169</v>
      </c>
    </row>
    <row r="179" s="13" customFormat="1">
      <c r="A179" s="13"/>
      <c r="B179" s="232"/>
      <c r="C179" s="233"/>
      <c r="D179" s="234" t="s">
        <v>178</v>
      </c>
      <c r="E179" s="235" t="s">
        <v>1</v>
      </c>
      <c r="F179" s="236" t="s">
        <v>222</v>
      </c>
      <c r="G179" s="233"/>
      <c r="H179" s="235" t="s">
        <v>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178</v>
      </c>
      <c r="AU179" s="242" t="s">
        <v>83</v>
      </c>
      <c r="AV179" s="13" t="s">
        <v>81</v>
      </c>
      <c r="AW179" s="13" t="s">
        <v>30</v>
      </c>
      <c r="AX179" s="13" t="s">
        <v>73</v>
      </c>
      <c r="AY179" s="242" t="s">
        <v>169</v>
      </c>
    </row>
    <row r="180" s="14" customFormat="1">
      <c r="A180" s="14"/>
      <c r="B180" s="243"/>
      <c r="C180" s="244"/>
      <c r="D180" s="234" t="s">
        <v>178</v>
      </c>
      <c r="E180" s="245" t="s">
        <v>1</v>
      </c>
      <c r="F180" s="246" t="s">
        <v>223</v>
      </c>
      <c r="G180" s="244"/>
      <c r="H180" s="247">
        <v>3.96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178</v>
      </c>
      <c r="AU180" s="253" t="s">
        <v>83</v>
      </c>
      <c r="AV180" s="14" t="s">
        <v>83</v>
      </c>
      <c r="AW180" s="14" t="s">
        <v>30</v>
      </c>
      <c r="AX180" s="14" t="s">
        <v>73</v>
      </c>
      <c r="AY180" s="253" t="s">
        <v>169</v>
      </c>
    </row>
    <row r="181" s="13" customFormat="1">
      <c r="A181" s="13"/>
      <c r="B181" s="232"/>
      <c r="C181" s="233"/>
      <c r="D181" s="234" t="s">
        <v>178</v>
      </c>
      <c r="E181" s="235" t="s">
        <v>1</v>
      </c>
      <c r="F181" s="236" t="s">
        <v>224</v>
      </c>
      <c r="G181" s="233"/>
      <c r="H181" s="235" t="s">
        <v>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178</v>
      </c>
      <c r="AU181" s="242" t="s">
        <v>83</v>
      </c>
      <c r="AV181" s="13" t="s">
        <v>81</v>
      </c>
      <c r="AW181" s="13" t="s">
        <v>30</v>
      </c>
      <c r="AX181" s="13" t="s">
        <v>73</v>
      </c>
      <c r="AY181" s="242" t="s">
        <v>169</v>
      </c>
    </row>
    <row r="182" s="14" customFormat="1">
      <c r="A182" s="14"/>
      <c r="B182" s="243"/>
      <c r="C182" s="244"/>
      <c r="D182" s="234" t="s">
        <v>178</v>
      </c>
      <c r="E182" s="245" t="s">
        <v>1</v>
      </c>
      <c r="F182" s="246" t="s">
        <v>225</v>
      </c>
      <c r="G182" s="244"/>
      <c r="H182" s="247">
        <v>1.77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178</v>
      </c>
      <c r="AU182" s="253" t="s">
        <v>83</v>
      </c>
      <c r="AV182" s="14" t="s">
        <v>83</v>
      </c>
      <c r="AW182" s="14" t="s">
        <v>30</v>
      </c>
      <c r="AX182" s="14" t="s">
        <v>73</v>
      </c>
      <c r="AY182" s="253" t="s">
        <v>169</v>
      </c>
    </row>
    <row r="183" s="13" customFormat="1">
      <c r="A183" s="13"/>
      <c r="B183" s="232"/>
      <c r="C183" s="233"/>
      <c r="D183" s="234" t="s">
        <v>178</v>
      </c>
      <c r="E183" s="235" t="s">
        <v>1</v>
      </c>
      <c r="F183" s="236" t="s">
        <v>226</v>
      </c>
      <c r="G183" s="233"/>
      <c r="H183" s="235" t="s">
        <v>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178</v>
      </c>
      <c r="AU183" s="242" t="s">
        <v>83</v>
      </c>
      <c r="AV183" s="13" t="s">
        <v>81</v>
      </c>
      <c r="AW183" s="13" t="s">
        <v>30</v>
      </c>
      <c r="AX183" s="13" t="s">
        <v>73</v>
      </c>
      <c r="AY183" s="242" t="s">
        <v>169</v>
      </c>
    </row>
    <row r="184" s="14" customFormat="1">
      <c r="A184" s="14"/>
      <c r="B184" s="243"/>
      <c r="C184" s="244"/>
      <c r="D184" s="234" t="s">
        <v>178</v>
      </c>
      <c r="E184" s="245" t="s">
        <v>1</v>
      </c>
      <c r="F184" s="246" t="s">
        <v>227</v>
      </c>
      <c r="G184" s="244"/>
      <c r="H184" s="247">
        <v>31.879999999999999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178</v>
      </c>
      <c r="AU184" s="253" t="s">
        <v>83</v>
      </c>
      <c r="AV184" s="14" t="s">
        <v>83</v>
      </c>
      <c r="AW184" s="14" t="s">
        <v>30</v>
      </c>
      <c r="AX184" s="14" t="s">
        <v>73</v>
      </c>
      <c r="AY184" s="253" t="s">
        <v>169</v>
      </c>
    </row>
    <row r="185" s="13" customFormat="1">
      <c r="A185" s="13"/>
      <c r="B185" s="232"/>
      <c r="C185" s="233"/>
      <c r="D185" s="234" t="s">
        <v>178</v>
      </c>
      <c r="E185" s="235" t="s">
        <v>1</v>
      </c>
      <c r="F185" s="236" t="s">
        <v>228</v>
      </c>
      <c r="G185" s="233"/>
      <c r="H185" s="235" t="s">
        <v>1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178</v>
      </c>
      <c r="AU185" s="242" t="s">
        <v>83</v>
      </c>
      <c r="AV185" s="13" t="s">
        <v>81</v>
      </c>
      <c r="AW185" s="13" t="s">
        <v>30</v>
      </c>
      <c r="AX185" s="13" t="s">
        <v>73</v>
      </c>
      <c r="AY185" s="242" t="s">
        <v>169</v>
      </c>
    </row>
    <row r="186" s="14" customFormat="1">
      <c r="A186" s="14"/>
      <c r="B186" s="243"/>
      <c r="C186" s="244"/>
      <c r="D186" s="234" t="s">
        <v>178</v>
      </c>
      <c r="E186" s="245" t="s">
        <v>1</v>
      </c>
      <c r="F186" s="246" t="s">
        <v>229</v>
      </c>
      <c r="G186" s="244"/>
      <c r="H186" s="247">
        <v>46.280000000000001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178</v>
      </c>
      <c r="AU186" s="253" t="s">
        <v>83</v>
      </c>
      <c r="AV186" s="14" t="s">
        <v>83</v>
      </c>
      <c r="AW186" s="14" t="s">
        <v>30</v>
      </c>
      <c r="AX186" s="14" t="s">
        <v>73</v>
      </c>
      <c r="AY186" s="253" t="s">
        <v>169</v>
      </c>
    </row>
    <row r="187" s="13" customFormat="1">
      <c r="A187" s="13"/>
      <c r="B187" s="232"/>
      <c r="C187" s="233"/>
      <c r="D187" s="234" t="s">
        <v>178</v>
      </c>
      <c r="E187" s="235" t="s">
        <v>1</v>
      </c>
      <c r="F187" s="236" t="s">
        <v>230</v>
      </c>
      <c r="G187" s="233"/>
      <c r="H187" s="235" t="s">
        <v>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178</v>
      </c>
      <c r="AU187" s="242" t="s">
        <v>83</v>
      </c>
      <c r="AV187" s="13" t="s">
        <v>81</v>
      </c>
      <c r="AW187" s="13" t="s">
        <v>30</v>
      </c>
      <c r="AX187" s="13" t="s">
        <v>73</v>
      </c>
      <c r="AY187" s="242" t="s">
        <v>169</v>
      </c>
    </row>
    <row r="188" s="14" customFormat="1">
      <c r="A188" s="14"/>
      <c r="B188" s="243"/>
      <c r="C188" s="244"/>
      <c r="D188" s="234" t="s">
        <v>178</v>
      </c>
      <c r="E188" s="245" t="s">
        <v>1</v>
      </c>
      <c r="F188" s="246" t="s">
        <v>231</v>
      </c>
      <c r="G188" s="244"/>
      <c r="H188" s="247">
        <v>35.619999999999997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178</v>
      </c>
      <c r="AU188" s="253" t="s">
        <v>83</v>
      </c>
      <c r="AV188" s="14" t="s">
        <v>83</v>
      </c>
      <c r="AW188" s="14" t="s">
        <v>30</v>
      </c>
      <c r="AX188" s="14" t="s">
        <v>73</v>
      </c>
      <c r="AY188" s="253" t="s">
        <v>169</v>
      </c>
    </row>
    <row r="189" s="13" customFormat="1">
      <c r="A189" s="13"/>
      <c r="B189" s="232"/>
      <c r="C189" s="233"/>
      <c r="D189" s="234" t="s">
        <v>178</v>
      </c>
      <c r="E189" s="235" t="s">
        <v>1</v>
      </c>
      <c r="F189" s="236" t="s">
        <v>232</v>
      </c>
      <c r="G189" s="233"/>
      <c r="H189" s="235" t="s">
        <v>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178</v>
      </c>
      <c r="AU189" s="242" t="s">
        <v>83</v>
      </c>
      <c r="AV189" s="13" t="s">
        <v>81</v>
      </c>
      <c r="AW189" s="13" t="s">
        <v>30</v>
      </c>
      <c r="AX189" s="13" t="s">
        <v>73</v>
      </c>
      <c r="AY189" s="242" t="s">
        <v>169</v>
      </c>
    </row>
    <row r="190" s="14" customFormat="1">
      <c r="A190" s="14"/>
      <c r="B190" s="243"/>
      <c r="C190" s="244"/>
      <c r="D190" s="234" t="s">
        <v>178</v>
      </c>
      <c r="E190" s="245" t="s">
        <v>1</v>
      </c>
      <c r="F190" s="246" t="s">
        <v>233</v>
      </c>
      <c r="G190" s="244"/>
      <c r="H190" s="247">
        <v>3.8199999999999998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178</v>
      </c>
      <c r="AU190" s="253" t="s">
        <v>83</v>
      </c>
      <c r="AV190" s="14" t="s">
        <v>83</v>
      </c>
      <c r="AW190" s="14" t="s">
        <v>30</v>
      </c>
      <c r="AX190" s="14" t="s">
        <v>73</v>
      </c>
      <c r="AY190" s="253" t="s">
        <v>169</v>
      </c>
    </row>
    <row r="191" s="13" customFormat="1">
      <c r="A191" s="13"/>
      <c r="B191" s="232"/>
      <c r="C191" s="233"/>
      <c r="D191" s="234" t="s">
        <v>178</v>
      </c>
      <c r="E191" s="235" t="s">
        <v>1</v>
      </c>
      <c r="F191" s="236" t="s">
        <v>234</v>
      </c>
      <c r="G191" s="233"/>
      <c r="H191" s="235" t="s">
        <v>1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178</v>
      </c>
      <c r="AU191" s="242" t="s">
        <v>83</v>
      </c>
      <c r="AV191" s="13" t="s">
        <v>81</v>
      </c>
      <c r="AW191" s="13" t="s">
        <v>30</v>
      </c>
      <c r="AX191" s="13" t="s">
        <v>73</v>
      </c>
      <c r="AY191" s="242" t="s">
        <v>169</v>
      </c>
    </row>
    <row r="192" s="14" customFormat="1">
      <c r="A192" s="14"/>
      <c r="B192" s="243"/>
      <c r="C192" s="244"/>
      <c r="D192" s="234" t="s">
        <v>178</v>
      </c>
      <c r="E192" s="245" t="s">
        <v>1</v>
      </c>
      <c r="F192" s="246" t="s">
        <v>235</v>
      </c>
      <c r="G192" s="244"/>
      <c r="H192" s="247">
        <v>12.970000000000001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178</v>
      </c>
      <c r="AU192" s="253" t="s">
        <v>83</v>
      </c>
      <c r="AV192" s="14" t="s">
        <v>83</v>
      </c>
      <c r="AW192" s="14" t="s">
        <v>30</v>
      </c>
      <c r="AX192" s="14" t="s">
        <v>73</v>
      </c>
      <c r="AY192" s="253" t="s">
        <v>169</v>
      </c>
    </row>
    <row r="193" s="13" customFormat="1">
      <c r="A193" s="13"/>
      <c r="B193" s="232"/>
      <c r="C193" s="233"/>
      <c r="D193" s="234" t="s">
        <v>178</v>
      </c>
      <c r="E193" s="235" t="s">
        <v>1</v>
      </c>
      <c r="F193" s="236" t="s">
        <v>236</v>
      </c>
      <c r="G193" s="233"/>
      <c r="H193" s="235" t="s">
        <v>1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178</v>
      </c>
      <c r="AU193" s="242" t="s">
        <v>83</v>
      </c>
      <c r="AV193" s="13" t="s">
        <v>81</v>
      </c>
      <c r="AW193" s="13" t="s">
        <v>30</v>
      </c>
      <c r="AX193" s="13" t="s">
        <v>73</v>
      </c>
      <c r="AY193" s="242" t="s">
        <v>169</v>
      </c>
    </row>
    <row r="194" s="14" customFormat="1">
      <c r="A194" s="14"/>
      <c r="B194" s="243"/>
      <c r="C194" s="244"/>
      <c r="D194" s="234" t="s">
        <v>178</v>
      </c>
      <c r="E194" s="245" t="s">
        <v>1</v>
      </c>
      <c r="F194" s="246" t="s">
        <v>237</v>
      </c>
      <c r="G194" s="244"/>
      <c r="H194" s="247">
        <v>58.100000000000001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178</v>
      </c>
      <c r="AU194" s="253" t="s">
        <v>83</v>
      </c>
      <c r="AV194" s="14" t="s">
        <v>83</v>
      </c>
      <c r="AW194" s="14" t="s">
        <v>30</v>
      </c>
      <c r="AX194" s="14" t="s">
        <v>73</v>
      </c>
      <c r="AY194" s="253" t="s">
        <v>169</v>
      </c>
    </row>
    <row r="195" s="13" customFormat="1">
      <c r="A195" s="13"/>
      <c r="B195" s="232"/>
      <c r="C195" s="233"/>
      <c r="D195" s="234" t="s">
        <v>178</v>
      </c>
      <c r="E195" s="235" t="s">
        <v>1</v>
      </c>
      <c r="F195" s="236" t="s">
        <v>238</v>
      </c>
      <c r="G195" s="233"/>
      <c r="H195" s="235" t="s">
        <v>1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178</v>
      </c>
      <c r="AU195" s="242" t="s">
        <v>83</v>
      </c>
      <c r="AV195" s="13" t="s">
        <v>81</v>
      </c>
      <c r="AW195" s="13" t="s">
        <v>30</v>
      </c>
      <c r="AX195" s="13" t="s">
        <v>73</v>
      </c>
      <c r="AY195" s="242" t="s">
        <v>169</v>
      </c>
    </row>
    <row r="196" s="14" customFormat="1">
      <c r="A196" s="14"/>
      <c r="B196" s="243"/>
      <c r="C196" s="244"/>
      <c r="D196" s="234" t="s">
        <v>178</v>
      </c>
      <c r="E196" s="245" t="s">
        <v>1</v>
      </c>
      <c r="F196" s="246" t="s">
        <v>239</v>
      </c>
      <c r="G196" s="244"/>
      <c r="H196" s="247">
        <v>22.260000000000002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178</v>
      </c>
      <c r="AU196" s="253" t="s">
        <v>83</v>
      </c>
      <c r="AV196" s="14" t="s">
        <v>83</v>
      </c>
      <c r="AW196" s="14" t="s">
        <v>30</v>
      </c>
      <c r="AX196" s="14" t="s">
        <v>73</v>
      </c>
      <c r="AY196" s="253" t="s">
        <v>169</v>
      </c>
    </row>
    <row r="197" s="13" customFormat="1">
      <c r="A197" s="13"/>
      <c r="B197" s="232"/>
      <c r="C197" s="233"/>
      <c r="D197" s="234" t="s">
        <v>178</v>
      </c>
      <c r="E197" s="235" t="s">
        <v>1</v>
      </c>
      <c r="F197" s="236" t="s">
        <v>240</v>
      </c>
      <c r="G197" s="233"/>
      <c r="H197" s="235" t="s">
        <v>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178</v>
      </c>
      <c r="AU197" s="242" t="s">
        <v>83</v>
      </c>
      <c r="AV197" s="13" t="s">
        <v>81</v>
      </c>
      <c r="AW197" s="13" t="s">
        <v>30</v>
      </c>
      <c r="AX197" s="13" t="s">
        <v>73</v>
      </c>
      <c r="AY197" s="242" t="s">
        <v>169</v>
      </c>
    </row>
    <row r="198" s="14" customFormat="1">
      <c r="A198" s="14"/>
      <c r="B198" s="243"/>
      <c r="C198" s="244"/>
      <c r="D198" s="234" t="s">
        <v>178</v>
      </c>
      <c r="E198" s="245" t="s">
        <v>1</v>
      </c>
      <c r="F198" s="246" t="s">
        <v>241</v>
      </c>
      <c r="G198" s="244"/>
      <c r="H198" s="247">
        <v>40.890000000000001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178</v>
      </c>
      <c r="AU198" s="253" t="s">
        <v>83</v>
      </c>
      <c r="AV198" s="14" t="s">
        <v>83</v>
      </c>
      <c r="AW198" s="14" t="s">
        <v>30</v>
      </c>
      <c r="AX198" s="14" t="s">
        <v>73</v>
      </c>
      <c r="AY198" s="253" t="s">
        <v>169</v>
      </c>
    </row>
    <row r="199" s="13" customFormat="1">
      <c r="A199" s="13"/>
      <c r="B199" s="232"/>
      <c r="C199" s="233"/>
      <c r="D199" s="234" t="s">
        <v>178</v>
      </c>
      <c r="E199" s="235" t="s">
        <v>1</v>
      </c>
      <c r="F199" s="236" t="s">
        <v>242</v>
      </c>
      <c r="G199" s="233"/>
      <c r="H199" s="235" t="s">
        <v>1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178</v>
      </c>
      <c r="AU199" s="242" t="s">
        <v>83</v>
      </c>
      <c r="AV199" s="13" t="s">
        <v>81</v>
      </c>
      <c r="AW199" s="13" t="s">
        <v>30</v>
      </c>
      <c r="AX199" s="13" t="s">
        <v>73</v>
      </c>
      <c r="AY199" s="242" t="s">
        <v>169</v>
      </c>
    </row>
    <row r="200" s="14" customFormat="1">
      <c r="A200" s="14"/>
      <c r="B200" s="243"/>
      <c r="C200" s="244"/>
      <c r="D200" s="234" t="s">
        <v>178</v>
      </c>
      <c r="E200" s="245" t="s">
        <v>1</v>
      </c>
      <c r="F200" s="246" t="s">
        <v>243</v>
      </c>
      <c r="G200" s="244"/>
      <c r="H200" s="247">
        <v>9.4499999999999993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178</v>
      </c>
      <c r="AU200" s="253" t="s">
        <v>83</v>
      </c>
      <c r="AV200" s="14" t="s">
        <v>83</v>
      </c>
      <c r="AW200" s="14" t="s">
        <v>30</v>
      </c>
      <c r="AX200" s="14" t="s">
        <v>73</v>
      </c>
      <c r="AY200" s="253" t="s">
        <v>169</v>
      </c>
    </row>
    <row r="201" s="13" customFormat="1">
      <c r="A201" s="13"/>
      <c r="B201" s="232"/>
      <c r="C201" s="233"/>
      <c r="D201" s="234" t="s">
        <v>178</v>
      </c>
      <c r="E201" s="235" t="s">
        <v>1</v>
      </c>
      <c r="F201" s="236" t="s">
        <v>244</v>
      </c>
      <c r="G201" s="233"/>
      <c r="H201" s="235" t="s">
        <v>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178</v>
      </c>
      <c r="AU201" s="242" t="s">
        <v>83</v>
      </c>
      <c r="AV201" s="13" t="s">
        <v>81</v>
      </c>
      <c r="AW201" s="13" t="s">
        <v>30</v>
      </c>
      <c r="AX201" s="13" t="s">
        <v>73</v>
      </c>
      <c r="AY201" s="242" t="s">
        <v>169</v>
      </c>
    </row>
    <row r="202" s="14" customFormat="1">
      <c r="A202" s="14"/>
      <c r="B202" s="243"/>
      <c r="C202" s="244"/>
      <c r="D202" s="234" t="s">
        <v>178</v>
      </c>
      <c r="E202" s="245" t="s">
        <v>1</v>
      </c>
      <c r="F202" s="246" t="s">
        <v>245</v>
      </c>
      <c r="G202" s="244"/>
      <c r="H202" s="247">
        <v>32.079999999999998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178</v>
      </c>
      <c r="AU202" s="253" t="s">
        <v>83</v>
      </c>
      <c r="AV202" s="14" t="s">
        <v>83</v>
      </c>
      <c r="AW202" s="14" t="s">
        <v>30</v>
      </c>
      <c r="AX202" s="14" t="s">
        <v>73</v>
      </c>
      <c r="AY202" s="253" t="s">
        <v>169</v>
      </c>
    </row>
    <row r="203" s="13" customFormat="1">
      <c r="A203" s="13"/>
      <c r="B203" s="232"/>
      <c r="C203" s="233"/>
      <c r="D203" s="234" t="s">
        <v>178</v>
      </c>
      <c r="E203" s="235" t="s">
        <v>1</v>
      </c>
      <c r="F203" s="236" t="s">
        <v>246</v>
      </c>
      <c r="G203" s="233"/>
      <c r="H203" s="235" t="s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178</v>
      </c>
      <c r="AU203" s="242" t="s">
        <v>83</v>
      </c>
      <c r="AV203" s="13" t="s">
        <v>81</v>
      </c>
      <c r="AW203" s="13" t="s">
        <v>30</v>
      </c>
      <c r="AX203" s="13" t="s">
        <v>73</v>
      </c>
      <c r="AY203" s="242" t="s">
        <v>169</v>
      </c>
    </row>
    <row r="204" s="14" customFormat="1">
      <c r="A204" s="14"/>
      <c r="B204" s="243"/>
      <c r="C204" s="244"/>
      <c r="D204" s="234" t="s">
        <v>178</v>
      </c>
      <c r="E204" s="245" t="s">
        <v>1</v>
      </c>
      <c r="F204" s="246" t="s">
        <v>247</v>
      </c>
      <c r="G204" s="244"/>
      <c r="H204" s="247">
        <v>4.0999999999999996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178</v>
      </c>
      <c r="AU204" s="253" t="s">
        <v>83</v>
      </c>
      <c r="AV204" s="14" t="s">
        <v>83</v>
      </c>
      <c r="AW204" s="14" t="s">
        <v>30</v>
      </c>
      <c r="AX204" s="14" t="s">
        <v>73</v>
      </c>
      <c r="AY204" s="253" t="s">
        <v>169</v>
      </c>
    </row>
    <row r="205" s="16" customFormat="1">
      <c r="A205" s="16"/>
      <c r="B205" s="265"/>
      <c r="C205" s="266"/>
      <c r="D205" s="234" t="s">
        <v>178</v>
      </c>
      <c r="E205" s="267" t="s">
        <v>1</v>
      </c>
      <c r="F205" s="268" t="s">
        <v>212</v>
      </c>
      <c r="G205" s="266"/>
      <c r="H205" s="269">
        <v>340.92999999999995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5" t="s">
        <v>178</v>
      </c>
      <c r="AU205" s="275" t="s">
        <v>83</v>
      </c>
      <c r="AV205" s="16" t="s">
        <v>170</v>
      </c>
      <c r="AW205" s="16" t="s">
        <v>30</v>
      </c>
      <c r="AX205" s="16" t="s">
        <v>73</v>
      </c>
      <c r="AY205" s="275" t="s">
        <v>169</v>
      </c>
    </row>
    <row r="206" s="15" customFormat="1">
      <c r="A206" s="15"/>
      <c r="B206" s="254"/>
      <c r="C206" s="255"/>
      <c r="D206" s="234" t="s">
        <v>178</v>
      </c>
      <c r="E206" s="256" t="s">
        <v>1</v>
      </c>
      <c r="F206" s="257" t="s">
        <v>181</v>
      </c>
      <c r="G206" s="255"/>
      <c r="H206" s="258">
        <v>524.65000000000009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178</v>
      </c>
      <c r="AU206" s="264" t="s">
        <v>83</v>
      </c>
      <c r="AV206" s="15" t="s">
        <v>177</v>
      </c>
      <c r="AW206" s="15" t="s">
        <v>30</v>
      </c>
      <c r="AX206" s="15" t="s">
        <v>81</v>
      </c>
      <c r="AY206" s="264" t="s">
        <v>169</v>
      </c>
    </row>
    <row r="207" s="2" customFormat="1" ht="33" customHeight="1">
      <c r="A207" s="39"/>
      <c r="B207" s="40"/>
      <c r="C207" s="219" t="s">
        <v>177</v>
      </c>
      <c r="D207" s="219" t="s">
        <v>172</v>
      </c>
      <c r="E207" s="220" t="s">
        <v>248</v>
      </c>
      <c r="F207" s="221" t="s">
        <v>249</v>
      </c>
      <c r="G207" s="222" t="s">
        <v>186</v>
      </c>
      <c r="H207" s="223">
        <v>23.329999999999998</v>
      </c>
      <c r="I207" s="224"/>
      <c r="J207" s="225">
        <f>ROUND(I207*H207,2)</f>
        <v>0</v>
      </c>
      <c r="K207" s="221" t="s">
        <v>176</v>
      </c>
      <c r="L207" s="45"/>
      <c r="M207" s="226" t="s">
        <v>1</v>
      </c>
      <c r="N207" s="227" t="s">
        <v>38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177</v>
      </c>
      <c r="AT207" s="230" t="s">
        <v>172</v>
      </c>
      <c r="AU207" s="230" t="s">
        <v>83</v>
      </c>
      <c r="AY207" s="18" t="s">
        <v>169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81</v>
      </c>
      <c r="BK207" s="231">
        <f>ROUND(I207*H207,2)</f>
        <v>0</v>
      </c>
      <c r="BL207" s="18" t="s">
        <v>177</v>
      </c>
      <c r="BM207" s="230" t="s">
        <v>250</v>
      </c>
    </row>
    <row r="208" s="2" customFormat="1" ht="24.15" customHeight="1">
      <c r="A208" s="39"/>
      <c r="B208" s="40"/>
      <c r="C208" s="219" t="s">
        <v>251</v>
      </c>
      <c r="D208" s="219" t="s">
        <v>172</v>
      </c>
      <c r="E208" s="220" t="s">
        <v>252</v>
      </c>
      <c r="F208" s="221" t="s">
        <v>253</v>
      </c>
      <c r="G208" s="222" t="s">
        <v>175</v>
      </c>
      <c r="H208" s="223">
        <v>0.89300000000000002</v>
      </c>
      <c r="I208" s="224"/>
      <c r="J208" s="225">
        <f>ROUND(I208*H208,2)</f>
        <v>0</v>
      </c>
      <c r="K208" s="221" t="s">
        <v>199</v>
      </c>
      <c r="L208" s="45"/>
      <c r="M208" s="226" t="s">
        <v>1</v>
      </c>
      <c r="N208" s="227" t="s">
        <v>38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177</v>
      </c>
      <c r="AT208" s="230" t="s">
        <v>172</v>
      </c>
      <c r="AU208" s="230" t="s">
        <v>83</v>
      </c>
      <c r="AY208" s="18" t="s">
        <v>169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81</v>
      </c>
      <c r="BK208" s="231">
        <f>ROUND(I208*H208,2)</f>
        <v>0</v>
      </c>
      <c r="BL208" s="18" t="s">
        <v>177</v>
      </c>
      <c r="BM208" s="230" t="s">
        <v>254</v>
      </c>
    </row>
    <row r="209" s="13" customFormat="1">
      <c r="A209" s="13"/>
      <c r="B209" s="232"/>
      <c r="C209" s="233"/>
      <c r="D209" s="234" t="s">
        <v>178</v>
      </c>
      <c r="E209" s="235" t="s">
        <v>1</v>
      </c>
      <c r="F209" s="236" t="s">
        <v>179</v>
      </c>
      <c r="G209" s="233"/>
      <c r="H209" s="235" t="s">
        <v>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178</v>
      </c>
      <c r="AU209" s="242" t="s">
        <v>83</v>
      </c>
      <c r="AV209" s="13" t="s">
        <v>81</v>
      </c>
      <c r="AW209" s="13" t="s">
        <v>30</v>
      </c>
      <c r="AX209" s="13" t="s">
        <v>73</v>
      </c>
      <c r="AY209" s="242" t="s">
        <v>169</v>
      </c>
    </row>
    <row r="210" s="13" customFormat="1">
      <c r="A210" s="13"/>
      <c r="B210" s="232"/>
      <c r="C210" s="233"/>
      <c r="D210" s="234" t="s">
        <v>178</v>
      </c>
      <c r="E210" s="235" t="s">
        <v>1</v>
      </c>
      <c r="F210" s="236" t="s">
        <v>213</v>
      </c>
      <c r="G210" s="233"/>
      <c r="H210" s="235" t="s">
        <v>1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178</v>
      </c>
      <c r="AU210" s="242" t="s">
        <v>83</v>
      </c>
      <c r="AV210" s="13" t="s">
        <v>81</v>
      </c>
      <c r="AW210" s="13" t="s">
        <v>30</v>
      </c>
      <c r="AX210" s="13" t="s">
        <v>73</v>
      </c>
      <c r="AY210" s="242" t="s">
        <v>169</v>
      </c>
    </row>
    <row r="211" s="14" customFormat="1">
      <c r="A211" s="14"/>
      <c r="B211" s="243"/>
      <c r="C211" s="244"/>
      <c r="D211" s="234" t="s">
        <v>178</v>
      </c>
      <c r="E211" s="245" t="s">
        <v>1</v>
      </c>
      <c r="F211" s="246" t="s">
        <v>255</v>
      </c>
      <c r="G211" s="244"/>
      <c r="H211" s="247">
        <v>0.89300000000000002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178</v>
      </c>
      <c r="AU211" s="253" t="s">
        <v>83</v>
      </c>
      <c r="AV211" s="14" t="s">
        <v>83</v>
      </c>
      <c r="AW211" s="14" t="s">
        <v>30</v>
      </c>
      <c r="AX211" s="14" t="s">
        <v>73</v>
      </c>
      <c r="AY211" s="253" t="s">
        <v>169</v>
      </c>
    </row>
    <row r="212" s="15" customFormat="1">
      <c r="A212" s="15"/>
      <c r="B212" s="254"/>
      <c r="C212" s="255"/>
      <c r="D212" s="234" t="s">
        <v>178</v>
      </c>
      <c r="E212" s="256" t="s">
        <v>1</v>
      </c>
      <c r="F212" s="257" t="s">
        <v>181</v>
      </c>
      <c r="G212" s="255"/>
      <c r="H212" s="258">
        <v>0.89300000000000002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178</v>
      </c>
      <c r="AU212" s="264" t="s">
        <v>83</v>
      </c>
      <c r="AV212" s="15" t="s">
        <v>177</v>
      </c>
      <c r="AW212" s="15" t="s">
        <v>30</v>
      </c>
      <c r="AX212" s="15" t="s">
        <v>81</v>
      </c>
      <c r="AY212" s="264" t="s">
        <v>169</v>
      </c>
    </row>
    <row r="213" s="2" customFormat="1" ht="37.8" customHeight="1">
      <c r="A213" s="39"/>
      <c r="B213" s="40"/>
      <c r="C213" s="219" t="s">
        <v>200</v>
      </c>
      <c r="D213" s="219" t="s">
        <v>172</v>
      </c>
      <c r="E213" s="220" t="s">
        <v>256</v>
      </c>
      <c r="F213" s="221" t="s">
        <v>257</v>
      </c>
      <c r="G213" s="222" t="s">
        <v>175</v>
      </c>
      <c r="H213" s="223">
        <v>170.16999999999999</v>
      </c>
      <c r="I213" s="224"/>
      <c r="J213" s="225">
        <f>ROUND(I213*H213,2)</f>
        <v>0</v>
      </c>
      <c r="K213" s="221" t="s">
        <v>199</v>
      </c>
      <c r="L213" s="45"/>
      <c r="M213" s="226" t="s">
        <v>1</v>
      </c>
      <c r="N213" s="227" t="s">
        <v>38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177</v>
      </c>
      <c r="AT213" s="230" t="s">
        <v>172</v>
      </c>
      <c r="AU213" s="230" t="s">
        <v>83</v>
      </c>
      <c r="AY213" s="18" t="s">
        <v>169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81</v>
      </c>
      <c r="BK213" s="231">
        <f>ROUND(I213*H213,2)</f>
        <v>0</v>
      </c>
      <c r="BL213" s="18" t="s">
        <v>177</v>
      </c>
      <c r="BM213" s="230" t="s">
        <v>258</v>
      </c>
    </row>
    <row r="214" s="13" customFormat="1">
      <c r="A214" s="13"/>
      <c r="B214" s="232"/>
      <c r="C214" s="233"/>
      <c r="D214" s="234" t="s">
        <v>178</v>
      </c>
      <c r="E214" s="235" t="s">
        <v>1</v>
      </c>
      <c r="F214" s="236" t="s">
        <v>179</v>
      </c>
      <c r="G214" s="233"/>
      <c r="H214" s="235" t="s">
        <v>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178</v>
      </c>
      <c r="AU214" s="242" t="s">
        <v>83</v>
      </c>
      <c r="AV214" s="13" t="s">
        <v>81</v>
      </c>
      <c r="AW214" s="13" t="s">
        <v>30</v>
      </c>
      <c r="AX214" s="13" t="s">
        <v>73</v>
      </c>
      <c r="AY214" s="242" t="s">
        <v>169</v>
      </c>
    </row>
    <row r="215" s="13" customFormat="1">
      <c r="A215" s="13"/>
      <c r="B215" s="232"/>
      <c r="C215" s="233"/>
      <c r="D215" s="234" t="s">
        <v>178</v>
      </c>
      <c r="E215" s="235" t="s">
        <v>1</v>
      </c>
      <c r="F215" s="236" t="s">
        <v>202</v>
      </c>
      <c r="G215" s="233"/>
      <c r="H215" s="235" t="s">
        <v>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178</v>
      </c>
      <c r="AU215" s="242" t="s">
        <v>83</v>
      </c>
      <c r="AV215" s="13" t="s">
        <v>81</v>
      </c>
      <c r="AW215" s="13" t="s">
        <v>30</v>
      </c>
      <c r="AX215" s="13" t="s">
        <v>73</v>
      </c>
      <c r="AY215" s="242" t="s">
        <v>169</v>
      </c>
    </row>
    <row r="216" s="13" customFormat="1">
      <c r="A216" s="13"/>
      <c r="B216" s="232"/>
      <c r="C216" s="233"/>
      <c r="D216" s="234" t="s">
        <v>178</v>
      </c>
      <c r="E216" s="235" t="s">
        <v>1</v>
      </c>
      <c r="F216" s="236" t="s">
        <v>203</v>
      </c>
      <c r="G216" s="233"/>
      <c r="H216" s="235" t="s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178</v>
      </c>
      <c r="AU216" s="242" t="s">
        <v>83</v>
      </c>
      <c r="AV216" s="13" t="s">
        <v>81</v>
      </c>
      <c r="AW216" s="13" t="s">
        <v>30</v>
      </c>
      <c r="AX216" s="13" t="s">
        <v>73</v>
      </c>
      <c r="AY216" s="242" t="s">
        <v>169</v>
      </c>
    </row>
    <row r="217" s="14" customFormat="1">
      <c r="A217" s="14"/>
      <c r="B217" s="243"/>
      <c r="C217" s="244"/>
      <c r="D217" s="234" t="s">
        <v>178</v>
      </c>
      <c r="E217" s="245" t="s">
        <v>1</v>
      </c>
      <c r="F217" s="246" t="s">
        <v>204</v>
      </c>
      <c r="G217" s="244"/>
      <c r="H217" s="247">
        <v>6.04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178</v>
      </c>
      <c r="AU217" s="253" t="s">
        <v>83</v>
      </c>
      <c r="AV217" s="14" t="s">
        <v>83</v>
      </c>
      <c r="AW217" s="14" t="s">
        <v>30</v>
      </c>
      <c r="AX217" s="14" t="s">
        <v>73</v>
      </c>
      <c r="AY217" s="253" t="s">
        <v>169</v>
      </c>
    </row>
    <row r="218" s="13" customFormat="1">
      <c r="A218" s="13"/>
      <c r="B218" s="232"/>
      <c r="C218" s="233"/>
      <c r="D218" s="234" t="s">
        <v>178</v>
      </c>
      <c r="E218" s="235" t="s">
        <v>1</v>
      </c>
      <c r="F218" s="236" t="s">
        <v>205</v>
      </c>
      <c r="G218" s="233"/>
      <c r="H218" s="235" t="s">
        <v>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178</v>
      </c>
      <c r="AU218" s="242" t="s">
        <v>83</v>
      </c>
      <c r="AV218" s="13" t="s">
        <v>81</v>
      </c>
      <c r="AW218" s="13" t="s">
        <v>30</v>
      </c>
      <c r="AX218" s="13" t="s">
        <v>73</v>
      </c>
      <c r="AY218" s="242" t="s">
        <v>169</v>
      </c>
    </row>
    <row r="219" s="14" customFormat="1">
      <c r="A219" s="14"/>
      <c r="B219" s="243"/>
      <c r="C219" s="244"/>
      <c r="D219" s="234" t="s">
        <v>178</v>
      </c>
      <c r="E219" s="245" t="s">
        <v>1</v>
      </c>
      <c r="F219" s="246" t="s">
        <v>206</v>
      </c>
      <c r="G219" s="244"/>
      <c r="H219" s="247">
        <v>25.989999999999998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178</v>
      </c>
      <c r="AU219" s="253" t="s">
        <v>83</v>
      </c>
      <c r="AV219" s="14" t="s">
        <v>83</v>
      </c>
      <c r="AW219" s="14" t="s">
        <v>30</v>
      </c>
      <c r="AX219" s="14" t="s">
        <v>73</v>
      </c>
      <c r="AY219" s="253" t="s">
        <v>169</v>
      </c>
    </row>
    <row r="220" s="13" customFormat="1">
      <c r="A220" s="13"/>
      <c r="B220" s="232"/>
      <c r="C220" s="233"/>
      <c r="D220" s="234" t="s">
        <v>178</v>
      </c>
      <c r="E220" s="235" t="s">
        <v>1</v>
      </c>
      <c r="F220" s="236" t="s">
        <v>207</v>
      </c>
      <c r="G220" s="233"/>
      <c r="H220" s="235" t="s">
        <v>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178</v>
      </c>
      <c r="AU220" s="242" t="s">
        <v>83</v>
      </c>
      <c r="AV220" s="13" t="s">
        <v>81</v>
      </c>
      <c r="AW220" s="13" t="s">
        <v>30</v>
      </c>
      <c r="AX220" s="13" t="s">
        <v>73</v>
      </c>
      <c r="AY220" s="242" t="s">
        <v>169</v>
      </c>
    </row>
    <row r="221" s="14" customFormat="1">
      <c r="A221" s="14"/>
      <c r="B221" s="243"/>
      <c r="C221" s="244"/>
      <c r="D221" s="234" t="s">
        <v>178</v>
      </c>
      <c r="E221" s="245" t="s">
        <v>1</v>
      </c>
      <c r="F221" s="246" t="s">
        <v>208</v>
      </c>
      <c r="G221" s="244"/>
      <c r="H221" s="247">
        <v>27.030000000000001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178</v>
      </c>
      <c r="AU221" s="253" t="s">
        <v>83</v>
      </c>
      <c r="AV221" s="14" t="s">
        <v>83</v>
      </c>
      <c r="AW221" s="14" t="s">
        <v>30</v>
      </c>
      <c r="AX221" s="14" t="s">
        <v>73</v>
      </c>
      <c r="AY221" s="253" t="s">
        <v>169</v>
      </c>
    </row>
    <row r="222" s="13" customFormat="1">
      <c r="A222" s="13"/>
      <c r="B222" s="232"/>
      <c r="C222" s="233"/>
      <c r="D222" s="234" t="s">
        <v>178</v>
      </c>
      <c r="E222" s="235" t="s">
        <v>1</v>
      </c>
      <c r="F222" s="236" t="s">
        <v>209</v>
      </c>
      <c r="G222" s="233"/>
      <c r="H222" s="235" t="s">
        <v>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178</v>
      </c>
      <c r="AU222" s="242" t="s">
        <v>83</v>
      </c>
      <c r="AV222" s="13" t="s">
        <v>81</v>
      </c>
      <c r="AW222" s="13" t="s">
        <v>30</v>
      </c>
      <c r="AX222" s="13" t="s">
        <v>73</v>
      </c>
      <c r="AY222" s="242" t="s">
        <v>169</v>
      </c>
    </row>
    <row r="223" s="14" customFormat="1">
      <c r="A223" s="14"/>
      <c r="B223" s="243"/>
      <c r="C223" s="244"/>
      <c r="D223" s="234" t="s">
        <v>178</v>
      </c>
      <c r="E223" s="245" t="s">
        <v>1</v>
      </c>
      <c r="F223" s="246" t="s">
        <v>259</v>
      </c>
      <c r="G223" s="244"/>
      <c r="H223" s="247">
        <v>28.940000000000001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178</v>
      </c>
      <c r="AU223" s="253" t="s">
        <v>83</v>
      </c>
      <c r="AV223" s="14" t="s">
        <v>83</v>
      </c>
      <c r="AW223" s="14" t="s">
        <v>30</v>
      </c>
      <c r="AX223" s="14" t="s">
        <v>73</v>
      </c>
      <c r="AY223" s="253" t="s">
        <v>169</v>
      </c>
    </row>
    <row r="224" s="13" customFormat="1">
      <c r="A224" s="13"/>
      <c r="B224" s="232"/>
      <c r="C224" s="233"/>
      <c r="D224" s="234" t="s">
        <v>178</v>
      </c>
      <c r="E224" s="235" t="s">
        <v>1</v>
      </c>
      <c r="F224" s="236" t="s">
        <v>260</v>
      </c>
      <c r="G224" s="233"/>
      <c r="H224" s="235" t="s">
        <v>1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178</v>
      </c>
      <c r="AU224" s="242" t="s">
        <v>83</v>
      </c>
      <c r="AV224" s="13" t="s">
        <v>81</v>
      </c>
      <c r="AW224" s="13" t="s">
        <v>30</v>
      </c>
      <c r="AX224" s="13" t="s">
        <v>73</v>
      </c>
      <c r="AY224" s="242" t="s">
        <v>169</v>
      </c>
    </row>
    <row r="225" s="14" customFormat="1">
      <c r="A225" s="14"/>
      <c r="B225" s="243"/>
      <c r="C225" s="244"/>
      <c r="D225" s="234" t="s">
        <v>178</v>
      </c>
      <c r="E225" s="245" t="s">
        <v>1</v>
      </c>
      <c r="F225" s="246" t="s">
        <v>261</v>
      </c>
      <c r="G225" s="244"/>
      <c r="H225" s="247">
        <v>21.440000000000001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178</v>
      </c>
      <c r="AU225" s="253" t="s">
        <v>83</v>
      </c>
      <c r="AV225" s="14" t="s">
        <v>83</v>
      </c>
      <c r="AW225" s="14" t="s">
        <v>30</v>
      </c>
      <c r="AX225" s="14" t="s">
        <v>73</v>
      </c>
      <c r="AY225" s="253" t="s">
        <v>169</v>
      </c>
    </row>
    <row r="226" s="13" customFormat="1">
      <c r="A226" s="13"/>
      <c r="B226" s="232"/>
      <c r="C226" s="233"/>
      <c r="D226" s="234" t="s">
        <v>178</v>
      </c>
      <c r="E226" s="235" t="s">
        <v>1</v>
      </c>
      <c r="F226" s="236" t="s">
        <v>262</v>
      </c>
      <c r="G226" s="233"/>
      <c r="H226" s="235" t="s">
        <v>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178</v>
      </c>
      <c r="AU226" s="242" t="s">
        <v>83</v>
      </c>
      <c r="AV226" s="13" t="s">
        <v>81</v>
      </c>
      <c r="AW226" s="13" t="s">
        <v>30</v>
      </c>
      <c r="AX226" s="13" t="s">
        <v>73</v>
      </c>
      <c r="AY226" s="242" t="s">
        <v>169</v>
      </c>
    </row>
    <row r="227" s="14" customFormat="1">
      <c r="A227" s="14"/>
      <c r="B227" s="243"/>
      <c r="C227" s="244"/>
      <c r="D227" s="234" t="s">
        <v>178</v>
      </c>
      <c r="E227" s="245" t="s">
        <v>1</v>
      </c>
      <c r="F227" s="246" t="s">
        <v>263</v>
      </c>
      <c r="G227" s="244"/>
      <c r="H227" s="247">
        <v>6.6699999999999999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178</v>
      </c>
      <c r="AU227" s="253" t="s">
        <v>83</v>
      </c>
      <c r="AV227" s="14" t="s">
        <v>83</v>
      </c>
      <c r="AW227" s="14" t="s">
        <v>30</v>
      </c>
      <c r="AX227" s="14" t="s">
        <v>73</v>
      </c>
      <c r="AY227" s="253" t="s">
        <v>169</v>
      </c>
    </row>
    <row r="228" s="13" customFormat="1">
      <c r="A228" s="13"/>
      <c r="B228" s="232"/>
      <c r="C228" s="233"/>
      <c r="D228" s="234" t="s">
        <v>178</v>
      </c>
      <c r="E228" s="235" t="s">
        <v>1</v>
      </c>
      <c r="F228" s="236" t="s">
        <v>264</v>
      </c>
      <c r="G228" s="233"/>
      <c r="H228" s="235" t="s">
        <v>1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178</v>
      </c>
      <c r="AU228" s="242" t="s">
        <v>83</v>
      </c>
      <c r="AV228" s="13" t="s">
        <v>81</v>
      </c>
      <c r="AW228" s="13" t="s">
        <v>30</v>
      </c>
      <c r="AX228" s="13" t="s">
        <v>73</v>
      </c>
      <c r="AY228" s="242" t="s">
        <v>169</v>
      </c>
    </row>
    <row r="229" s="14" customFormat="1">
      <c r="A229" s="14"/>
      <c r="B229" s="243"/>
      <c r="C229" s="244"/>
      <c r="D229" s="234" t="s">
        <v>178</v>
      </c>
      <c r="E229" s="245" t="s">
        <v>1</v>
      </c>
      <c r="F229" s="246" t="s">
        <v>265</v>
      </c>
      <c r="G229" s="244"/>
      <c r="H229" s="247">
        <v>7.1100000000000003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178</v>
      </c>
      <c r="AU229" s="253" t="s">
        <v>83</v>
      </c>
      <c r="AV229" s="14" t="s">
        <v>83</v>
      </c>
      <c r="AW229" s="14" t="s">
        <v>30</v>
      </c>
      <c r="AX229" s="14" t="s">
        <v>73</v>
      </c>
      <c r="AY229" s="253" t="s">
        <v>169</v>
      </c>
    </row>
    <row r="230" s="13" customFormat="1">
      <c r="A230" s="13"/>
      <c r="B230" s="232"/>
      <c r="C230" s="233"/>
      <c r="D230" s="234" t="s">
        <v>178</v>
      </c>
      <c r="E230" s="235" t="s">
        <v>1</v>
      </c>
      <c r="F230" s="236" t="s">
        <v>266</v>
      </c>
      <c r="G230" s="233"/>
      <c r="H230" s="235" t="s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178</v>
      </c>
      <c r="AU230" s="242" t="s">
        <v>83</v>
      </c>
      <c r="AV230" s="13" t="s">
        <v>81</v>
      </c>
      <c r="AW230" s="13" t="s">
        <v>30</v>
      </c>
      <c r="AX230" s="13" t="s">
        <v>73</v>
      </c>
      <c r="AY230" s="242" t="s">
        <v>169</v>
      </c>
    </row>
    <row r="231" s="14" customFormat="1">
      <c r="A231" s="14"/>
      <c r="B231" s="243"/>
      <c r="C231" s="244"/>
      <c r="D231" s="234" t="s">
        <v>178</v>
      </c>
      <c r="E231" s="245" t="s">
        <v>1</v>
      </c>
      <c r="F231" s="246" t="s">
        <v>267</v>
      </c>
      <c r="G231" s="244"/>
      <c r="H231" s="247">
        <v>2.1400000000000001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178</v>
      </c>
      <c r="AU231" s="253" t="s">
        <v>83</v>
      </c>
      <c r="AV231" s="14" t="s">
        <v>83</v>
      </c>
      <c r="AW231" s="14" t="s">
        <v>30</v>
      </c>
      <c r="AX231" s="14" t="s">
        <v>73</v>
      </c>
      <c r="AY231" s="253" t="s">
        <v>169</v>
      </c>
    </row>
    <row r="232" s="13" customFormat="1">
      <c r="A232" s="13"/>
      <c r="B232" s="232"/>
      <c r="C232" s="233"/>
      <c r="D232" s="234" t="s">
        <v>178</v>
      </c>
      <c r="E232" s="235" t="s">
        <v>1</v>
      </c>
      <c r="F232" s="236" t="s">
        <v>268</v>
      </c>
      <c r="G232" s="233"/>
      <c r="H232" s="235" t="s">
        <v>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178</v>
      </c>
      <c r="AU232" s="242" t="s">
        <v>83</v>
      </c>
      <c r="AV232" s="13" t="s">
        <v>81</v>
      </c>
      <c r="AW232" s="13" t="s">
        <v>30</v>
      </c>
      <c r="AX232" s="13" t="s">
        <v>73</v>
      </c>
      <c r="AY232" s="242" t="s">
        <v>169</v>
      </c>
    </row>
    <row r="233" s="14" customFormat="1">
      <c r="A233" s="14"/>
      <c r="B233" s="243"/>
      <c r="C233" s="244"/>
      <c r="D233" s="234" t="s">
        <v>178</v>
      </c>
      <c r="E233" s="245" t="s">
        <v>1</v>
      </c>
      <c r="F233" s="246" t="s">
        <v>269</v>
      </c>
      <c r="G233" s="244"/>
      <c r="H233" s="247">
        <v>17.32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178</v>
      </c>
      <c r="AU233" s="253" t="s">
        <v>83</v>
      </c>
      <c r="AV233" s="14" t="s">
        <v>83</v>
      </c>
      <c r="AW233" s="14" t="s">
        <v>30</v>
      </c>
      <c r="AX233" s="14" t="s">
        <v>73</v>
      </c>
      <c r="AY233" s="253" t="s">
        <v>169</v>
      </c>
    </row>
    <row r="234" s="13" customFormat="1">
      <c r="A234" s="13"/>
      <c r="B234" s="232"/>
      <c r="C234" s="233"/>
      <c r="D234" s="234" t="s">
        <v>178</v>
      </c>
      <c r="E234" s="235" t="s">
        <v>1</v>
      </c>
      <c r="F234" s="236" t="s">
        <v>270</v>
      </c>
      <c r="G234" s="233"/>
      <c r="H234" s="235" t="s">
        <v>1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178</v>
      </c>
      <c r="AU234" s="242" t="s">
        <v>83</v>
      </c>
      <c r="AV234" s="13" t="s">
        <v>81</v>
      </c>
      <c r="AW234" s="13" t="s">
        <v>30</v>
      </c>
      <c r="AX234" s="13" t="s">
        <v>73</v>
      </c>
      <c r="AY234" s="242" t="s">
        <v>169</v>
      </c>
    </row>
    <row r="235" s="14" customFormat="1">
      <c r="A235" s="14"/>
      <c r="B235" s="243"/>
      <c r="C235" s="244"/>
      <c r="D235" s="234" t="s">
        <v>178</v>
      </c>
      <c r="E235" s="245" t="s">
        <v>1</v>
      </c>
      <c r="F235" s="246" t="s">
        <v>233</v>
      </c>
      <c r="G235" s="244"/>
      <c r="H235" s="247">
        <v>3.8199999999999998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178</v>
      </c>
      <c r="AU235" s="253" t="s">
        <v>83</v>
      </c>
      <c r="AV235" s="14" t="s">
        <v>83</v>
      </c>
      <c r="AW235" s="14" t="s">
        <v>30</v>
      </c>
      <c r="AX235" s="14" t="s">
        <v>73</v>
      </c>
      <c r="AY235" s="253" t="s">
        <v>169</v>
      </c>
    </row>
    <row r="236" s="16" customFormat="1">
      <c r="A236" s="16"/>
      <c r="B236" s="265"/>
      <c r="C236" s="266"/>
      <c r="D236" s="234" t="s">
        <v>178</v>
      </c>
      <c r="E236" s="267" t="s">
        <v>1</v>
      </c>
      <c r="F236" s="268" t="s">
        <v>212</v>
      </c>
      <c r="G236" s="266"/>
      <c r="H236" s="269">
        <v>146.5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5" t="s">
        <v>178</v>
      </c>
      <c r="AU236" s="275" t="s">
        <v>83</v>
      </c>
      <c r="AV236" s="16" t="s">
        <v>170</v>
      </c>
      <c r="AW236" s="16" t="s">
        <v>30</v>
      </c>
      <c r="AX236" s="16" t="s">
        <v>73</v>
      </c>
      <c r="AY236" s="275" t="s">
        <v>169</v>
      </c>
    </row>
    <row r="237" s="13" customFormat="1">
      <c r="A237" s="13"/>
      <c r="B237" s="232"/>
      <c r="C237" s="233"/>
      <c r="D237" s="234" t="s">
        <v>178</v>
      </c>
      <c r="E237" s="235" t="s">
        <v>1</v>
      </c>
      <c r="F237" s="236" t="s">
        <v>213</v>
      </c>
      <c r="G237" s="233"/>
      <c r="H237" s="235" t="s">
        <v>1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178</v>
      </c>
      <c r="AU237" s="242" t="s">
        <v>83</v>
      </c>
      <c r="AV237" s="13" t="s">
        <v>81</v>
      </c>
      <c r="AW237" s="13" t="s">
        <v>30</v>
      </c>
      <c r="AX237" s="13" t="s">
        <v>73</v>
      </c>
      <c r="AY237" s="242" t="s">
        <v>169</v>
      </c>
    </row>
    <row r="238" s="13" customFormat="1">
      <c r="A238" s="13"/>
      <c r="B238" s="232"/>
      <c r="C238" s="233"/>
      <c r="D238" s="234" t="s">
        <v>178</v>
      </c>
      <c r="E238" s="235" t="s">
        <v>1</v>
      </c>
      <c r="F238" s="236" t="s">
        <v>271</v>
      </c>
      <c r="G238" s="233"/>
      <c r="H238" s="235" t="s">
        <v>1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178</v>
      </c>
      <c r="AU238" s="242" t="s">
        <v>83</v>
      </c>
      <c r="AV238" s="13" t="s">
        <v>81</v>
      </c>
      <c r="AW238" s="13" t="s">
        <v>30</v>
      </c>
      <c r="AX238" s="13" t="s">
        <v>73</v>
      </c>
      <c r="AY238" s="242" t="s">
        <v>169</v>
      </c>
    </row>
    <row r="239" s="14" customFormat="1">
      <c r="A239" s="14"/>
      <c r="B239" s="243"/>
      <c r="C239" s="244"/>
      <c r="D239" s="234" t="s">
        <v>178</v>
      </c>
      <c r="E239" s="245" t="s">
        <v>1</v>
      </c>
      <c r="F239" s="246" t="s">
        <v>272</v>
      </c>
      <c r="G239" s="244"/>
      <c r="H239" s="247">
        <v>20.66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178</v>
      </c>
      <c r="AU239" s="253" t="s">
        <v>83</v>
      </c>
      <c r="AV239" s="14" t="s">
        <v>83</v>
      </c>
      <c r="AW239" s="14" t="s">
        <v>30</v>
      </c>
      <c r="AX239" s="14" t="s">
        <v>73</v>
      </c>
      <c r="AY239" s="253" t="s">
        <v>169</v>
      </c>
    </row>
    <row r="240" s="13" customFormat="1">
      <c r="A240" s="13"/>
      <c r="B240" s="232"/>
      <c r="C240" s="233"/>
      <c r="D240" s="234" t="s">
        <v>178</v>
      </c>
      <c r="E240" s="235" t="s">
        <v>1</v>
      </c>
      <c r="F240" s="236" t="s">
        <v>273</v>
      </c>
      <c r="G240" s="233"/>
      <c r="H240" s="235" t="s">
        <v>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178</v>
      </c>
      <c r="AU240" s="242" t="s">
        <v>83</v>
      </c>
      <c r="AV240" s="13" t="s">
        <v>81</v>
      </c>
      <c r="AW240" s="13" t="s">
        <v>30</v>
      </c>
      <c r="AX240" s="13" t="s">
        <v>73</v>
      </c>
      <c r="AY240" s="242" t="s">
        <v>169</v>
      </c>
    </row>
    <row r="241" s="14" customFormat="1">
      <c r="A241" s="14"/>
      <c r="B241" s="243"/>
      <c r="C241" s="244"/>
      <c r="D241" s="234" t="s">
        <v>178</v>
      </c>
      <c r="E241" s="245" t="s">
        <v>1</v>
      </c>
      <c r="F241" s="246" t="s">
        <v>274</v>
      </c>
      <c r="G241" s="244"/>
      <c r="H241" s="247">
        <v>3.0099999999999998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178</v>
      </c>
      <c r="AU241" s="253" t="s">
        <v>83</v>
      </c>
      <c r="AV241" s="14" t="s">
        <v>83</v>
      </c>
      <c r="AW241" s="14" t="s">
        <v>30</v>
      </c>
      <c r="AX241" s="14" t="s">
        <v>73</v>
      </c>
      <c r="AY241" s="253" t="s">
        <v>169</v>
      </c>
    </row>
    <row r="242" s="16" customFormat="1">
      <c r="A242" s="16"/>
      <c r="B242" s="265"/>
      <c r="C242" s="266"/>
      <c r="D242" s="234" t="s">
        <v>178</v>
      </c>
      <c r="E242" s="267" t="s">
        <v>1</v>
      </c>
      <c r="F242" s="268" t="s">
        <v>212</v>
      </c>
      <c r="G242" s="266"/>
      <c r="H242" s="269">
        <v>23.670000000000002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75" t="s">
        <v>178</v>
      </c>
      <c r="AU242" s="275" t="s">
        <v>83</v>
      </c>
      <c r="AV242" s="16" t="s">
        <v>170</v>
      </c>
      <c r="AW242" s="16" t="s">
        <v>30</v>
      </c>
      <c r="AX242" s="16" t="s">
        <v>73</v>
      </c>
      <c r="AY242" s="275" t="s">
        <v>169</v>
      </c>
    </row>
    <row r="243" s="15" customFormat="1">
      <c r="A243" s="15"/>
      <c r="B243" s="254"/>
      <c r="C243" s="255"/>
      <c r="D243" s="234" t="s">
        <v>178</v>
      </c>
      <c r="E243" s="256" t="s">
        <v>1</v>
      </c>
      <c r="F243" s="257" t="s">
        <v>181</v>
      </c>
      <c r="G243" s="255"/>
      <c r="H243" s="258">
        <v>170.16999999999999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178</v>
      </c>
      <c r="AU243" s="264" t="s">
        <v>83</v>
      </c>
      <c r="AV243" s="15" t="s">
        <v>177</v>
      </c>
      <c r="AW243" s="15" t="s">
        <v>30</v>
      </c>
      <c r="AX243" s="15" t="s">
        <v>81</v>
      </c>
      <c r="AY243" s="264" t="s">
        <v>169</v>
      </c>
    </row>
    <row r="244" s="2" customFormat="1" ht="37.8" customHeight="1">
      <c r="A244" s="39"/>
      <c r="B244" s="40"/>
      <c r="C244" s="219" t="s">
        <v>275</v>
      </c>
      <c r="D244" s="219" t="s">
        <v>172</v>
      </c>
      <c r="E244" s="220" t="s">
        <v>276</v>
      </c>
      <c r="F244" s="221" t="s">
        <v>277</v>
      </c>
      <c r="G244" s="222" t="s">
        <v>175</v>
      </c>
      <c r="H244" s="223">
        <v>1202.7180000000001</v>
      </c>
      <c r="I244" s="224"/>
      <c r="J244" s="225">
        <f>ROUND(I244*H244,2)</f>
        <v>0</v>
      </c>
      <c r="K244" s="221" t="s">
        <v>176</v>
      </c>
      <c r="L244" s="45"/>
      <c r="M244" s="226" t="s">
        <v>1</v>
      </c>
      <c r="N244" s="227" t="s">
        <v>38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177</v>
      </c>
      <c r="AT244" s="230" t="s">
        <v>172</v>
      </c>
      <c r="AU244" s="230" t="s">
        <v>83</v>
      </c>
      <c r="AY244" s="18" t="s">
        <v>169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81</v>
      </c>
      <c r="BK244" s="231">
        <f>ROUND(I244*H244,2)</f>
        <v>0</v>
      </c>
      <c r="BL244" s="18" t="s">
        <v>177</v>
      </c>
      <c r="BM244" s="230" t="s">
        <v>278</v>
      </c>
    </row>
    <row r="245" s="13" customFormat="1">
      <c r="A245" s="13"/>
      <c r="B245" s="232"/>
      <c r="C245" s="233"/>
      <c r="D245" s="234" t="s">
        <v>178</v>
      </c>
      <c r="E245" s="235" t="s">
        <v>1</v>
      </c>
      <c r="F245" s="236" t="s">
        <v>279</v>
      </c>
      <c r="G245" s="233"/>
      <c r="H245" s="235" t="s">
        <v>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178</v>
      </c>
      <c r="AU245" s="242" t="s">
        <v>83</v>
      </c>
      <c r="AV245" s="13" t="s">
        <v>81</v>
      </c>
      <c r="AW245" s="13" t="s">
        <v>30</v>
      </c>
      <c r="AX245" s="13" t="s">
        <v>73</v>
      </c>
      <c r="AY245" s="242" t="s">
        <v>169</v>
      </c>
    </row>
    <row r="246" s="13" customFormat="1">
      <c r="A246" s="13"/>
      <c r="B246" s="232"/>
      <c r="C246" s="233"/>
      <c r="D246" s="234" t="s">
        <v>178</v>
      </c>
      <c r="E246" s="235" t="s">
        <v>1</v>
      </c>
      <c r="F246" s="236" t="s">
        <v>202</v>
      </c>
      <c r="G246" s="233"/>
      <c r="H246" s="235" t="s">
        <v>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178</v>
      </c>
      <c r="AU246" s="242" t="s">
        <v>83</v>
      </c>
      <c r="AV246" s="13" t="s">
        <v>81</v>
      </c>
      <c r="AW246" s="13" t="s">
        <v>30</v>
      </c>
      <c r="AX246" s="13" t="s">
        <v>73</v>
      </c>
      <c r="AY246" s="242" t="s">
        <v>169</v>
      </c>
    </row>
    <row r="247" s="13" customFormat="1">
      <c r="A247" s="13"/>
      <c r="B247" s="232"/>
      <c r="C247" s="233"/>
      <c r="D247" s="234" t="s">
        <v>178</v>
      </c>
      <c r="E247" s="235" t="s">
        <v>1</v>
      </c>
      <c r="F247" s="236" t="s">
        <v>203</v>
      </c>
      <c r="G247" s="233"/>
      <c r="H247" s="235" t="s">
        <v>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178</v>
      </c>
      <c r="AU247" s="242" t="s">
        <v>83</v>
      </c>
      <c r="AV247" s="13" t="s">
        <v>81</v>
      </c>
      <c r="AW247" s="13" t="s">
        <v>30</v>
      </c>
      <c r="AX247" s="13" t="s">
        <v>73</v>
      </c>
      <c r="AY247" s="242" t="s">
        <v>169</v>
      </c>
    </row>
    <row r="248" s="14" customFormat="1">
      <c r="A248" s="14"/>
      <c r="B248" s="243"/>
      <c r="C248" s="244"/>
      <c r="D248" s="234" t="s">
        <v>178</v>
      </c>
      <c r="E248" s="245" t="s">
        <v>1</v>
      </c>
      <c r="F248" s="246" t="s">
        <v>280</v>
      </c>
      <c r="G248" s="244"/>
      <c r="H248" s="247">
        <v>22.010000000000002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178</v>
      </c>
      <c r="AU248" s="253" t="s">
        <v>83</v>
      </c>
      <c r="AV248" s="14" t="s">
        <v>83</v>
      </c>
      <c r="AW248" s="14" t="s">
        <v>30</v>
      </c>
      <c r="AX248" s="14" t="s">
        <v>73</v>
      </c>
      <c r="AY248" s="253" t="s">
        <v>169</v>
      </c>
    </row>
    <row r="249" s="13" customFormat="1">
      <c r="A249" s="13"/>
      <c r="B249" s="232"/>
      <c r="C249" s="233"/>
      <c r="D249" s="234" t="s">
        <v>178</v>
      </c>
      <c r="E249" s="235" t="s">
        <v>1</v>
      </c>
      <c r="F249" s="236" t="s">
        <v>205</v>
      </c>
      <c r="G249" s="233"/>
      <c r="H249" s="235" t="s">
        <v>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178</v>
      </c>
      <c r="AU249" s="242" t="s">
        <v>83</v>
      </c>
      <c r="AV249" s="13" t="s">
        <v>81</v>
      </c>
      <c r="AW249" s="13" t="s">
        <v>30</v>
      </c>
      <c r="AX249" s="13" t="s">
        <v>73</v>
      </c>
      <c r="AY249" s="242" t="s">
        <v>169</v>
      </c>
    </row>
    <row r="250" s="14" customFormat="1">
      <c r="A250" s="14"/>
      <c r="B250" s="243"/>
      <c r="C250" s="244"/>
      <c r="D250" s="234" t="s">
        <v>178</v>
      </c>
      <c r="E250" s="245" t="s">
        <v>1</v>
      </c>
      <c r="F250" s="246" t="s">
        <v>281</v>
      </c>
      <c r="G250" s="244"/>
      <c r="H250" s="247">
        <v>73.718000000000004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178</v>
      </c>
      <c r="AU250" s="253" t="s">
        <v>83</v>
      </c>
      <c r="AV250" s="14" t="s">
        <v>83</v>
      </c>
      <c r="AW250" s="14" t="s">
        <v>30</v>
      </c>
      <c r="AX250" s="14" t="s">
        <v>73</v>
      </c>
      <c r="AY250" s="253" t="s">
        <v>169</v>
      </c>
    </row>
    <row r="251" s="13" customFormat="1">
      <c r="A251" s="13"/>
      <c r="B251" s="232"/>
      <c r="C251" s="233"/>
      <c r="D251" s="234" t="s">
        <v>178</v>
      </c>
      <c r="E251" s="235" t="s">
        <v>1</v>
      </c>
      <c r="F251" s="236" t="s">
        <v>207</v>
      </c>
      <c r="G251" s="233"/>
      <c r="H251" s="235" t="s">
        <v>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178</v>
      </c>
      <c r="AU251" s="242" t="s">
        <v>83</v>
      </c>
      <c r="AV251" s="13" t="s">
        <v>81</v>
      </c>
      <c r="AW251" s="13" t="s">
        <v>30</v>
      </c>
      <c r="AX251" s="13" t="s">
        <v>73</v>
      </c>
      <c r="AY251" s="242" t="s">
        <v>169</v>
      </c>
    </row>
    <row r="252" s="14" customFormat="1">
      <c r="A252" s="14"/>
      <c r="B252" s="243"/>
      <c r="C252" s="244"/>
      <c r="D252" s="234" t="s">
        <v>178</v>
      </c>
      <c r="E252" s="245" t="s">
        <v>1</v>
      </c>
      <c r="F252" s="246" t="s">
        <v>282</v>
      </c>
      <c r="G252" s="244"/>
      <c r="H252" s="247">
        <v>67.579999999999998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178</v>
      </c>
      <c r="AU252" s="253" t="s">
        <v>83</v>
      </c>
      <c r="AV252" s="14" t="s">
        <v>83</v>
      </c>
      <c r="AW252" s="14" t="s">
        <v>30</v>
      </c>
      <c r="AX252" s="14" t="s">
        <v>73</v>
      </c>
      <c r="AY252" s="253" t="s">
        <v>169</v>
      </c>
    </row>
    <row r="253" s="14" customFormat="1">
      <c r="A253" s="14"/>
      <c r="B253" s="243"/>
      <c r="C253" s="244"/>
      <c r="D253" s="234" t="s">
        <v>178</v>
      </c>
      <c r="E253" s="245" t="s">
        <v>1</v>
      </c>
      <c r="F253" s="246" t="s">
        <v>283</v>
      </c>
      <c r="G253" s="244"/>
      <c r="H253" s="247">
        <v>-1.379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178</v>
      </c>
      <c r="AU253" s="253" t="s">
        <v>83</v>
      </c>
      <c r="AV253" s="14" t="s">
        <v>83</v>
      </c>
      <c r="AW253" s="14" t="s">
        <v>30</v>
      </c>
      <c r="AX253" s="14" t="s">
        <v>73</v>
      </c>
      <c r="AY253" s="253" t="s">
        <v>169</v>
      </c>
    </row>
    <row r="254" s="14" customFormat="1">
      <c r="A254" s="14"/>
      <c r="B254" s="243"/>
      <c r="C254" s="244"/>
      <c r="D254" s="234" t="s">
        <v>178</v>
      </c>
      <c r="E254" s="245" t="s">
        <v>1</v>
      </c>
      <c r="F254" s="246" t="s">
        <v>284</v>
      </c>
      <c r="G254" s="244"/>
      <c r="H254" s="247">
        <v>-1.7729999999999999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178</v>
      </c>
      <c r="AU254" s="253" t="s">
        <v>83</v>
      </c>
      <c r="AV254" s="14" t="s">
        <v>83</v>
      </c>
      <c r="AW254" s="14" t="s">
        <v>30</v>
      </c>
      <c r="AX254" s="14" t="s">
        <v>73</v>
      </c>
      <c r="AY254" s="253" t="s">
        <v>169</v>
      </c>
    </row>
    <row r="255" s="14" customFormat="1">
      <c r="A255" s="14"/>
      <c r="B255" s="243"/>
      <c r="C255" s="244"/>
      <c r="D255" s="234" t="s">
        <v>178</v>
      </c>
      <c r="E255" s="245" t="s">
        <v>1</v>
      </c>
      <c r="F255" s="246" t="s">
        <v>285</v>
      </c>
      <c r="G255" s="244"/>
      <c r="H255" s="247">
        <v>-2.8570000000000002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178</v>
      </c>
      <c r="AU255" s="253" t="s">
        <v>83</v>
      </c>
      <c r="AV255" s="14" t="s">
        <v>83</v>
      </c>
      <c r="AW255" s="14" t="s">
        <v>30</v>
      </c>
      <c r="AX255" s="14" t="s">
        <v>73</v>
      </c>
      <c r="AY255" s="253" t="s">
        <v>169</v>
      </c>
    </row>
    <row r="256" s="13" customFormat="1">
      <c r="A256" s="13"/>
      <c r="B256" s="232"/>
      <c r="C256" s="233"/>
      <c r="D256" s="234" t="s">
        <v>178</v>
      </c>
      <c r="E256" s="235" t="s">
        <v>1</v>
      </c>
      <c r="F256" s="236" t="s">
        <v>209</v>
      </c>
      <c r="G256" s="233"/>
      <c r="H256" s="235" t="s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178</v>
      </c>
      <c r="AU256" s="242" t="s">
        <v>83</v>
      </c>
      <c r="AV256" s="13" t="s">
        <v>81</v>
      </c>
      <c r="AW256" s="13" t="s">
        <v>30</v>
      </c>
      <c r="AX256" s="13" t="s">
        <v>73</v>
      </c>
      <c r="AY256" s="242" t="s">
        <v>169</v>
      </c>
    </row>
    <row r="257" s="14" customFormat="1">
      <c r="A257" s="14"/>
      <c r="B257" s="243"/>
      <c r="C257" s="244"/>
      <c r="D257" s="234" t="s">
        <v>178</v>
      </c>
      <c r="E257" s="245" t="s">
        <v>1</v>
      </c>
      <c r="F257" s="246" t="s">
        <v>286</v>
      </c>
      <c r="G257" s="244"/>
      <c r="H257" s="247">
        <v>87.543999999999997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178</v>
      </c>
      <c r="AU257" s="253" t="s">
        <v>83</v>
      </c>
      <c r="AV257" s="14" t="s">
        <v>83</v>
      </c>
      <c r="AW257" s="14" t="s">
        <v>30</v>
      </c>
      <c r="AX257" s="14" t="s">
        <v>73</v>
      </c>
      <c r="AY257" s="253" t="s">
        <v>169</v>
      </c>
    </row>
    <row r="258" s="14" customFormat="1">
      <c r="A258" s="14"/>
      <c r="B258" s="243"/>
      <c r="C258" s="244"/>
      <c r="D258" s="234" t="s">
        <v>178</v>
      </c>
      <c r="E258" s="245" t="s">
        <v>1</v>
      </c>
      <c r="F258" s="246" t="s">
        <v>285</v>
      </c>
      <c r="G258" s="244"/>
      <c r="H258" s="247">
        <v>-2.8570000000000002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178</v>
      </c>
      <c r="AU258" s="253" t="s">
        <v>83</v>
      </c>
      <c r="AV258" s="14" t="s">
        <v>83</v>
      </c>
      <c r="AW258" s="14" t="s">
        <v>30</v>
      </c>
      <c r="AX258" s="14" t="s">
        <v>73</v>
      </c>
      <c r="AY258" s="253" t="s">
        <v>169</v>
      </c>
    </row>
    <row r="259" s="13" customFormat="1">
      <c r="A259" s="13"/>
      <c r="B259" s="232"/>
      <c r="C259" s="233"/>
      <c r="D259" s="234" t="s">
        <v>178</v>
      </c>
      <c r="E259" s="235" t="s">
        <v>1</v>
      </c>
      <c r="F259" s="236" t="s">
        <v>188</v>
      </c>
      <c r="G259" s="233"/>
      <c r="H259" s="235" t="s">
        <v>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178</v>
      </c>
      <c r="AU259" s="242" t="s">
        <v>83</v>
      </c>
      <c r="AV259" s="13" t="s">
        <v>81</v>
      </c>
      <c r="AW259" s="13" t="s">
        <v>30</v>
      </c>
      <c r="AX259" s="13" t="s">
        <v>73</v>
      </c>
      <c r="AY259" s="242" t="s">
        <v>169</v>
      </c>
    </row>
    <row r="260" s="14" customFormat="1">
      <c r="A260" s="14"/>
      <c r="B260" s="243"/>
      <c r="C260" s="244"/>
      <c r="D260" s="234" t="s">
        <v>178</v>
      </c>
      <c r="E260" s="245" t="s">
        <v>1</v>
      </c>
      <c r="F260" s="246" t="s">
        <v>287</v>
      </c>
      <c r="G260" s="244"/>
      <c r="H260" s="247">
        <v>109.988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178</v>
      </c>
      <c r="AU260" s="253" t="s">
        <v>83</v>
      </c>
      <c r="AV260" s="14" t="s">
        <v>83</v>
      </c>
      <c r="AW260" s="14" t="s">
        <v>30</v>
      </c>
      <c r="AX260" s="14" t="s">
        <v>73</v>
      </c>
      <c r="AY260" s="253" t="s">
        <v>169</v>
      </c>
    </row>
    <row r="261" s="14" customFormat="1">
      <c r="A261" s="14"/>
      <c r="B261" s="243"/>
      <c r="C261" s="244"/>
      <c r="D261" s="234" t="s">
        <v>178</v>
      </c>
      <c r="E261" s="245" t="s">
        <v>1</v>
      </c>
      <c r="F261" s="246" t="s">
        <v>288</v>
      </c>
      <c r="G261" s="244"/>
      <c r="H261" s="247">
        <v>-1.5760000000000001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178</v>
      </c>
      <c r="AU261" s="253" t="s">
        <v>83</v>
      </c>
      <c r="AV261" s="14" t="s">
        <v>83</v>
      </c>
      <c r="AW261" s="14" t="s">
        <v>30</v>
      </c>
      <c r="AX261" s="14" t="s">
        <v>73</v>
      </c>
      <c r="AY261" s="253" t="s">
        <v>169</v>
      </c>
    </row>
    <row r="262" s="14" customFormat="1">
      <c r="A262" s="14"/>
      <c r="B262" s="243"/>
      <c r="C262" s="244"/>
      <c r="D262" s="234" t="s">
        <v>178</v>
      </c>
      <c r="E262" s="245" t="s">
        <v>1</v>
      </c>
      <c r="F262" s="246" t="s">
        <v>289</v>
      </c>
      <c r="G262" s="244"/>
      <c r="H262" s="247">
        <v>-3.2400000000000002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178</v>
      </c>
      <c r="AU262" s="253" t="s">
        <v>83</v>
      </c>
      <c r="AV262" s="14" t="s">
        <v>83</v>
      </c>
      <c r="AW262" s="14" t="s">
        <v>30</v>
      </c>
      <c r="AX262" s="14" t="s">
        <v>73</v>
      </c>
      <c r="AY262" s="253" t="s">
        <v>169</v>
      </c>
    </row>
    <row r="263" s="13" customFormat="1">
      <c r="A263" s="13"/>
      <c r="B263" s="232"/>
      <c r="C263" s="233"/>
      <c r="D263" s="234" t="s">
        <v>178</v>
      </c>
      <c r="E263" s="235" t="s">
        <v>1</v>
      </c>
      <c r="F263" s="236" t="s">
        <v>190</v>
      </c>
      <c r="G263" s="233"/>
      <c r="H263" s="235" t="s">
        <v>1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178</v>
      </c>
      <c r="AU263" s="242" t="s">
        <v>83</v>
      </c>
      <c r="AV263" s="13" t="s">
        <v>81</v>
      </c>
      <c r="AW263" s="13" t="s">
        <v>30</v>
      </c>
      <c r="AX263" s="13" t="s">
        <v>73</v>
      </c>
      <c r="AY263" s="242" t="s">
        <v>169</v>
      </c>
    </row>
    <row r="264" s="14" customFormat="1">
      <c r="A264" s="14"/>
      <c r="B264" s="243"/>
      <c r="C264" s="244"/>
      <c r="D264" s="234" t="s">
        <v>178</v>
      </c>
      <c r="E264" s="245" t="s">
        <v>1</v>
      </c>
      <c r="F264" s="246" t="s">
        <v>290</v>
      </c>
      <c r="G264" s="244"/>
      <c r="H264" s="247">
        <v>64.418000000000006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178</v>
      </c>
      <c r="AU264" s="253" t="s">
        <v>83</v>
      </c>
      <c r="AV264" s="14" t="s">
        <v>83</v>
      </c>
      <c r="AW264" s="14" t="s">
        <v>30</v>
      </c>
      <c r="AX264" s="14" t="s">
        <v>73</v>
      </c>
      <c r="AY264" s="253" t="s">
        <v>169</v>
      </c>
    </row>
    <row r="265" s="13" customFormat="1">
      <c r="A265" s="13"/>
      <c r="B265" s="232"/>
      <c r="C265" s="233"/>
      <c r="D265" s="234" t="s">
        <v>178</v>
      </c>
      <c r="E265" s="235" t="s">
        <v>1</v>
      </c>
      <c r="F265" s="236" t="s">
        <v>192</v>
      </c>
      <c r="G265" s="233"/>
      <c r="H265" s="235" t="s">
        <v>1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178</v>
      </c>
      <c r="AU265" s="242" t="s">
        <v>83</v>
      </c>
      <c r="AV265" s="13" t="s">
        <v>81</v>
      </c>
      <c r="AW265" s="13" t="s">
        <v>30</v>
      </c>
      <c r="AX265" s="13" t="s">
        <v>73</v>
      </c>
      <c r="AY265" s="242" t="s">
        <v>169</v>
      </c>
    </row>
    <row r="266" s="14" customFormat="1">
      <c r="A266" s="14"/>
      <c r="B266" s="243"/>
      <c r="C266" s="244"/>
      <c r="D266" s="234" t="s">
        <v>178</v>
      </c>
      <c r="E266" s="245" t="s">
        <v>1</v>
      </c>
      <c r="F266" s="246" t="s">
        <v>291</v>
      </c>
      <c r="G266" s="244"/>
      <c r="H266" s="247">
        <v>28.396000000000001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178</v>
      </c>
      <c r="AU266" s="253" t="s">
        <v>83</v>
      </c>
      <c r="AV266" s="14" t="s">
        <v>83</v>
      </c>
      <c r="AW266" s="14" t="s">
        <v>30</v>
      </c>
      <c r="AX266" s="14" t="s">
        <v>73</v>
      </c>
      <c r="AY266" s="253" t="s">
        <v>169</v>
      </c>
    </row>
    <row r="267" s="13" customFormat="1">
      <c r="A267" s="13"/>
      <c r="B267" s="232"/>
      <c r="C267" s="233"/>
      <c r="D267" s="234" t="s">
        <v>178</v>
      </c>
      <c r="E267" s="235" t="s">
        <v>1</v>
      </c>
      <c r="F267" s="236" t="s">
        <v>194</v>
      </c>
      <c r="G267" s="233"/>
      <c r="H267" s="235" t="s">
        <v>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178</v>
      </c>
      <c r="AU267" s="242" t="s">
        <v>83</v>
      </c>
      <c r="AV267" s="13" t="s">
        <v>81</v>
      </c>
      <c r="AW267" s="13" t="s">
        <v>30</v>
      </c>
      <c r="AX267" s="13" t="s">
        <v>73</v>
      </c>
      <c r="AY267" s="242" t="s">
        <v>169</v>
      </c>
    </row>
    <row r="268" s="14" customFormat="1">
      <c r="A268" s="14"/>
      <c r="B268" s="243"/>
      <c r="C268" s="244"/>
      <c r="D268" s="234" t="s">
        <v>178</v>
      </c>
      <c r="E268" s="245" t="s">
        <v>1</v>
      </c>
      <c r="F268" s="246" t="s">
        <v>292</v>
      </c>
      <c r="G268" s="244"/>
      <c r="H268" s="247">
        <v>15.965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178</v>
      </c>
      <c r="AU268" s="253" t="s">
        <v>83</v>
      </c>
      <c r="AV268" s="14" t="s">
        <v>83</v>
      </c>
      <c r="AW268" s="14" t="s">
        <v>30</v>
      </c>
      <c r="AX268" s="14" t="s">
        <v>73</v>
      </c>
      <c r="AY268" s="253" t="s">
        <v>169</v>
      </c>
    </row>
    <row r="269" s="14" customFormat="1">
      <c r="A269" s="14"/>
      <c r="B269" s="243"/>
      <c r="C269" s="244"/>
      <c r="D269" s="234" t="s">
        <v>178</v>
      </c>
      <c r="E269" s="245" t="s">
        <v>1</v>
      </c>
      <c r="F269" s="246" t="s">
        <v>284</v>
      </c>
      <c r="G269" s="244"/>
      <c r="H269" s="247">
        <v>-1.7729999999999999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178</v>
      </c>
      <c r="AU269" s="253" t="s">
        <v>83</v>
      </c>
      <c r="AV269" s="14" t="s">
        <v>83</v>
      </c>
      <c r="AW269" s="14" t="s">
        <v>30</v>
      </c>
      <c r="AX269" s="14" t="s">
        <v>73</v>
      </c>
      <c r="AY269" s="253" t="s">
        <v>169</v>
      </c>
    </row>
    <row r="270" s="14" customFormat="1">
      <c r="A270" s="14"/>
      <c r="B270" s="243"/>
      <c r="C270" s="244"/>
      <c r="D270" s="234" t="s">
        <v>178</v>
      </c>
      <c r="E270" s="245" t="s">
        <v>1</v>
      </c>
      <c r="F270" s="246" t="s">
        <v>288</v>
      </c>
      <c r="G270" s="244"/>
      <c r="H270" s="247">
        <v>-1.5760000000000001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178</v>
      </c>
      <c r="AU270" s="253" t="s">
        <v>83</v>
      </c>
      <c r="AV270" s="14" t="s">
        <v>83</v>
      </c>
      <c r="AW270" s="14" t="s">
        <v>30</v>
      </c>
      <c r="AX270" s="14" t="s">
        <v>73</v>
      </c>
      <c r="AY270" s="253" t="s">
        <v>169</v>
      </c>
    </row>
    <row r="271" s="13" customFormat="1">
      <c r="A271" s="13"/>
      <c r="B271" s="232"/>
      <c r="C271" s="233"/>
      <c r="D271" s="234" t="s">
        <v>178</v>
      </c>
      <c r="E271" s="235" t="s">
        <v>1</v>
      </c>
      <c r="F271" s="236" t="s">
        <v>293</v>
      </c>
      <c r="G271" s="233"/>
      <c r="H271" s="235" t="s">
        <v>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178</v>
      </c>
      <c r="AU271" s="242" t="s">
        <v>83</v>
      </c>
      <c r="AV271" s="13" t="s">
        <v>81</v>
      </c>
      <c r="AW271" s="13" t="s">
        <v>30</v>
      </c>
      <c r="AX271" s="13" t="s">
        <v>73</v>
      </c>
      <c r="AY271" s="242" t="s">
        <v>169</v>
      </c>
    </row>
    <row r="272" s="14" customFormat="1">
      <c r="A272" s="14"/>
      <c r="B272" s="243"/>
      <c r="C272" s="244"/>
      <c r="D272" s="234" t="s">
        <v>178</v>
      </c>
      <c r="E272" s="245" t="s">
        <v>1</v>
      </c>
      <c r="F272" s="246" t="s">
        <v>294</v>
      </c>
      <c r="G272" s="244"/>
      <c r="H272" s="247">
        <v>91.760000000000005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178</v>
      </c>
      <c r="AU272" s="253" t="s">
        <v>83</v>
      </c>
      <c r="AV272" s="14" t="s">
        <v>83</v>
      </c>
      <c r="AW272" s="14" t="s">
        <v>30</v>
      </c>
      <c r="AX272" s="14" t="s">
        <v>73</v>
      </c>
      <c r="AY272" s="253" t="s">
        <v>169</v>
      </c>
    </row>
    <row r="273" s="14" customFormat="1">
      <c r="A273" s="14"/>
      <c r="B273" s="243"/>
      <c r="C273" s="244"/>
      <c r="D273" s="234" t="s">
        <v>178</v>
      </c>
      <c r="E273" s="245" t="s">
        <v>1</v>
      </c>
      <c r="F273" s="246" t="s">
        <v>295</v>
      </c>
      <c r="G273" s="244"/>
      <c r="H273" s="247">
        <v>-3.1520000000000001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178</v>
      </c>
      <c r="AU273" s="253" t="s">
        <v>83</v>
      </c>
      <c r="AV273" s="14" t="s">
        <v>83</v>
      </c>
      <c r="AW273" s="14" t="s">
        <v>30</v>
      </c>
      <c r="AX273" s="14" t="s">
        <v>73</v>
      </c>
      <c r="AY273" s="253" t="s">
        <v>169</v>
      </c>
    </row>
    <row r="274" s="13" customFormat="1">
      <c r="A274" s="13"/>
      <c r="B274" s="232"/>
      <c r="C274" s="233"/>
      <c r="D274" s="234" t="s">
        <v>178</v>
      </c>
      <c r="E274" s="235" t="s">
        <v>1</v>
      </c>
      <c r="F274" s="236" t="s">
        <v>262</v>
      </c>
      <c r="G274" s="233"/>
      <c r="H274" s="235" t="s">
        <v>1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178</v>
      </c>
      <c r="AU274" s="242" t="s">
        <v>83</v>
      </c>
      <c r="AV274" s="13" t="s">
        <v>81</v>
      </c>
      <c r="AW274" s="13" t="s">
        <v>30</v>
      </c>
      <c r="AX274" s="13" t="s">
        <v>73</v>
      </c>
      <c r="AY274" s="242" t="s">
        <v>169</v>
      </c>
    </row>
    <row r="275" s="14" customFormat="1">
      <c r="A275" s="14"/>
      <c r="B275" s="243"/>
      <c r="C275" s="244"/>
      <c r="D275" s="234" t="s">
        <v>178</v>
      </c>
      <c r="E275" s="245" t="s">
        <v>1</v>
      </c>
      <c r="F275" s="246" t="s">
        <v>296</v>
      </c>
      <c r="G275" s="244"/>
      <c r="H275" s="247">
        <v>31.495999999999999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178</v>
      </c>
      <c r="AU275" s="253" t="s">
        <v>83</v>
      </c>
      <c r="AV275" s="14" t="s">
        <v>83</v>
      </c>
      <c r="AW275" s="14" t="s">
        <v>30</v>
      </c>
      <c r="AX275" s="14" t="s">
        <v>73</v>
      </c>
      <c r="AY275" s="253" t="s">
        <v>169</v>
      </c>
    </row>
    <row r="276" s="13" customFormat="1">
      <c r="A276" s="13"/>
      <c r="B276" s="232"/>
      <c r="C276" s="233"/>
      <c r="D276" s="234" t="s">
        <v>178</v>
      </c>
      <c r="E276" s="235" t="s">
        <v>1</v>
      </c>
      <c r="F276" s="236" t="s">
        <v>297</v>
      </c>
      <c r="G276" s="233"/>
      <c r="H276" s="235" t="s">
        <v>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178</v>
      </c>
      <c r="AU276" s="242" t="s">
        <v>83</v>
      </c>
      <c r="AV276" s="13" t="s">
        <v>81</v>
      </c>
      <c r="AW276" s="13" t="s">
        <v>30</v>
      </c>
      <c r="AX276" s="13" t="s">
        <v>73</v>
      </c>
      <c r="AY276" s="242" t="s">
        <v>169</v>
      </c>
    </row>
    <row r="277" s="14" customFormat="1">
      <c r="A277" s="14"/>
      <c r="B277" s="243"/>
      <c r="C277" s="244"/>
      <c r="D277" s="234" t="s">
        <v>178</v>
      </c>
      <c r="E277" s="245" t="s">
        <v>1</v>
      </c>
      <c r="F277" s="246" t="s">
        <v>298</v>
      </c>
      <c r="G277" s="244"/>
      <c r="H277" s="247">
        <v>36.487000000000002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178</v>
      </c>
      <c r="AU277" s="253" t="s">
        <v>83</v>
      </c>
      <c r="AV277" s="14" t="s">
        <v>83</v>
      </c>
      <c r="AW277" s="14" t="s">
        <v>30</v>
      </c>
      <c r="AX277" s="14" t="s">
        <v>73</v>
      </c>
      <c r="AY277" s="253" t="s">
        <v>169</v>
      </c>
    </row>
    <row r="278" s="14" customFormat="1">
      <c r="A278" s="14"/>
      <c r="B278" s="243"/>
      <c r="C278" s="244"/>
      <c r="D278" s="234" t="s">
        <v>178</v>
      </c>
      <c r="E278" s="245" t="s">
        <v>1</v>
      </c>
      <c r="F278" s="246" t="s">
        <v>283</v>
      </c>
      <c r="G278" s="244"/>
      <c r="H278" s="247">
        <v>-1.379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178</v>
      </c>
      <c r="AU278" s="253" t="s">
        <v>83</v>
      </c>
      <c r="AV278" s="14" t="s">
        <v>83</v>
      </c>
      <c r="AW278" s="14" t="s">
        <v>30</v>
      </c>
      <c r="AX278" s="14" t="s">
        <v>73</v>
      </c>
      <c r="AY278" s="253" t="s">
        <v>169</v>
      </c>
    </row>
    <row r="279" s="13" customFormat="1">
      <c r="A279" s="13"/>
      <c r="B279" s="232"/>
      <c r="C279" s="233"/>
      <c r="D279" s="234" t="s">
        <v>178</v>
      </c>
      <c r="E279" s="235" t="s">
        <v>1</v>
      </c>
      <c r="F279" s="236" t="s">
        <v>299</v>
      </c>
      <c r="G279" s="233"/>
      <c r="H279" s="235" t="s">
        <v>1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178</v>
      </c>
      <c r="AU279" s="242" t="s">
        <v>83</v>
      </c>
      <c r="AV279" s="13" t="s">
        <v>81</v>
      </c>
      <c r="AW279" s="13" t="s">
        <v>30</v>
      </c>
      <c r="AX279" s="13" t="s">
        <v>73</v>
      </c>
      <c r="AY279" s="242" t="s">
        <v>169</v>
      </c>
    </row>
    <row r="280" s="14" customFormat="1">
      <c r="A280" s="14"/>
      <c r="B280" s="243"/>
      <c r="C280" s="244"/>
      <c r="D280" s="234" t="s">
        <v>178</v>
      </c>
      <c r="E280" s="245" t="s">
        <v>1</v>
      </c>
      <c r="F280" s="246" t="s">
        <v>300</v>
      </c>
      <c r="G280" s="244"/>
      <c r="H280" s="247">
        <v>51.770000000000003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178</v>
      </c>
      <c r="AU280" s="253" t="s">
        <v>83</v>
      </c>
      <c r="AV280" s="14" t="s">
        <v>83</v>
      </c>
      <c r="AW280" s="14" t="s">
        <v>30</v>
      </c>
      <c r="AX280" s="14" t="s">
        <v>73</v>
      </c>
      <c r="AY280" s="253" t="s">
        <v>169</v>
      </c>
    </row>
    <row r="281" s="16" customFormat="1">
      <c r="A281" s="16"/>
      <c r="B281" s="265"/>
      <c r="C281" s="266"/>
      <c r="D281" s="234" t="s">
        <v>178</v>
      </c>
      <c r="E281" s="267" t="s">
        <v>1</v>
      </c>
      <c r="F281" s="268" t="s">
        <v>212</v>
      </c>
      <c r="G281" s="266"/>
      <c r="H281" s="269">
        <v>659.56999999999982</v>
      </c>
      <c r="I281" s="270"/>
      <c r="J281" s="266"/>
      <c r="K281" s="266"/>
      <c r="L281" s="271"/>
      <c r="M281" s="272"/>
      <c r="N281" s="273"/>
      <c r="O281" s="273"/>
      <c r="P281" s="273"/>
      <c r="Q281" s="273"/>
      <c r="R281" s="273"/>
      <c r="S281" s="273"/>
      <c r="T281" s="274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75" t="s">
        <v>178</v>
      </c>
      <c r="AU281" s="275" t="s">
        <v>83</v>
      </c>
      <c r="AV281" s="16" t="s">
        <v>170</v>
      </c>
      <c r="AW281" s="16" t="s">
        <v>30</v>
      </c>
      <c r="AX281" s="16" t="s">
        <v>73</v>
      </c>
      <c r="AY281" s="275" t="s">
        <v>169</v>
      </c>
    </row>
    <row r="282" s="13" customFormat="1">
      <c r="A282" s="13"/>
      <c r="B282" s="232"/>
      <c r="C282" s="233"/>
      <c r="D282" s="234" t="s">
        <v>178</v>
      </c>
      <c r="E282" s="235" t="s">
        <v>1</v>
      </c>
      <c r="F282" s="236" t="s">
        <v>213</v>
      </c>
      <c r="G282" s="233"/>
      <c r="H282" s="235" t="s">
        <v>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178</v>
      </c>
      <c r="AU282" s="242" t="s">
        <v>83</v>
      </c>
      <c r="AV282" s="13" t="s">
        <v>81</v>
      </c>
      <c r="AW282" s="13" t="s">
        <v>30</v>
      </c>
      <c r="AX282" s="13" t="s">
        <v>73</v>
      </c>
      <c r="AY282" s="242" t="s">
        <v>169</v>
      </c>
    </row>
    <row r="283" s="13" customFormat="1">
      <c r="A283" s="13"/>
      <c r="B283" s="232"/>
      <c r="C283" s="233"/>
      <c r="D283" s="234" t="s">
        <v>178</v>
      </c>
      <c r="E283" s="235" t="s">
        <v>1</v>
      </c>
      <c r="F283" s="236" t="s">
        <v>216</v>
      </c>
      <c r="G283" s="233"/>
      <c r="H283" s="235" t="s">
        <v>1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178</v>
      </c>
      <c r="AU283" s="242" t="s">
        <v>83</v>
      </c>
      <c r="AV283" s="13" t="s">
        <v>81</v>
      </c>
      <c r="AW283" s="13" t="s">
        <v>30</v>
      </c>
      <c r="AX283" s="13" t="s">
        <v>73</v>
      </c>
      <c r="AY283" s="242" t="s">
        <v>169</v>
      </c>
    </row>
    <row r="284" s="14" customFormat="1">
      <c r="A284" s="14"/>
      <c r="B284" s="243"/>
      <c r="C284" s="244"/>
      <c r="D284" s="234" t="s">
        <v>178</v>
      </c>
      <c r="E284" s="245" t="s">
        <v>1</v>
      </c>
      <c r="F284" s="246" t="s">
        <v>301</v>
      </c>
      <c r="G284" s="244"/>
      <c r="H284" s="247">
        <v>31.186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178</v>
      </c>
      <c r="AU284" s="253" t="s">
        <v>83</v>
      </c>
      <c r="AV284" s="14" t="s">
        <v>83</v>
      </c>
      <c r="AW284" s="14" t="s">
        <v>30</v>
      </c>
      <c r="AX284" s="14" t="s">
        <v>73</v>
      </c>
      <c r="AY284" s="253" t="s">
        <v>169</v>
      </c>
    </row>
    <row r="285" s="14" customFormat="1">
      <c r="A285" s="14"/>
      <c r="B285" s="243"/>
      <c r="C285" s="244"/>
      <c r="D285" s="234" t="s">
        <v>178</v>
      </c>
      <c r="E285" s="245" t="s">
        <v>1</v>
      </c>
      <c r="F285" s="246" t="s">
        <v>302</v>
      </c>
      <c r="G285" s="244"/>
      <c r="H285" s="247">
        <v>-1.1699999999999999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178</v>
      </c>
      <c r="AU285" s="253" t="s">
        <v>83</v>
      </c>
      <c r="AV285" s="14" t="s">
        <v>83</v>
      </c>
      <c r="AW285" s="14" t="s">
        <v>30</v>
      </c>
      <c r="AX285" s="14" t="s">
        <v>73</v>
      </c>
      <c r="AY285" s="253" t="s">
        <v>169</v>
      </c>
    </row>
    <row r="286" s="13" customFormat="1">
      <c r="A286" s="13"/>
      <c r="B286" s="232"/>
      <c r="C286" s="233"/>
      <c r="D286" s="234" t="s">
        <v>178</v>
      </c>
      <c r="E286" s="235" t="s">
        <v>1</v>
      </c>
      <c r="F286" s="236" t="s">
        <v>220</v>
      </c>
      <c r="G286" s="233"/>
      <c r="H286" s="235" t="s">
        <v>1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178</v>
      </c>
      <c r="AU286" s="242" t="s">
        <v>83</v>
      </c>
      <c r="AV286" s="13" t="s">
        <v>81</v>
      </c>
      <c r="AW286" s="13" t="s">
        <v>30</v>
      </c>
      <c r="AX286" s="13" t="s">
        <v>73</v>
      </c>
      <c r="AY286" s="242" t="s">
        <v>169</v>
      </c>
    </row>
    <row r="287" s="14" customFormat="1">
      <c r="A287" s="14"/>
      <c r="B287" s="243"/>
      <c r="C287" s="244"/>
      <c r="D287" s="234" t="s">
        <v>178</v>
      </c>
      <c r="E287" s="245" t="s">
        <v>1</v>
      </c>
      <c r="F287" s="246" t="s">
        <v>303</v>
      </c>
      <c r="G287" s="244"/>
      <c r="H287" s="247">
        <v>36.146000000000001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178</v>
      </c>
      <c r="AU287" s="253" t="s">
        <v>83</v>
      </c>
      <c r="AV287" s="14" t="s">
        <v>83</v>
      </c>
      <c r="AW287" s="14" t="s">
        <v>30</v>
      </c>
      <c r="AX287" s="14" t="s">
        <v>73</v>
      </c>
      <c r="AY287" s="253" t="s">
        <v>169</v>
      </c>
    </row>
    <row r="288" s="14" customFormat="1">
      <c r="A288" s="14"/>
      <c r="B288" s="243"/>
      <c r="C288" s="244"/>
      <c r="D288" s="234" t="s">
        <v>178</v>
      </c>
      <c r="E288" s="245" t="s">
        <v>1</v>
      </c>
      <c r="F288" s="246" t="s">
        <v>288</v>
      </c>
      <c r="G288" s="244"/>
      <c r="H288" s="247">
        <v>-1.5760000000000001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178</v>
      </c>
      <c r="AU288" s="253" t="s">
        <v>83</v>
      </c>
      <c r="AV288" s="14" t="s">
        <v>83</v>
      </c>
      <c r="AW288" s="14" t="s">
        <v>30</v>
      </c>
      <c r="AX288" s="14" t="s">
        <v>73</v>
      </c>
      <c r="AY288" s="253" t="s">
        <v>169</v>
      </c>
    </row>
    <row r="289" s="13" customFormat="1">
      <c r="A289" s="13"/>
      <c r="B289" s="232"/>
      <c r="C289" s="233"/>
      <c r="D289" s="234" t="s">
        <v>178</v>
      </c>
      <c r="E289" s="235" t="s">
        <v>1</v>
      </c>
      <c r="F289" s="236" t="s">
        <v>222</v>
      </c>
      <c r="G289" s="233"/>
      <c r="H289" s="235" t="s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178</v>
      </c>
      <c r="AU289" s="242" t="s">
        <v>83</v>
      </c>
      <c r="AV289" s="13" t="s">
        <v>81</v>
      </c>
      <c r="AW289" s="13" t="s">
        <v>30</v>
      </c>
      <c r="AX289" s="13" t="s">
        <v>73</v>
      </c>
      <c r="AY289" s="242" t="s">
        <v>169</v>
      </c>
    </row>
    <row r="290" s="14" customFormat="1">
      <c r="A290" s="14"/>
      <c r="B290" s="243"/>
      <c r="C290" s="244"/>
      <c r="D290" s="234" t="s">
        <v>178</v>
      </c>
      <c r="E290" s="245" t="s">
        <v>1</v>
      </c>
      <c r="F290" s="246" t="s">
        <v>304</v>
      </c>
      <c r="G290" s="244"/>
      <c r="H290" s="247">
        <v>31.123999999999999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178</v>
      </c>
      <c r="AU290" s="253" t="s">
        <v>83</v>
      </c>
      <c r="AV290" s="14" t="s">
        <v>83</v>
      </c>
      <c r="AW290" s="14" t="s">
        <v>30</v>
      </c>
      <c r="AX290" s="14" t="s">
        <v>73</v>
      </c>
      <c r="AY290" s="253" t="s">
        <v>169</v>
      </c>
    </row>
    <row r="291" s="14" customFormat="1">
      <c r="A291" s="14"/>
      <c r="B291" s="243"/>
      <c r="C291" s="244"/>
      <c r="D291" s="234" t="s">
        <v>178</v>
      </c>
      <c r="E291" s="245" t="s">
        <v>1</v>
      </c>
      <c r="F291" s="246" t="s">
        <v>305</v>
      </c>
      <c r="G291" s="244"/>
      <c r="H291" s="247">
        <v>-1.1819999999999999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178</v>
      </c>
      <c r="AU291" s="253" t="s">
        <v>83</v>
      </c>
      <c r="AV291" s="14" t="s">
        <v>83</v>
      </c>
      <c r="AW291" s="14" t="s">
        <v>30</v>
      </c>
      <c r="AX291" s="14" t="s">
        <v>73</v>
      </c>
      <c r="AY291" s="253" t="s">
        <v>169</v>
      </c>
    </row>
    <row r="292" s="13" customFormat="1">
      <c r="A292" s="13"/>
      <c r="B292" s="232"/>
      <c r="C292" s="233"/>
      <c r="D292" s="234" t="s">
        <v>178</v>
      </c>
      <c r="E292" s="235" t="s">
        <v>1</v>
      </c>
      <c r="F292" s="236" t="s">
        <v>224</v>
      </c>
      <c r="G292" s="233"/>
      <c r="H292" s="235" t="s">
        <v>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178</v>
      </c>
      <c r="AU292" s="242" t="s">
        <v>83</v>
      </c>
      <c r="AV292" s="13" t="s">
        <v>81</v>
      </c>
      <c r="AW292" s="13" t="s">
        <v>30</v>
      </c>
      <c r="AX292" s="13" t="s">
        <v>73</v>
      </c>
      <c r="AY292" s="242" t="s">
        <v>169</v>
      </c>
    </row>
    <row r="293" s="14" customFormat="1">
      <c r="A293" s="14"/>
      <c r="B293" s="243"/>
      <c r="C293" s="244"/>
      <c r="D293" s="234" t="s">
        <v>178</v>
      </c>
      <c r="E293" s="245" t="s">
        <v>1</v>
      </c>
      <c r="F293" s="246" t="s">
        <v>306</v>
      </c>
      <c r="G293" s="244"/>
      <c r="H293" s="247">
        <v>17.794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178</v>
      </c>
      <c r="AU293" s="253" t="s">
        <v>83</v>
      </c>
      <c r="AV293" s="14" t="s">
        <v>83</v>
      </c>
      <c r="AW293" s="14" t="s">
        <v>30</v>
      </c>
      <c r="AX293" s="14" t="s">
        <v>73</v>
      </c>
      <c r="AY293" s="253" t="s">
        <v>169</v>
      </c>
    </row>
    <row r="294" s="14" customFormat="1">
      <c r="A294" s="14"/>
      <c r="B294" s="243"/>
      <c r="C294" s="244"/>
      <c r="D294" s="234" t="s">
        <v>178</v>
      </c>
      <c r="E294" s="245" t="s">
        <v>1</v>
      </c>
      <c r="F294" s="246" t="s">
        <v>305</v>
      </c>
      <c r="G294" s="244"/>
      <c r="H294" s="247">
        <v>-1.1819999999999999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178</v>
      </c>
      <c r="AU294" s="253" t="s">
        <v>83</v>
      </c>
      <c r="AV294" s="14" t="s">
        <v>83</v>
      </c>
      <c r="AW294" s="14" t="s">
        <v>30</v>
      </c>
      <c r="AX294" s="14" t="s">
        <v>73</v>
      </c>
      <c r="AY294" s="253" t="s">
        <v>169</v>
      </c>
    </row>
    <row r="295" s="13" customFormat="1">
      <c r="A295" s="13"/>
      <c r="B295" s="232"/>
      <c r="C295" s="233"/>
      <c r="D295" s="234" t="s">
        <v>178</v>
      </c>
      <c r="E295" s="235" t="s">
        <v>1</v>
      </c>
      <c r="F295" s="236" t="s">
        <v>271</v>
      </c>
      <c r="G295" s="233"/>
      <c r="H295" s="235" t="s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178</v>
      </c>
      <c r="AU295" s="242" t="s">
        <v>83</v>
      </c>
      <c r="AV295" s="13" t="s">
        <v>81</v>
      </c>
      <c r="AW295" s="13" t="s">
        <v>30</v>
      </c>
      <c r="AX295" s="13" t="s">
        <v>73</v>
      </c>
      <c r="AY295" s="242" t="s">
        <v>169</v>
      </c>
    </row>
    <row r="296" s="14" customFormat="1">
      <c r="A296" s="14"/>
      <c r="B296" s="243"/>
      <c r="C296" s="244"/>
      <c r="D296" s="234" t="s">
        <v>178</v>
      </c>
      <c r="E296" s="245" t="s">
        <v>1</v>
      </c>
      <c r="F296" s="246" t="s">
        <v>307</v>
      </c>
      <c r="G296" s="244"/>
      <c r="H296" s="247">
        <v>87.420000000000002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178</v>
      </c>
      <c r="AU296" s="253" t="s">
        <v>83</v>
      </c>
      <c r="AV296" s="14" t="s">
        <v>83</v>
      </c>
      <c r="AW296" s="14" t="s">
        <v>30</v>
      </c>
      <c r="AX296" s="14" t="s">
        <v>73</v>
      </c>
      <c r="AY296" s="253" t="s">
        <v>169</v>
      </c>
    </row>
    <row r="297" s="14" customFormat="1">
      <c r="A297" s="14"/>
      <c r="B297" s="243"/>
      <c r="C297" s="244"/>
      <c r="D297" s="234" t="s">
        <v>178</v>
      </c>
      <c r="E297" s="245" t="s">
        <v>1</v>
      </c>
      <c r="F297" s="246" t="s">
        <v>308</v>
      </c>
      <c r="G297" s="244"/>
      <c r="H297" s="247">
        <v>-7.8799999999999999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178</v>
      </c>
      <c r="AU297" s="253" t="s">
        <v>83</v>
      </c>
      <c r="AV297" s="14" t="s">
        <v>83</v>
      </c>
      <c r="AW297" s="14" t="s">
        <v>30</v>
      </c>
      <c r="AX297" s="14" t="s">
        <v>73</v>
      </c>
      <c r="AY297" s="253" t="s">
        <v>169</v>
      </c>
    </row>
    <row r="298" s="13" customFormat="1">
      <c r="A298" s="13"/>
      <c r="B298" s="232"/>
      <c r="C298" s="233"/>
      <c r="D298" s="234" t="s">
        <v>178</v>
      </c>
      <c r="E298" s="235" t="s">
        <v>1</v>
      </c>
      <c r="F298" s="236" t="s">
        <v>228</v>
      </c>
      <c r="G298" s="233"/>
      <c r="H298" s="235" t="s">
        <v>1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178</v>
      </c>
      <c r="AU298" s="242" t="s">
        <v>83</v>
      </c>
      <c r="AV298" s="13" t="s">
        <v>81</v>
      </c>
      <c r="AW298" s="13" t="s">
        <v>30</v>
      </c>
      <c r="AX298" s="13" t="s">
        <v>73</v>
      </c>
      <c r="AY298" s="242" t="s">
        <v>169</v>
      </c>
    </row>
    <row r="299" s="14" customFormat="1">
      <c r="A299" s="14"/>
      <c r="B299" s="243"/>
      <c r="C299" s="244"/>
      <c r="D299" s="234" t="s">
        <v>178</v>
      </c>
      <c r="E299" s="245" t="s">
        <v>1</v>
      </c>
      <c r="F299" s="246" t="s">
        <v>309</v>
      </c>
      <c r="G299" s="244"/>
      <c r="H299" s="247">
        <v>84.816000000000002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178</v>
      </c>
      <c r="AU299" s="253" t="s">
        <v>83</v>
      </c>
      <c r="AV299" s="14" t="s">
        <v>83</v>
      </c>
      <c r="AW299" s="14" t="s">
        <v>30</v>
      </c>
      <c r="AX299" s="14" t="s">
        <v>73</v>
      </c>
      <c r="AY299" s="253" t="s">
        <v>169</v>
      </c>
    </row>
    <row r="300" s="14" customFormat="1">
      <c r="A300" s="14"/>
      <c r="B300" s="243"/>
      <c r="C300" s="244"/>
      <c r="D300" s="234" t="s">
        <v>178</v>
      </c>
      <c r="E300" s="245" t="s">
        <v>1</v>
      </c>
      <c r="F300" s="246" t="s">
        <v>288</v>
      </c>
      <c r="G300" s="244"/>
      <c r="H300" s="247">
        <v>-1.5760000000000001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178</v>
      </c>
      <c r="AU300" s="253" t="s">
        <v>83</v>
      </c>
      <c r="AV300" s="14" t="s">
        <v>83</v>
      </c>
      <c r="AW300" s="14" t="s">
        <v>30</v>
      </c>
      <c r="AX300" s="14" t="s">
        <v>73</v>
      </c>
      <c r="AY300" s="253" t="s">
        <v>169</v>
      </c>
    </row>
    <row r="301" s="13" customFormat="1">
      <c r="A301" s="13"/>
      <c r="B301" s="232"/>
      <c r="C301" s="233"/>
      <c r="D301" s="234" t="s">
        <v>178</v>
      </c>
      <c r="E301" s="235" t="s">
        <v>1</v>
      </c>
      <c r="F301" s="236" t="s">
        <v>230</v>
      </c>
      <c r="G301" s="233"/>
      <c r="H301" s="235" t="s">
        <v>1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178</v>
      </c>
      <c r="AU301" s="242" t="s">
        <v>83</v>
      </c>
      <c r="AV301" s="13" t="s">
        <v>81</v>
      </c>
      <c r="AW301" s="13" t="s">
        <v>30</v>
      </c>
      <c r="AX301" s="13" t="s">
        <v>73</v>
      </c>
      <c r="AY301" s="242" t="s">
        <v>169</v>
      </c>
    </row>
    <row r="302" s="14" customFormat="1">
      <c r="A302" s="14"/>
      <c r="B302" s="243"/>
      <c r="C302" s="244"/>
      <c r="D302" s="234" t="s">
        <v>178</v>
      </c>
      <c r="E302" s="245" t="s">
        <v>1</v>
      </c>
      <c r="F302" s="246" t="s">
        <v>310</v>
      </c>
      <c r="G302" s="244"/>
      <c r="H302" s="247">
        <v>42.079999999999998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178</v>
      </c>
      <c r="AU302" s="253" t="s">
        <v>83</v>
      </c>
      <c r="AV302" s="14" t="s">
        <v>83</v>
      </c>
      <c r="AW302" s="14" t="s">
        <v>30</v>
      </c>
      <c r="AX302" s="14" t="s">
        <v>73</v>
      </c>
      <c r="AY302" s="253" t="s">
        <v>169</v>
      </c>
    </row>
    <row r="303" s="13" customFormat="1">
      <c r="A303" s="13"/>
      <c r="B303" s="232"/>
      <c r="C303" s="233"/>
      <c r="D303" s="234" t="s">
        <v>178</v>
      </c>
      <c r="E303" s="235" t="s">
        <v>1</v>
      </c>
      <c r="F303" s="236" t="s">
        <v>232</v>
      </c>
      <c r="G303" s="233"/>
      <c r="H303" s="235" t="s">
        <v>1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178</v>
      </c>
      <c r="AU303" s="242" t="s">
        <v>83</v>
      </c>
      <c r="AV303" s="13" t="s">
        <v>81</v>
      </c>
      <c r="AW303" s="13" t="s">
        <v>30</v>
      </c>
      <c r="AX303" s="13" t="s">
        <v>73</v>
      </c>
      <c r="AY303" s="242" t="s">
        <v>169</v>
      </c>
    </row>
    <row r="304" s="14" customFormat="1">
      <c r="A304" s="14"/>
      <c r="B304" s="243"/>
      <c r="C304" s="244"/>
      <c r="D304" s="234" t="s">
        <v>178</v>
      </c>
      <c r="E304" s="245" t="s">
        <v>1</v>
      </c>
      <c r="F304" s="246" t="s">
        <v>311</v>
      </c>
      <c r="G304" s="244"/>
      <c r="H304" s="247">
        <v>24.303999999999998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178</v>
      </c>
      <c r="AU304" s="253" t="s">
        <v>83</v>
      </c>
      <c r="AV304" s="14" t="s">
        <v>83</v>
      </c>
      <c r="AW304" s="14" t="s">
        <v>30</v>
      </c>
      <c r="AX304" s="14" t="s">
        <v>73</v>
      </c>
      <c r="AY304" s="253" t="s">
        <v>169</v>
      </c>
    </row>
    <row r="305" s="14" customFormat="1">
      <c r="A305" s="14"/>
      <c r="B305" s="243"/>
      <c r="C305" s="244"/>
      <c r="D305" s="234" t="s">
        <v>178</v>
      </c>
      <c r="E305" s="245" t="s">
        <v>1</v>
      </c>
      <c r="F305" s="246" t="s">
        <v>312</v>
      </c>
      <c r="G305" s="244"/>
      <c r="H305" s="247">
        <v>-2.758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178</v>
      </c>
      <c r="AU305" s="253" t="s">
        <v>83</v>
      </c>
      <c r="AV305" s="14" t="s">
        <v>83</v>
      </c>
      <c r="AW305" s="14" t="s">
        <v>30</v>
      </c>
      <c r="AX305" s="14" t="s">
        <v>73</v>
      </c>
      <c r="AY305" s="253" t="s">
        <v>169</v>
      </c>
    </row>
    <row r="306" s="13" customFormat="1">
      <c r="A306" s="13"/>
      <c r="B306" s="232"/>
      <c r="C306" s="233"/>
      <c r="D306" s="234" t="s">
        <v>178</v>
      </c>
      <c r="E306" s="235" t="s">
        <v>1</v>
      </c>
      <c r="F306" s="236" t="s">
        <v>234</v>
      </c>
      <c r="G306" s="233"/>
      <c r="H306" s="235" t="s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178</v>
      </c>
      <c r="AU306" s="242" t="s">
        <v>83</v>
      </c>
      <c r="AV306" s="13" t="s">
        <v>81</v>
      </c>
      <c r="AW306" s="13" t="s">
        <v>30</v>
      </c>
      <c r="AX306" s="13" t="s">
        <v>73</v>
      </c>
      <c r="AY306" s="242" t="s">
        <v>169</v>
      </c>
    </row>
    <row r="307" s="14" customFormat="1">
      <c r="A307" s="14"/>
      <c r="B307" s="243"/>
      <c r="C307" s="244"/>
      <c r="D307" s="234" t="s">
        <v>178</v>
      </c>
      <c r="E307" s="245" t="s">
        <v>1</v>
      </c>
      <c r="F307" s="246" t="s">
        <v>313</v>
      </c>
      <c r="G307" s="244"/>
      <c r="H307" s="247">
        <v>44.640000000000001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178</v>
      </c>
      <c r="AU307" s="253" t="s">
        <v>83</v>
      </c>
      <c r="AV307" s="14" t="s">
        <v>83</v>
      </c>
      <c r="AW307" s="14" t="s">
        <v>30</v>
      </c>
      <c r="AX307" s="14" t="s">
        <v>73</v>
      </c>
      <c r="AY307" s="253" t="s">
        <v>169</v>
      </c>
    </row>
    <row r="308" s="14" customFormat="1">
      <c r="A308" s="14"/>
      <c r="B308" s="243"/>
      <c r="C308" s="244"/>
      <c r="D308" s="234" t="s">
        <v>178</v>
      </c>
      <c r="E308" s="245" t="s">
        <v>1</v>
      </c>
      <c r="F308" s="246" t="s">
        <v>288</v>
      </c>
      <c r="G308" s="244"/>
      <c r="H308" s="247">
        <v>-1.5760000000000001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178</v>
      </c>
      <c r="AU308" s="253" t="s">
        <v>83</v>
      </c>
      <c r="AV308" s="14" t="s">
        <v>83</v>
      </c>
      <c r="AW308" s="14" t="s">
        <v>30</v>
      </c>
      <c r="AX308" s="14" t="s">
        <v>73</v>
      </c>
      <c r="AY308" s="253" t="s">
        <v>169</v>
      </c>
    </row>
    <row r="309" s="13" customFormat="1">
      <c r="A309" s="13"/>
      <c r="B309" s="232"/>
      <c r="C309" s="233"/>
      <c r="D309" s="234" t="s">
        <v>178</v>
      </c>
      <c r="E309" s="235" t="s">
        <v>1</v>
      </c>
      <c r="F309" s="236" t="s">
        <v>314</v>
      </c>
      <c r="G309" s="233"/>
      <c r="H309" s="235" t="s">
        <v>1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178</v>
      </c>
      <c r="AU309" s="242" t="s">
        <v>83</v>
      </c>
      <c r="AV309" s="13" t="s">
        <v>81</v>
      </c>
      <c r="AW309" s="13" t="s">
        <v>30</v>
      </c>
      <c r="AX309" s="13" t="s">
        <v>73</v>
      </c>
      <c r="AY309" s="242" t="s">
        <v>169</v>
      </c>
    </row>
    <row r="310" s="14" customFormat="1">
      <c r="A310" s="14"/>
      <c r="B310" s="243"/>
      <c r="C310" s="244"/>
      <c r="D310" s="234" t="s">
        <v>178</v>
      </c>
      <c r="E310" s="245" t="s">
        <v>1</v>
      </c>
      <c r="F310" s="246" t="s">
        <v>315</v>
      </c>
      <c r="G310" s="244"/>
      <c r="H310" s="247">
        <v>164.114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178</v>
      </c>
      <c r="AU310" s="253" t="s">
        <v>83</v>
      </c>
      <c r="AV310" s="14" t="s">
        <v>83</v>
      </c>
      <c r="AW310" s="14" t="s">
        <v>30</v>
      </c>
      <c r="AX310" s="14" t="s">
        <v>73</v>
      </c>
      <c r="AY310" s="253" t="s">
        <v>169</v>
      </c>
    </row>
    <row r="311" s="14" customFormat="1">
      <c r="A311" s="14"/>
      <c r="B311" s="243"/>
      <c r="C311" s="244"/>
      <c r="D311" s="234" t="s">
        <v>178</v>
      </c>
      <c r="E311" s="245" t="s">
        <v>1</v>
      </c>
      <c r="F311" s="246" t="s">
        <v>288</v>
      </c>
      <c r="G311" s="244"/>
      <c r="H311" s="247">
        <v>-1.5760000000000001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178</v>
      </c>
      <c r="AU311" s="253" t="s">
        <v>83</v>
      </c>
      <c r="AV311" s="14" t="s">
        <v>83</v>
      </c>
      <c r="AW311" s="14" t="s">
        <v>30</v>
      </c>
      <c r="AX311" s="14" t="s">
        <v>73</v>
      </c>
      <c r="AY311" s="253" t="s">
        <v>169</v>
      </c>
    </row>
    <row r="312" s="16" customFormat="1">
      <c r="A312" s="16"/>
      <c r="B312" s="265"/>
      <c r="C312" s="266"/>
      <c r="D312" s="234" t="s">
        <v>178</v>
      </c>
      <c r="E312" s="267" t="s">
        <v>1</v>
      </c>
      <c r="F312" s="268" t="s">
        <v>212</v>
      </c>
      <c r="G312" s="266"/>
      <c r="H312" s="269">
        <v>543.14799999999991</v>
      </c>
      <c r="I312" s="270"/>
      <c r="J312" s="266"/>
      <c r="K312" s="266"/>
      <c r="L312" s="271"/>
      <c r="M312" s="272"/>
      <c r="N312" s="273"/>
      <c r="O312" s="273"/>
      <c r="P312" s="273"/>
      <c r="Q312" s="273"/>
      <c r="R312" s="273"/>
      <c r="S312" s="273"/>
      <c r="T312" s="274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5" t="s">
        <v>178</v>
      </c>
      <c r="AU312" s="275" t="s">
        <v>83</v>
      </c>
      <c r="AV312" s="16" t="s">
        <v>170</v>
      </c>
      <c r="AW312" s="16" t="s">
        <v>30</v>
      </c>
      <c r="AX312" s="16" t="s">
        <v>73</v>
      </c>
      <c r="AY312" s="275" t="s">
        <v>169</v>
      </c>
    </row>
    <row r="313" s="15" customFormat="1">
      <c r="A313" s="15"/>
      <c r="B313" s="254"/>
      <c r="C313" s="255"/>
      <c r="D313" s="234" t="s">
        <v>178</v>
      </c>
      <c r="E313" s="256" t="s">
        <v>1</v>
      </c>
      <c r="F313" s="257" t="s">
        <v>181</v>
      </c>
      <c r="G313" s="255"/>
      <c r="H313" s="258">
        <v>1202.7179999999999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4" t="s">
        <v>178</v>
      </c>
      <c r="AU313" s="264" t="s">
        <v>83</v>
      </c>
      <c r="AV313" s="15" t="s">
        <v>177</v>
      </c>
      <c r="AW313" s="15" t="s">
        <v>30</v>
      </c>
      <c r="AX313" s="15" t="s">
        <v>81</v>
      </c>
      <c r="AY313" s="264" t="s">
        <v>169</v>
      </c>
    </row>
    <row r="314" s="2" customFormat="1" ht="37.8" customHeight="1">
      <c r="A314" s="39"/>
      <c r="B314" s="40"/>
      <c r="C314" s="219" t="s">
        <v>250</v>
      </c>
      <c r="D314" s="219" t="s">
        <v>172</v>
      </c>
      <c r="E314" s="220" t="s">
        <v>276</v>
      </c>
      <c r="F314" s="221" t="s">
        <v>277</v>
      </c>
      <c r="G314" s="222" t="s">
        <v>175</v>
      </c>
      <c r="H314" s="223">
        <v>18.039999999999999</v>
      </c>
      <c r="I314" s="224"/>
      <c r="J314" s="225">
        <f>ROUND(I314*H314,2)</f>
        <v>0</v>
      </c>
      <c r="K314" s="221" t="s">
        <v>176</v>
      </c>
      <c r="L314" s="45"/>
      <c r="M314" s="226" t="s">
        <v>1</v>
      </c>
      <c r="N314" s="227" t="s">
        <v>38</v>
      </c>
      <c r="O314" s="92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177</v>
      </c>
      <c r="AT314" s="230" t="s">
        <v>172</v>
      </c>
      <c r="AU314" s="230" t="s">
        <v>83</v>
      </c>
      <c r="AY314" s="18" t="s">
        <v>169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81</v>
      </c>
      <c r="BK314" s="231">
        <f>ROUND(I314*H314,2)</f>
        <v>0</v>
      </c>
      <c r="BL314" s="18" t="s">
        <v>177</v>
      </c>
      <c r="BM314" s="230" t="s">
        <v>316</v>
      </c>
    </row>
    <row r="315" s="13" customFormat="1">
      <c r="A315" s="13"/>
      <c r="B315" s="232"/>
      <c r="C315" s="233"/>
      <c r="D315" s="234" t="s">
        <v>178</v>
      </c>
      <c r="E315" s="235" t="s">
        <v>1</v>
      </c>
      <c r="F315" s="236" t="s">
        <v>317</v>
      </c>
      <c r="G315" s="233"/>
      <c r="H315" s="235" t="s">
        <v>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178</v>
      </c>
      <c r="AU315" s="242" t="s">
        <v>83</v>
      </c>
      <c r="AV315" s="13" t="s">
        <v>81</v>
      </c>
      <c r="AW315" s="13" t="s">
        <v>30</v>
      </c>
      <c r="AX315" s="13" t="s">
        <v>73</v>
      </c>
      <c r="AY315" s="242" t="s">
        <v>169</v>
      </c>
    </row>
    <row r="316" s="14" customFormat="1">
      <c r="A316" s="14"/>
      <c r="B316" s="243"/>
      <c r="C316" s="244"/>
      <c r="D316" s="234" t="s">
        <v>178</v>
      </c>
      <c r="E316" s="245" t="s">
        <v>1</v>
      </c>
      <c r="F316" s="246" t="s">
        <v>318</v>
      </c>
      <c r="G316" s="244"/>
      <c r="H316" s="247">
        <v>18.039999999999999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178</v>
      </c>
      <c r="AU316" s="253" t="s">
        <v>83</v>
      </c>
      <c r="AV316" s="14" t="s">
        <v>83</v>
      </c>
      <c r="AW316" s="14" t="s">
        <v>30</v>
      </c>
      <c r="AX316" s="14" t="s">
        <v>73</v>
      </c>
      <c r="AY316" s="253" t="s">
        <v>169</v>
      </c>
    </row>
    <row r="317" s="15" customFormat="1">
      <c r="A317" s="15"/>
      <c r="B317" s="254"/>
      <c r="C317" s="255"/>
      <c r="D317" s="234" t="s">
        <v>178</v>
      </c>
      <c r="E317" s="256" t="s">
        <v>1</v>
      </c>
      <c r="F317" s="257" t="s">
        <v>181</v>
      </c>
      <c r="G317" s="255"/>
      <c r="H317" s="258">
        <v>18.039999999999999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178</v>
      </c>
      <c r="AU317" s="264" t="s">
        <v>83</v>
      </c>
      <c r="AV317" s="15" t="s">
        <v>177</v>
      </c>
      <c r="AW317" s="15" t="s">
        <v>30</v>
      </c>
      <c r="AX317" s="15" t="s">
        <v>81</v>
      </c>
      <c r="AY317" s="264" t="s">
        <v>169</v>
      </c>
    </row>
    <row r="318" s="2" customFormat="1" ht="16.5" customHeight="1">
      <c r="A318" s="39"/>
      <c r="B318" s="40"/>
      <c r="C318" s="219" t="s">
        <v>182</v>
      </c>
      <c r="D318" s="219" t="s">
        <v>172</v>
      </c>
      <c r="E318" s="220" t="s">
        <v>319</v>
      </c>
      <c r="F318" s="221" t="s">
        <v>320</v>
      </c>
      <c r="G318" s="222" t="s">
        <v>175</v>
      </c>
      <c r="H318" s="223">
        <v>200</v>
      </c>
      <c r="I318" s="224"/>
      <c r="J318" s="225">
        <f>ROUND(I318*H318,2)</f>
        <v>0</v>
      </c>
      <c r="K318" s="221" t="s">
        <v>1</v>
      </c>
      <c r="L318" s="45"/>
      <c r="M318" s="226" t="s">
        <v>1</v>
      </c>
      <c r="N318" s="227" t="s">
        <v>38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177</v>
      </c>
      <c r="AT318" s="230" t="s">
        <v>172</v>
      </c>
      <c r="AU318" s="230" t="s">
        <v>83</v>
      </c>
      <c r="AY318" s="18" t="s">
        <v>169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81</v>
      </c>
      <c r="BK318" s="231">
        <f>ROUND(I318*H318,2)</f>
        <v>0</v>
      </c>
      <c r="BL318" s="18" t="s">
        <v>177</v>
      </c>
      <c r="BM318" s="230" t="s">
        <v>321</v>
      </c>
    </row>
    <row r="319" s="13" customFormat="1">
      <c r="A319" s="13"/>
      <c r="B319" s="232"/>
      <c r="C319" s="233"/>
      <c r="D319" s="234" t="s">
        <v>178</v>
      </c>
      <c r="E319" s="235" t="s">
        <v>1</v>
      </c>
      <c r="F319" s="236" t="s">
        <v>322</v>
      </c>
      <c r="G319" s="233"/>
      <c r="H319" s="235" t="s">
        <v>1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178</v>
      </c>
      <c r="AU319" s="242" t="s">
        <v>83</v>
      </c>
      <c r="AV319" s="13" t="s">
        <v>81</v>
      </c>
      <c r="AW319" s="13" t="s">
        <v>30</v>
      </c>
      <c r="AX319" s="13" t="s">
        <v>73</v>
      </c>
      <c r="AY319" s="242" t="s">
        <v>169</v>
      </c>
    </row>
    <row r="320" s="14" customFormat="1">
      <c r="A320" s="14"/>
      <c r="B320" s="243"/>
      <c r="C320" s="244"/>
      <c r="D320" s="234" t="s">
        <v>178</v>
      </c>
      <c r="E320" s="245" t="s">
        <v>1</v>
      </c>
      <c r="F320" s="246" t="s">
        <v>323</v>
      </c>
      <c r="G320" s="244"/>
      <c r="H320" s="247">
        <v>200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178</v>
      </c>
      <c r="AU320" s="253" t="s">
        <v>83</v>
      </c>
      <c r="AV320" s="14" t="s">
        <v>83</v>
      </c>
      <c r="AW320" s="14" t="s">
        <v>30</v>
      </c>
      <c r="AX320" s="14" t="s">
        <v>73</v>
      </c>
      <c r="AY320" s="253" t="s">
        <v>169</v>
      </c>
    </row>
    <row r="321" s="15" customFormat="1">
      <c r="A321" s="15"/>
      <c r="B321" s="254"/>
      <c r="C321" s="255"/>
      <c r="D321" s="234" t="s">
        <v>178</v>
      </c>
      <c r="E321" s="256" t="s">
        <v>1</v>
      </c>
      <c r="F321" s="257" t="s">
        <v>181</v>
      </c>
      <c r="G321" s="255"/>
      <c r="H321" s="258">
        <v>200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178</v>
      </c>
      <c r="AU321" s="264" t="s">
        <v>83</v>
      </c>
      <c r="AV321" s="15" t="s">
        <v>177</v>
      </c>
      <c r="AW321" s="15" t="s">
        <v>30</v>
      </c>
      <c r="AX321" s="15" t="s">
        <v>81</v>
      </c>
      <c r="AY321" s="264" t="s">
        <v>169</v>
      </c>
    </row>
    <row r="322" s="2" customFormat="1" ht="37.8" customHeight="1">
      <c r="A322" s="39"/>
      <c r="B322" s="40"/>
      <c r="C322" s="219" t="s">
        <v>254</v>
      </c>
      <c r="D322" s="219" t="s">
        <v>172</v>
      </c>
      <c r="E322" s="220" t="s">
        <v>324</v>
      </c>
      <c r="F322" s="221" t="s">
        <v>325</v>
      </c>
      <c r="G322" s="222" t="s">
        <v>175</v>
      </c>
      <c r="H322" s="223">
        <v>19.800000000000001</v>
      </c>
      <c r="I322" s="224"/>
      <c r="J322" s="225">
        <f>ROUND(I322*H322,2)</f>
        <v>0</v>
      </c>
      <c r="K322" s="221" t="s">
        <v>176</v>
      </c>
      <c r="L322" s="45"/>
      <c r="M322" s="226" t="s">
        <v>1</v>
      </c>
      <c r="N322" s="227" t="s">
        <v>38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177</v>
      </c>
      <c r="AT322" s="230" t="s">
        <v>172</v>
      </c>
      <c r="AU322" s="230" t="s">
        <v>83</v>
      </c>
      <c r="AY322" s="18" t="s">
        <v>169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81</v>
      </c>
      <c r="BK322" s="231">
        <f>ROUND(I322*H322,2)</f>
        <v>0</v>
      </c>
      <c r="BL322" s="18" t="s">
        <v>177</v>
      </c>
      <c r="BM322" s="230" t="s">
        <v>326</v>
      </c>
    </row>
    <row r="323" s="13" customFormat="1">
      <c r="A323" s="13"/>
      <c r="B323" s="232"/>
      <c r="C323" s="233"/>
      <c r="D323" s="234" t="s">
        <v>178</v>
      </c>
      <c r="E323" s="235" t="s">
        <v>1</v>
      </c>
      <c r="F323" s="236" t="s">
        <v>327</v>
      </c>
      <c r="G323" s="233"/>
      <c r="H323" s="235" t="s">
        <v>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178</v>
      </c>
      <c r="AU323" s="242" t="s">
        <v>83</v>
      </c>
      <c r="AV323" s="13" t="s">
        <v>81</v>
      </c>
      <c r="AW323" s="13" t="s">
        <v>30</v>
      </c>
      <c r="AX323" s="13" t="s">
        <v>73</v>
      </c>
      <c r="AY323" s="242" t="s">
        <v>169</v>
      </c>
    </row>
    <row r="324" s="14" customFormat="1">
      <c r="A324" s="14"/>
      <c r="B324" s="243"/>
      <c r="C324" s="244"/>
      <c r="D324" s="234" t="s">
        <v>178</v>
      </c>
      <c r="E324" s="245" t="s">
        <v>1</v>
      </c>
      <c r="F324" s="246" t="s">
        <v>180</v>
      </c>
      <c r="G324" s="244"/>
      <c r="H324" s="247">
        <v>19.800000000000001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178</v>
      </c>
      <c r="AU324" s="253" t="s">
        <v>83</v>
      </c>
      <c r="AV324" s="14" t="s">
        <v>83</v>
      </c>
      <c r="AW324" s="14" t="s">
        <v>30</v>
      </c>
      <c r="AX324" s="14" t="s">
        <v>73</v>
      </c>
      <c r="AY324" s="253" t="s">
        <v>169</v>
      </c>
    </row>
    <row r="325" s="15" customFormat="1">
      <c r="A325" s="15"/>
      <c r="B325" s="254"/>
      <c r="C325" s="255"/>
      <c r="D325" s="234" t="s">
        <v>178</v>
      </c>
      <c r="E325" s="256" t="s">
        <v>1</v>
      </c>
      <c r="F325" s="257" t="s">
        <v>181</v>
      </c>
      <c r="G325" s="255"/>
      <c r="H325" s="258">
        <v>19.800000000000001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4" t="s">
        <v>178</v>
      </c>
      <c r="AU325" s="264" t="s">
        <v>83</v>
      </c>
      <c r="AV325" s="15" t="s">
        <v>177</v>
      </c>
      <c r="AW325" s="15" t="s">
        <v>30</v>
      </c>
      <c r="AX325" s="15" t="s">
        <v>81</v>
      </c>
      <c r="AY325" s="264" t="s">
        <v>169</v>
      </c>
    </row>
    <row r="326" s="2" customFormat="1" ht="21.75" customHeight="1">
      <c r="A326" s="39"/>
      <c r="B326" s="40"/>
      <c r="C326" s="219" t="s">
        <v>328</v>
      </c>
      <c r="D326" s="219" t="s">
        <v>172</v>
      </c>
      <c r="E326" s="220" t="s">
        <v>329</v>
      </c>
      <c r="F326" s="221" t="s">
        <v>330</v>
      </c>
      <c r="G326" s="222" t="s">
        <v>175</v>
      </c>
      <c r="H326" s="223">
        <v>37.840000000000003</v>
      </c>
      <c r="I326" s="224"/>
      <c r="J326" s="225">
        <f>ROUND(I326*H326,2)</f>
        <v>0</v>
      </c>
      <c r="K326" s="221" t="s">
        <v>176</v>
      </c>
      <c r="L326" s="45"/>
      <c r="M326" s="226" t="s">
        <v>1</v>
      </c>
      <c r="N326" s="227" t="s">
        <v>38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177</v>
      </c>
      <c r="AT326" s="230" t="s">
        <v>172</v>
      </c>
      <c r="AU326" s="230" t="s">
        <v>83</v>
      </c>
      <c r="AY326" s="18" t="s">
        <v>169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81</v>
      </c>
      <c r="BK326" s="231">
        <f>ROUND(I326*H326,2)</f>
        <v>0</v>
      </c>
      <c r="BL326" s="18" t="s">
        <v>177</v>
      </c>
      <c r="BM326" s="230" t="s">
        <v>331</v>
      </c>
    </row>
    <row r="327" s="14" customFormat="1">
      <c r="A327" s="14"/>
      <c r="B327" s="243"/>
      <c r="C327" s="244"/>
      <c r="D327" s="234" t="s">
        <v>178</v>
      </c>
      <c r="E327" s="245" t="s">
        <v>1</v>
      </c>
      <c r="F327" s="246" t="s">
        <v>332</v>
      </c>
      <c r="G327" s="244"/>
      <c r="H327" s="247">
        <v>37.840000000000003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178</v>
      </c>
      <c r="AU327" s="253" t="s">
        <v>83</v>
      </c>
      <c r="AV327" s="14" t="s">
        <v>83</v>
      </c>
      <c r="AW327" s="14" t="s">
        <v>30</v>
      </c>
      <c r="AX327" s="14" t="s">
        <v>73</v>
      </c>
      <c r="AY327" s="253" t="s">
        <v>169</v>
      </c>
    </row>
    <row r="328" s="15" customFormat="1">
      <c r="A328" s="15"/>
      <c r="B328" s="254"/>
      <c r="C328" s="255"/>
      <c r="D328" s="234" t="s">
        <v>178</v>
      </c>
      <c r="E328" s="256" t="s">
        <v>1</v>
      </c>
      <c r="F328" s="257" t="s">
        <v>181</v>
      </c>
      <c r="G328" s="255"/>
      <c r="H328" s="258">
        <v>37.840000000000003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4" t="s">
        <v>178</v>
      </c>
      <c r="AU328" s="264" t="s">
        <v>83</v>
      </c>
      <c r="AV328" s="15" t="s">
        <v>177</v>
      </c>
      <c r="AW328" s="15" t="s">
        <v>30</v>
      </c>
      <c r="AX328" s="15" t="s">
        <v>81</v>
      </c>
      <c r="AY328" s="264" t="s">
        <v>169</v>
      </c>
    </row>
    <row r="329" s="2" customFormat="1" ht="21.75" customHeight="1">
      <c r="A329" s="39"/>
      <c r="B329" s="40"/>
      <c r="C329" s="219" t="s">
        <v>258</v>
      </c>
      <c r="D329" s="219" t="s">
        <v>172</v>
      </c>
      <c r="E329" s="220" t="s">
        <v>333</v>
      </c>
      <c r="F329" s="221" t="s">
        <v>334</v>
      </c>
      <c r="G329" s="222" t="s">
        <v>335</v>
      </c>
      <c r="H329" s="223">
        <v>1</v>
      </c>
      <c r="I329" s="224"/>
      <c r="J329" s="225">
        <f>ROUND(I329*H329,2)</f>
        <v>0</v>
      </c>
      <c r="K329" s="221" t="s">
        <v>1</v>
      </c>
      <c r="L329" s="45"/>
      <c r="M329" s="226" t="s">
        <v>1</v>
      </c>
      <c r="N329" s="227" t="s">
        <v>38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177</v>
      </c>
      <c r="AT329" s="230" t="s">
        <v>172</v>
      </c>
      <c r="AU329" s="230" t="s">
        <v>83</v>
      </c>
      <c r="AY329" s="18" t="s">
        <v>169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81</v>
      </c>
      <c r="BK329" s="231">
        <f>ROUND(I329*H329,2)</f>
        <v>0</v>
      </c>
      <c r="BL329" s="18" t="s">
        <v>177</v>
      </c>
      <c r="BM329" s="230" t="s">
        <v>336</v>
      </c>
    </row>
    <row r="330" s="13" customFormat="1">
      <c r="A330" s="13"/>
      <c r="B330" s="232"/>
      <c r="C330" s="233"/>
      <c r="D330" s="234" t="s">
        <v>178</v>
      </c>
      <c r="E330" s="235" t="s">
        <v>1</v>
      </c>
      <c r="F330" s="236" t="s">
        <v>179</v>
      </c>
      <c r="G330" s="233"/>
      <c r="H330" s="235" t="s">
        <v>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178</v>
      </c>
      <c r="AU330" s="242" t="s">
        <v>83</v>
      </c>
      <c r="AV330" s="13" t="s">
        <v>81</v>
      </c>
      <c r="AW330" s="13" t="s">
        <v>30</v>
      </c>
      <c r="AX330" s="13" t="s">
        <v>73</v>
      </c>
      <c r="AY330" s="242" t="s">
        <v>169</v>
      </c>
    </row>
    <row r="331" s="14" customFormat="1">
      <c r="A331" s="14"/>
      <c r="B331" s="243"/>
      <c r="C331" s="244"/>
      <c r="D331" s="234" t="s">
        <v>178</v>
      </c>
      <c r="E331" s="245" t="s">
        <v>1</v>
      </c>
      <c r="F331" s="246" t="s">
        <v>81</v>
      </c>
      <c r="G331" s="244"/>
      <c r="H331" s="247">
        <v>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178</v>
      </c>
      <c r="AU331" s="253" t="s">
        <v>83</v>
      </c>
      <c r="AV331" s="14" t="s">
        <v>83</v>
      </c>
      <c r="AW331" s="14" t="s">
        <v>30</v>
      </c>
      <c r="AX331" s="14" t="s">
        <v>73</v>
      </c>
      <c r="AY331" s="253" t="s">
        <v>169</v>
      </c>
    </row>
    <row r="332" s="15" customFormat="1">
      <c r="A332" s="15"/>
      <c r="B332" s="254"/>
      <c r="C332" s="255"/>
      <c r="D332" s="234" t="s">
        <v>178</v>
      </c>
      <c r="E332" s="256" t="s">
        <v>1</v>
      </c>
      <c r="F332" s="257" t="s">
        <v>181</v>
      </c>
      <c r="G332" s="255"/>
      <c r="H332" s="258">
        <v>1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178</v>
      </c>
      <c r="AU332" s="264" t="s">
        <v>83</v>
      </c>
      <c r="AV332" s="15" t="s">
        <v>177</v>
      </c>
      <c r="AW332" s="15" t="s">
        <v>30</v>
      </c>
      <c r="AX332" s="15" t="s">
        <v>81</v>
      </c>
      <c r="AY332" s="264" t="s">
        <v>169</v>
      </c>
    </row>
    <row r="333" s="2" customFormat="1" ht="24.15" customHeight="1">
      <c r="A333" s="39"/>
      <c r="B333" s="40"/>
      <c r="C333" s="219" t="s">
        <v>337</v>
      </c>
      <c r="D333" s="219" t="s">
        <v>172</v>
      </c>
      <c r="E333" s="220" t="s">
        <v>338</v>
      </c>
      <c r="F333" s="221" t="s">
        <v>339</v>
      </c>
      <c r="G333" s="222" t="s">
        <v>175</v>
      </c>
      <c r="H333" s="223">
        <v>37.840000000000003</v>
      </c>
      <c r="I333" s="224"/>
      <c r="J333" s="225">
        <f>ROUND(I333*H333,2)</f>
        <v>0</v>
      </c>
      <c r="K333" s="221" t="s">
        <v>176</v>
      </c>
      <c r="L333" s="45"/>
      <c r="M333" s="226" t="s">
        <v>1</v>
      </c>
      <c r="N333" s="227" t="s">
        <v>38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177</v>
      </c>
      <c r="AT333" s="230" t="s">
        <v>172</v>
      </c>
      <c r="AU333" s="230" t="s">
        <v>83</v>
      </c>
      <c r="AY333" s="18" t="s">
        <v>169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81</v>
      </c>
      <c r="BK333" s="231">
        <f>ROUND(I333*H333,2)</f>
        <v>0</v>
      </c>
      <c r="BL333" s="18" t="s">
        <v>177</v>
      </c>
      <c r="BM333" s="230" t="s">
        <v>340</v>
      </c>
    </row>
    <row r="334" s="13" customFormat="1">
      <c r="A334" s="13"/>
      <c r="B334" s="232"/>
      <c r="C334" s="233"/>
      <c r="D334" s="234" t="s">
        <v>178</v>
      </c>
      <c r="E334" s="235" t="s">
        <v>1</v>
      </c>
      <c r="F334" s="236" t="s">
        <v>341</v>
      </c>
      <c r="G334" s="233"/>
      <c r="H334" s="235" t="s">
        <v>1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178</v>
      </c>
      <c r="AU334" s="242" t="s">
        <v>83</v>
      </c>
      <c r="AV334" s="13" t="s">
        <v>81</v>
      </c>
      <c r="AW334" s="13" t="s">
        <v>30</v>
      </c>
      <c r="AX334" s="13" t="s">
        <v>73</v>
      </c>
      <c r="AY334" s="242" t="s">
        <v>169</v>
      </c>
    </row>
    <row r="335" s="14" customFormat="1">
      <c r="A335" s="14"/>
      <c r="B335" s="243"/>
      <c r="C335" s="244"/>
      <c r="D335" s="234" t="s">
        <v>178</v>
      </c>
      <c r="E335" s="245" t="s">
        <v>1</v>
      </c>
      <c r="F335" s="246" t="s">
        <v>342</v>
      </c>
      <c r="G335" s="244"/>
      <c r="H335" s="247">
        <v>37.840000000000003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178</v>
      </c>
      <c r="AU335" s="253" t="s">
        <v>83</v>
      </c>
      <c r="AV335" s="14" t="s">
        <v>83</v>
      </c>
      <c r="AW335" s="14" t="s">
        <v>30</v>
      </c>
      <c r="AX335" s="14" t="s">
        <v>73</v>
      </c>
      <c r="AY335" s="253" t="s">
        <v>169</v>
      </c>
    </row>
    <row r="336" s="15" customFormat="1">
      <c r="A336" s="15"/>
      <c r="B336" s="254"/>
      <c r="C336" s="255"/>
      <c r="D336" s="234" t="s">
        <v>178</v>
      </c>
      <c r="E336" s="256" t="s">
        <v>1</v>
      </c>
      <c r="F336" s="257" t="s">
        <v>181</v>
      </c>
      <c r="G336" s="255"/>
      <c r="H336" s="258">
        <v>37.840000000000003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178</v>
      </c>
      <c r="AU336" s="264" t="s">
        <v>83</v>
      </c>
      <c r="AV336" s="15" t="s">
        <v>177</v>
      </c>
      <c r="AW336" s="15" t="s">
        <v>30</v>
      </c>
      <c r="AX336" s="15" t="s">
        <v>81</v>
      </c>
      <c r="AY336" s="264" t="s">
        <v>169</v>
      </c>
    </row>
    <row r="337" s="2" customFormat="1" ht="24.15" customHeight="1">
      <c r="A337" s="39"/>
      <c r="B337" s="40"/>
      <c r="C337" s="219" t="s">
        <v>278</v>
      </c>
      <c r="D337" s="219" t="s">
        <v>172</v>
      </c>
      <c r="E337" s="220" t="s">
        <v>343</v>
      </c>
      <c r="F337" s="221" t="s">
        <v>344</v>
      </c>
      <c r="G337" s="222" t="s">
        <v>175</v>
      </c>
      <c r="H337" s="223">
        <v>19.800000000000001</v>
      </c>
      <c r="I337" s="224"/>
      <c r="J337" s="225">
        <f>ROUND(I337*H337,2)</f>
        <v>0</v>
      </c>
      <c r="K337" s="221" t="s">
        <v>1</v>
      </c>
      <c r="L337" s="45"/>
      <c r="M337" s="226" t="s">
        <v>1</v>
      </c>
      <c r="N337" s="227" t="s">
        <v>38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177</v>
      </c>
      <c r="AT337" s="230" t="s">
        <v>172</v>
      </c>
      <c r="AU337" s="230" t="s">
        <v>83</v>
      </c>
      <c r="AY337" s="18" t="s">
        <v>169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81</v>
      </c>
      <c r="BK337" s="231">
        <f>ROUND(I337*H337,2)</f>
        <v>0</v>
      </c>
      <c r="BL337" s="18" t="s">
        <v>177</v>
      </c>
      <c r="BM337" s="230" t="s">
        <v>345</v>
      </c>
    </row>
    <row r="338" s="13" customFormat="1">
      <c r="A338" s="13"/>
      <c r="B338" s="232"/>
      <c r="C338" s="233"/>
      <c r="D338" s="234" t="s">
        <v>178</v>
      </c>
      <c r="E338" s="235" t="s">
        <v>1</v>
      </c>
      <c r="F338" s="236" t="s">
        <v>346</v>
      </c>
      <c r="G338" s="233"/>
      <c r="H338" s="235" t="s">
        <v>1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178</v>
      </c>
      <c r="AU338" s="242" t="s">
        <v>83</v>
      </c>
      <c r="AV338" s="13" t="s">
        <v>81</v>
      </c>
      <c r="AW338" s="13" t="s">
        <v>30</v>
      </c>
      <c r="AX338" s="13" t="s">
        <v>73</v>
      </c>
      <c r="AY338" s="242" t="s">
        <v>169</v>
      </c>
    </row>
    <row r="339" s="14" customFormat="1">
      <c r="A339" s="14"/>
      <c r="B339" s="243"/>
      <c r="C339" s="244"/>
      <c r="D339" s="234" t="s">
        <v>178</v>
      </c>
      <c r="E339" s="245" t="s">
        <v>1</v>
      </c>
      <c r="F339" s="246" t="s">
        <v>180</v>
      </c>
      <c r="G339" s="244"/>
      <c r="H339" s="247">
        <v>19.800000000000001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178</v>
      </c>
      <c r="AU339" s="253" t="s">
        <v>83</v>
      </c>
      <c r="AV339" s="14" t="s">
        <v>83</v>
      </c>
      <c r="AW339" s="14" t="s">
        <v>30</v>
      </c>
      <c r="AX339" s="14" t="s">
        <v>73</v>
      </c>
      <c r="AY339" s="253" t="s">
        <v>169</v>
      </c>
    </row>
    <row r="340" s="15" customFormat="1">
      <c r="A340" s="15"/>
      <c r="B340" s="254"/>
      <c r="C340" s="255"/>
      <c r="D340" s="234" t="s">
        <v>178</v>
      </c>
      <c r="E340" s="256" t="s">
        <v>1</v>
      </c>
      <c r="F340" s="257" t="s">
        <v>181</v>
      </c>
      <c r="G340" s="255"/>
      <c r="H340" s="258">
        <v>19.800000000000001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178</v>
      </c>
      <c r="AU340" s="264" t="s">
        <v>83</v>
      </c>
      <c r="AV340" s="15" t="s">
        <v>177</v>
      </c>
      <c r="AW340" s="15" t="s">
        <v>30</v>
      </c>
      <c r="AX340" s="15" t="s">
        <v>81</v>
      </c>
      <c r="AY340" s="264" t="s">
        <v>169</v>
      </c>
    </row>
    <row r="341" s="12" customFormat="1" ht="22.8" customHeight="1">
      <c r="A341" s="12"/>
      <c r="B341" s="203"/>
      <c r="C341" s="204"/>
      <c r="D341" s="205" t="s">
        <v>72</v>
      </c>
      <c r="E341" s="217" t="s">
        <v>347</v>
      </c>
      <c r="F341" s="217" t="s">
        <v>348</v>
      </c>
      <c r="G341" s="204"/>
      <c r="H341" s="204"/>
      <c r="I341" s="207"/>
      <c r="J341" s="218">
        <f>BK341</f>
        <v>0</v>
      </c>
      <c r="K341" s="204"/>
      <c r="L341" s="209"/>
      <c r="M341" s="210"/>
      <c r="N341" s="211"/>
      <c r="O341" s="211"/>
      <c r="P341" s="212">
        <f>SUM(P342:P347)</f>
        <v>0</v>
      </c>
      <c r="Q341" s="211"/>
      <c r="R341" s="212">
        <f>SUM(R342:R347)</f>
        <v>0</v>
      </c>
      <c r="S341" s="211"/>
      <c r="T341" s="213">
        <f>SUM(T342:T347)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4" t="s">
        <v>81</v>
      </c>
      <c r="AT341" s="215" t="s">
        <v>72</v>
      </c>
      <c r="AU341" s="215" t="s">
        <v>81</v>
      </c>
      <c r="AY341" s="214" t="s">
        <v>169</v>
      </c>
      <c r="BK341" s="216">
        <f>SUM(BK342:BK347)</f>
        <v>0</v>
      </c>
    </row>
    <row r="342" s="2" customFormat="1" ht="33" customHeight="1">
      <c r="A342" s="39"/>
      <c r="B342" s="40"/>
      <c r="C342" s="219" t="s">
        <v>8</v>
      </c>
      <c r="D342" s="219" t="s">
        <v>172</v>
      </c>
      <c r="E342" s="220" t="s">
        <v>349</v>
      </c>
      <c r="F342" s="221" t="s">
        <v>350</v>
      </c>
      <c r="G342" s="222" t="s">
        <v>351</v>
      </c>
      <c r="H342" s="223">
        <v>192.56200000000001</v>
      </c>
      <c r="I342" s="224"/>
      <c r="J342" s="225">
        <f>ROUND(I342*H342,2)</f>
        <v>0</v>
      </c>
      <c r="K342" s="221" t="s">
        <v>176</v>
      </c>
      <c r="L342" s="45"/>
      <c r="M342" s="226" t="s">
        <v>1</v>
      </c>
      <c r="N342" s="227" t="s">
        <v>38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177</v>
      </c>
      <c r="AT342" s="230" t="s">
        <v>172</v>
      </c>
      <c r="AU342" s="230" t="s">
        <v>83</v>
      </c>
      <c r="AY342" s="18" t="s">
        <v>169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81</v>
      </c>
      <c r="BK342" s="231">
        <f>ROUND(I342*H342,2)</f>
        <v>0</v>
      </c>
      <c r="BL342" s="18" t="s">
        <v>177</v>
      </c>
      <c r="BM342" s="230" t="s">
        <v>352</v>
      </c>
    </row>
    <row r="343" s="2" customFormat="1" ht="24.15" customHeight="1">
      <c r="A343" s="39"/>
      <c r="B343" s="40"/>
      <c r="C343" s="219" t="s">
        <v>316</v>
      </c>
      <c r="D343" s="219" t="s">
        <v>172</v>
      </c>
      <c r="E343" s="220" t="s">
        <v>353</v>
      </c>
      <c r="F343" s="221" t="s">
        <v>354</v>
      </c>
      <c r="G343" s="222" t="s">
        <v>351</v>
      </c>
      <c r="H343" s="223">
        <v>192.56200000000001</v>
      </c>
      <c r="I343" s="224"/>
      <c r="J343" s="225">
        <f>ROUND(I343*H343,2)</f>
        <v>0</v>
      </c>
      <c r="K343" s="221" t="s">
        <v>199</v>
      </c>
      <c r="L343" s="45"/>
      <c r="M343" s="226" t="s">
        <v>1</v>
      </c>
      <c r="N343" s="227" t="s">
        <v>38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177</v>
      </c>
      <c r="AT343" s="230" t="s">
        <v>172</v>
      </c>
      <c r="AU343" s="230" t="s">
        <v>83</v>
      </c>
      <c r="AY343" s="18" t="s">
        <v>169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81</v>
      </c>
      <c r="BK343" s="231">
        <f>ROUND(I343*H343,2)</f>
        <v>0</v>
      </c>
      <c r="BL343" s="18" t="s">
        <v>177</v>
      </c>
      <c r="BM343" s="230" t="s">
        <v>355</v>
      </c>
    </row>
    <row r="344" s="2" customFormat="1" ht="24.15" customHeight="1">
      <c r="A344" s="39"/>
      <c r="B344" s="40"/>
      <c r="C344" s="219" t="s">
        <v>356</v>
      </c>
      <c r="D344" s="219" t="s">
        <v>172</v>
      </c>
      <c r="E344" s="220" t="s">
        <v>357</v>
      </c>
      <c r="F344" s="221" t="s">
        <v>358</v>
      </c>
      <c r="G344" s="222" t="s">
        <v>351</v>
      </c>
      <c r="H344" s="223">
        <v>1925.6199999999999</v>
      </c>
      <c r="I344" s="224"/>
      <c r="J344" s="225">
        <f>ROUND(I344*H344,2)</f>
        <v>0</v>
      </c>
      <c r="K344" s="221" t="s">
        <v>199</v>
      </c>
      <c r="L344" s="45"/>
      <c r="M344" s="226" t="s">
        <v>1</v>
      </c>
      <c r="N344" s="227" t="s">
        <v>38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177</v>
      </c>
      <c r="AT344" s="230" t="s">
        <v>172</v>
      </c>
      <c r="AU344" s="230" t="s">
        <v>83</v>
      </c>
      <c r="AY344" s="18" t="s">
        <v>169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81</v>
      </c>
      <c r="BK344" s="231">
        <f>ROUND(I344*H344,2)</f>
        <v>0</v>
      </c>
      <c r="BL344" s="18" t="s">
        <v>177</v>
      </c>
      <c r="BM344" s="230" t="s">
        <v>359</v>
      </c>
    </row>
    <row r="345" s="14" customFormat="1">
      <c r="A345" s="14"/>
      <c r="B345" s="243"/>
      <c r="C345" s="244"/>
      <c r="D345" s="234" t="s">
        <v>178</v>
      </c>
      <c r="E345" s="245" t="s">
        <v>1</v>
      </c>
      <c r="F345" s="246" t="s">
        <v>360</v>
      </c>
      <c r="G345" s="244"/>
      <c r="H345" s="247">
        <v>1925.6199999999999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178</v>
      </c>
      <c r="AU345" s="253" t="s">
        <v>83</v>
      </c>
      <c r="AV345" s="14" t="s">
        <v>83</v>
      </c>
      <c r="AW345" s="14" t="s">
        <v>30</v>
      </c>
      <c r="AX345" s="14" t="s">
        <v>73</v>
      </c>
      <c r="AY345" s="253" t="s">
        <v>169</v>
      </c>
    </row>
    <row r="346" s="15" customFormat="1">
      <c r="A346" s="15"/>
      <c r="B346" s="254"/>
      <c r="C346" s="255"/>
      <c r="D346" s="234" t="s">
        <v>178</v>
      </c>
      <c r="E346" s="256" t="s">
        <v>1</v>
      </c>
      <c r="F346" s="257" t="s">
        <v>181</v>
      </c>
      <c r="G346" s="255"/>
      <c r="H346" s="258">
        <v>1925.6199999999999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4" t="s">
        <v>178</v>
      </c>
      <c r="AU346" s="264" t="s">
        <v>83</v>
      </c>
      <c r="AV346" s="15" t="s">
        <v>177</v>
      </c>
      <c r="AW346" s="15" t="s">
        <v>30</v>
      </c>
      <c r="AX346" s="15" t="s">
        <v>81</v>
      </c>
      <c r="AY346" s="264" t="s">
        <v>169</v>
      </c>
    </row>
    <row r="347" s="2" customFormat="1" ht="24.15" customHeight="1">
      <c r="A347" s="39"/>
      <c r="B347" s="40"/>
      <c r="C347" s="219" t="s">
        <v>321</v>
      </c>
      <c r="D347" s="219" t="s">
        <v>172</v>
      </c>
      <c r="E347" s="220" t="s">
        <v>361</v>
      </c>
      <c r="F347" s="221" t="s">
        <v>362</v>
      </c>
      <c r="G347" s="222" t="s">
        <v>351</v>
      </c>
      <c r="H347" s="223">
        <v>192.56200000000001</v>
      </c>
      <c r="I347" s="224"/>
      <c r="J347" s="225">
        <f>ROUND(I347*H347,2)</f>
        <v>0</v>
      </c>
      <c r="K347" s="221" t="s">
        <v>199</v>
      </c>
      <c r="L347" s="45"/>
      <c r="M347" s="226" t="s">
        <v>1</v>
      </c>
      <c r="N347" s="227" t="s">
        <v>38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177</v>
      </c>
      <c r="AT347" s="230" t="s">
        <v>172</v>
      </c>
      <c r="AU347" s="230" t="s">
        <v>83</v>
      </c>
      <c r="AY347" s="18" t="s">
        <v>169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81</v>
      </c>
      <c r="BK347" s="231">
        <f>ROUND(I347*H347,2)</f>
        <v>0</v>
      </c>
      <c r="BL347" s="18" t="s">
        <v>177</v>
      </c>
      <c r="BM347" s="230" t="s">
        <v>363</v>
      </c>
    </row>
    <row r="348" s="12" customFormat="1" ht="22.8" customHeight="1">
      <c r="A348" s="12"/>
      <c r="B348" s="203"/>
      <c r="C348" s="204"/>
      <c r="D348" s="205" t="s">
        <v>72</v>
      </c>
      <c r="E348" s="217" t="s">
        <v>364</v>
      </c>
      <c r="F348" s="217" t="s">
        <v>365</v>
      </c>
      <c r="G348" s="204"/>
      <c r="H348" s="204"/>
      <c r="I348" s="207"/>
      <c r="J348" s="218">
        <f>BK348</f>
        <v>0</v>
      </c>
      <c r="K348" s="204"/>
      <c r="L348" s="209"/>
      <c r="M348" s="210"/>
      <c r="N348" s="211"/>
      <c r="O348" s="211"/>
      <c r="P348" s="212">
        <f>P349</f>
        <v>0</v>
      </c>
      <c r="Q348" s="211"/>
      <c r="R348" s="212">
        <f>R349</f>
        <v>0</v>
      </c>
      <c r="S348" s="211"/>
      <c r="T348" s="213">
        <f>T349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4" t="s">
        <v>81</v>
      </c>
      <c r="AT348" s="215" t="s">
        <v>72</v>
      </c>
      <c r="AU348" s="215" t="s">
        <v>81</v>
      </c>
      <c r="AY348" s="214" t="s">
        <v>169</v>
      </c>
      <c r="BK348" s="216">
        <f>BK349</f>
        <v>0</v>
      </c>
    </row>
    <row r="349" s="2" customFormat="1" ht="21.75" customHeight="1">
      <c r="A349" s="39"/>
      <c r="B349" s="40"/>
      <c r="C349" s="219" t="s">
        <v>366</v>
      </c>
      <c r="D349" s="219" t="s">
        <v>172</v>
      </c>
      <c r="E349" s="220" t="s">
        <v>367</v>
      </c>
      <c r="F349" s="221" t="s">
        <v>368</v>
      </c>
      <c r="G349" s="222" t="s">
        <v>351</v>
      </c>
      <c r="H349" s="223">
        <v>0.379</v>
      </c>
      <c r="I349" s="224"/>
      <c r="J349" s="225">
        <f>ROUND(I349*H349,2)</f>
        <v>0</v>
      </c>
      <c r="K349" s="221" t="s">
        <v>176</v>
      </c>
      <c r="L349" s="45"/>
      <c r="M349" s="226" t="s">
        <v>1</v>
      </c>
      <c r="N349" s="227" t="s">
        <v>38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177</v>
      </c>
      <c r="AT349" s="230" t="s">
        <v>172</v>
      </c>
      <c r="AU349" s="230" t="s">
        <v>83</v>
      </c>
      <c r="AY349" s="18" t="s">
        <v>169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81</v>
      </c>
      <c r="BK349" s="231">
        <f>ROUND(I349*H349,2)</f>
        <v>0</v>
      </c>
      <c r="BL349" s="18" t="s">
        <v>177</v>
      </c>
      <c r="BM349" s="230" t="s">
        <v>369</v>
      </c>
    </row>
    <row r="350" s="12" customFormat="1" ht="25.92" customHeight="1">
      <c r="A350" s="12"/>
      <c r="B350" s="203"/>
      <c r="C350" s="204"/>
      <c r="D350" s="205" t="s">
        <v>72</v>
      </c>
      <c r="E350" s="206" t="s">
        <v>370</v>
      </c>
      <c r="F350" s="206" t="s">
        <v>371</v>
      </c>
      <c r="G350" s="204"/>
      <c r="H350" s="204"/>
      <c r="I350" s="207"/>
      <c r="J350" s="208">
        <f>BK350</f>
        <v>0</v>
      </c>
      <c r="K350" s="204"/>
      <c r="L350" s="209"/>
      <c r="M350" s="210"/>
      <c r="N350" s="211"/>
      <c r="O350" s="211"/>
      <c r="P350" s="212">
        <f>P351+P363+P389+P415+P473+P506+P535</f>
        <v>0</v>
      </c>
      <c r="Q350" s="211"/>
      <c r="R350" s="212">
        <f>R351+R363+R389+R415+R473+R506+R535</f>
        <v>0</v>
      </c>
      <c r="S350" s="211"/>
      <c r="T350" s="213">
        <f>T351+T363+T389+T415+T473+T506+T535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4" t="s">
        <v>83</v>
      </c>
      <c r="AT350" s="215" t="s">
        <v>72</v>
      </c>
      <c r="AU350" s="215" t="s">
        <v>73</v>
      </c>
      <c r="AY350" s="214" t="s">
        <v>169</v>
      </c>
      <c r="BK350" s="216">
        <f>BK351+BK363+BK389+BK415+BK473+BK506+BK535</f>
        <v>0</v>
      </c>
    </row>
    <row r="351" s="12" customFormat="1" ht="22.8" customHeight="1">
      <c r="A351" s="12"/>
      <c r="B351" s="203"/>
      <c r="C351" s="204"/>
      <c r="D351" s="205" t="s">
        <v>72</v>
      </c>
      <c r="E351" s="217" t="s">
        <v>372</v>
      </c>
      <c r="F351" s="217" t="s">
        <v>373</v>
      </c>
      <c r="G351" s="204"/>
      <c r="H351" s="204"/>
      <c r="I351" s="207"/>
      <c r="J351" s="218">
        <f>BK351</f>
        <v>0</v>
      </c>
      <c r="K351" s="204"/>
      <c r="L351" s="209"/>
      <c r="M351" s="210"/>
      <c r="N351" s="211"/>
      <c r="O351" s="211"/>
      <c r="P351" s="212">
        <f>SUM(P352:P362)</f>
        <v>0</v>
      </c>
      <c r="Q351" s="211"/>
      <c r="R351" s="212">
        <f>SUM(R352:R362)</f>
        <v>0</v>
      </c>
      <c r="S351" s="211"/>
      <c r="T351" s="213">
        <f>SUM(T352:T362)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4" t="s">
        <v>83</v>
      </c>
      <c r="AT351" s="215" t="s">
        <v>72</v>
      </c>
      <c r="AU351" s="215" t="s">
        <v>81</v>
      </c>
      <c r="AY351" s="214" t="s">
        <v>169</v>
      </c>
      <c r="BK351" s="216">
        <f>SUM(BK352:BK362)</f>
        <v>0</v>
      </c>
    </row>
    <row r="352" s="2" customFormat="1" ht="16.5" customHeight="1">
      <c r="A352" s="39"/>
      <c r="B352" s="40"/>
      <c r="C352" s="219" t="s">
        <v>326</v>
      </c>
      <c r="D352" s="219" t="s">
        <v>172</v>
      </c>
      <c r="E352" s="220" t="s">
        <v>374</v>
      </c>
      <c r="F352" s="221" t="s">
        <v>375</v>
      </c>
      <c r="G352" s="222" t="s">
        <v>175</v>
      </c>
      <c r="H352" s="223">
        <v>155.53</v>
      </c>
      <c r="I352" s="224"/>
      <c r="J352" s="225">
        <f>ROUND(I352*H352,2)</f>
        <v>0</v>
      </c>
      <c r="K352" s="221" t="s">
        <v>176</v>
      </c>
      <c r="L352" s="45"/>
      <c r="M352" s="226" t="s">
        <v>1</v>
      </c>
      <c r="N352" s="227" t="s">
        <v>38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316</v>
      </c>
      <c r="AT352" s="230" t="s">
        <v>172</v>
      </c>
      <c r="AU352" s="230" t="s">
        <v>83</v>
      </c>
      <c r="AY352" s="18" t="s">
        <v>169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81</v>
      </c>
      <c r="BK352" s="231">
        <f>ROUND(I352*H352,2)</f>
        <v>0</v>
      </c>
      <c r="BL352" s="18" t="s">
        <v>316</v>
      </c>
      <c r="BM352" s="230" t="s">
        <v>376</v>
      </c>
    </row>
    <row r="353" s="13" customFormat="1">
      <c r="A353" s="13"/>
      <c r="B353" s="232"/>
      <c r="C353" s="233"/>
      <c r="D353" s="234" t="s">
        <v>178</v>
      </c>
      <c r="E353" s="235" t="s">
        <v>1</v>
      </c>
      <c r="F353" s="236" t="s">
        <v>187</v>
      </c>
      <c r="G353" s="233"/>
      <c r="H353" s="235" t="s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178</v>
      </c>
      <c r="AU353" s="242" t="s">
        <v>83</v>
      </c>
      <c r="AV353" s="13" t="s">
        <v>81</v>
      </c>
      <c r="AW353" s="13" t="s">
        <v>30</v>
      </c>
      <c r="AX353" s="13" t="s">
        <v>73</v>
      </c>
      <c r="AY353" s="242" t="s">
        <v>169</v>
      </c>
    </row>
    <row r="354" s="13" customFormat="1">
      <c r="A354" s="13"/>
      <c r="B354" s="232"/>
      <c r="C354" s="233"/>
      <c r="D354" s="234" t="s">
        <v>178</v>
      </c>
      <c r="E354" s="235" t="s">
        <v>1</v>
      </c>
      <c r="F354" s="236" t="s">
        <v>188</v>
      </c>
      <c r="G354" s="233"/>
      <c r="H354" s="235" t="s">
        <v>1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178</v>
      </c>
      <c r="AU354" s="242" t="s">
        <v>83</v>
      </c>
      <c r="AV354" s="13" t="s">
        <v>81</v>
      </c>
      <c r="AW354" s="13" t="s">
        <v>30</v>
      </c>
      <c r="AX354" s="13" t="s">
        <v>73</v>
      </c>
      <c r="AY354" s="242" t="s">
        <v>169</v>
      </c>
    </row>
    <row r="355" s="14" customFormat="1">
      <c r="A355" s="14"/>
      <c r="B355" s="243"/>
      <c r="C355" s="244"/>
      <c r="D355" s="234" t="s">
        <v>178</v>
      </c>
      <c r="E355" s="245" t="s">
        <v>1</v>
      </c>
      <c r="F355" s="246" t="s">
        <v>189</v>
      </c>
      <c r="G355" s="244"/>
      <c r="H355" s="247">
        <v>76.560000000000002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178</v>
      </c>
      <c r="AU355" s="253" t="s">
        <v>83</v>
      </c>
      <c r="AV355" s="14" t="s">
        <v>83</v>
      </c>
      <c r="AW355" s="14" t="s">
        <v>30</v>
      </c>
      <c r="AX355" s="14" t="s">
        <v>73</v>
      </c>
      <c r="AY355" s="253" t="s">
        <v>169</v>
      </c>
    </row>
    <row r="356" s="13" customFormat="1">
      <c r="A356" s="13"/>
      <c r="B356" s="232"/>
      <c r="C356" s="233"/>
      <c r="D356" s="234" t="s">
        <v>178</v>
      </c>
      <c r="E356" s="235" t="s">
        <v>1</v>
      </c>
      <c r="F356" s="236" t="s">
        <v>190</v>
      </c>
      <c r="G356" s="233"/>
      <c r="H356" s="235" t="s">
        <v>1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178</v>
      </c>
      <c r="AU356" s="242" t="s">
        <v>83</v>
      </c>
      <c r="AV356" s="13" t="s">
        <v>81</v>
      </c>
      <c r="AW356" s="13" t="s">
        <v>30</v>
      </c>
      <c r="AX356" s="13" t="s">
        <v>73</v>
      </c>
      <c r="AY356" s="242" t="s">
        <v>169</v>
      </c>
    </row>
    <row r="357" s="14" customFormat="1">
      <c r="A357" s="14"/>
      <c r="B357" s="243"/>
      <c r="C357" s="244"/>
      <c r="D357" s="234" t="s">
        <v>178</v>
      </c>
      <c r="E357" s="245" t="s">
        <v>1</v>
      </c>
      <c r="F357" s="246" t="s">
        <v>191</v>
      </c>
      <c r="G357" s="244"/>
      <c r="H357" s="247">
        <v>52.270000000000003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178</v>
      </c>
      <c r="AU357" s="253" t="s">
        <v>83</v>
      </c>
      <c r="AV357" s="14" t="s">
        <v>83</v>
      </c>
      <c r="AW357" s="14" t="s">
        <v>30</v>
      </c>
      <c r="AX357" s="14" t="s">
        <v>73</v>
      </c>
      <c r="AY357" s="253" t="s">
        <v>169</v>
      </c>
    </row>
    <row r="358" s="13" customFormat="1">
      <c r="A358" s="13"/>
      <c r="B358" s="232"/>
      <c r="C358" s="233"/>
      <c r="D358" s="234" t="s">
        <v>178</v>
      </c>
      <c r="E358" s="235" t="s">
        <v>1</v>
      </c>
      <c r="F358" s="236" t="s">
        <v>192</v>
      </c>
      <c r="G358" s="233"/>
      <c r="H358" s="235" t="s">
        <v>1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178</v>
      </c>
      <c r="AU358" s="242" t="s">
        <v>83</v>
      </c>
      <c r="AV358" s="13" t="s">
        <v>81</v>
      </c>
      <c r="AW358" s="13" t="s">
        <v>30</v>
      </c>
      <c r="AX358" s="13" t="s">
        <v>73</v>
      </c>
      <c r="AY358" s="242" t="s">
        <v>169</v>
      </c>
    </row>
    <row r="359" s="14" customFormat="1">
      <c r="A359" s="14"/>
      <c r="B359" s="243"/>
      <c r="C359" s="244"/>
      <c r="D359" s="234" t="s">
        <v>178</v>
      </c>
      <c r="E359" s="245" t="s">
        <v>1</v>
      </c>
      <c r="F359" s="246" t="s">
        <v>193</v>
      </c>
      <c r="G359" s="244"/>
      <c r="H359" s="247">
        <v>20.039999999999999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178</v>
      </c>
      <c r="AU359" s="253" t="s">
        <v>83</v>
      </c>
      <c r="AV359" s="14" t="s">
        <v>83</v>
      </c>
      <c r="AW359" s="14" t="s">
        <v>30</v>
      </c>
      <c r="AX359" s="14" t="s">
        <v>73</v>
      </c>
      <c r="AY359" s="253" t="s">
        <v>169</v>
      </c>
    </row>
    <row r="360" s="13" customFormat="1">
      <c r="A360" s="13"/>
      <c r="B360" s="232"/>
      <c r="C360" s="233"/>
      <c r="D360" s="234" t="s">
        <v>178</v>
      </c>
      <c r="E360" s="235" t="s">
        <v>1</v>
      </c>
      <c r="F360" s="236" t="s">
        <v>194</v>
      </c>
      <c r="G360" s="233"/>
      <c r="H360" s="235" t="s">
        <v>1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178</v>
      </c>
      <c r="AU360" s="242" t="s">
        <v>83</v>
      </c>
      <c r="AV360" s="13" t="s">
        <v>81</v>
      </c>
      <c r="AW360" s="13" t="s">
        <v>30</v>
      </c>
      <c r="AX360" s="13" t="s">
        <v>73</v>
      </c>
      <c r="AY360" s="242" t="s">
        <v>169</v>
      </c>
    </row>
    <row r="361" s="14" customFormat="1">
      <c r="A361" s="14"/>
      <c r="B361" s="243"/>
      <c r="C361" s="244"/>
      <c r="D361" s="234" t="s">
        <v>178</v>
      </c>
      <c r="E361" s="245" t="s">
        <v>1</v>
      </c>
      <c r="F361" s="246" t="s">
        <v>195</v>
      </c>
      <c r="G361" s="244"/>
      <c r="H361" s="247">
        <v>6.6600000000000001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178</v>
      </c>
      <c r="AU361" s="253" t="s">
        <v>83</v>
      </c>
      <c r="AV361" s="14" t="s">
        <v>83</v>
      </c>
      <c r="AW361" s="14" t="s">
        <v>30</v>
      </c>
      <c r="AX361" s="14" t="s">
        <v>73</v>
      </c>
      <c r="AY361" s="253" t="s">
        <v>169</v>
      </c>
    </row>
    <row r="362" s="15" customFormat="1">
      <c r="A362" s="15"/>
      <c r="B362" s="254"/>
      <c r="C362" s="255"/>
      <c r="D362" s="234" t="s">
        <v>178</v>
      </c>
      <c r="E362" s="256" t="s">
        <v>1</v>
      </c>
      <c r="F362" s="257" t="s">
        <v>181</v>
      </c>
      <c r="G362" s="255"/>
      <c r="H362" s="258">
        <v>155.53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4" t="s">
        <v>178</v>
      </c>
      <c r="AU362" s="264" t="s">
        <v>83</v>
      </c>
      <c r="AV362" s="15" t="s">
        <v>177</v>
      </c>
      <c r="AW362" s="15" t="s">
        <v>30</v>
      </c>
      <c r="AX362" s="15" t="s">
        <v>81</v>
      </c>
      <c r="AY362" s="264" t="s">
        <v>169</v>
      </c>
    </row>
    <row r="363" s="12" customFormat="1" ht="22.8" customHeight="1">
      <c r="A363" s="12"/>
      <c r="B363" s="203"/>
      <c r="C363" s="204"/>
      <c r="D363" s="205" t="s">
        <v>72</v>
      </c>
      <c r="E363" s="217" t="s">
        <v>377</v>
      </c>
      <c r="F363" s="217" t="s">
        <v>378</v>
      </c>
      <c r="G363" s="204"/>
      <c r="H363" s="204"/>
      <c r="I363" s="207"/>
      <c r="J363" s="218">
        <f>BK363</f>
        <v>0</v>
      </c>
      <c r="K363" s="204"/>
      <c r="L363" s="209"/>
      <c r="M363" s="210"/>
      <c r="N363" s="211"/>
      <c r="O363" s="211"/>
      <c r="P363" s="212">
        <f>SUM(P364:P388)</f>
        <v>0</v>
      </c>
      <c r="Q363" s="211"/>
      <c r="R363" s="212">
        <f>SUM(R364:R388)</f>
        <v>0</v>
      </c>
      <c r="S363" s="211"/>
      <c r="T363" s="213">
        <f>SUM(T364:T388)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4" t="s">
        <v>83</v>
      </c>
      <c r="AT363" s="215" t="s">
        <v>72</v>
      </c>
      <c r="AU363" s="215" t="s">
        <v>81</v>
      </c>
      <c r="AY363" s="214" t="s">
        <v>169</v>
      </c>
      <c r="BK363" s="216">
        <f>SUM(BK364:BK388)</f>
        <v>0</v>
      </c>
    </row>
    <row r="364" s="2" customFormat="1" ht="24.15" customHeight="1">
      <c r="A364" s="39"/>
      <c r="B364" s="40"/>
      <c r="C364" s="219" t="s">
        <v>7</v>
      </c>
      <c r="D364" s="219" t="s">
        <v>172</v>
      </c>
      <c r="E364" s="220" t="s">
        <v>379</v>
      </c>
      <c r="F364" s="221" t="s">
        <v>380</v>
      </c>
      <c r="G364" s="222" t="s">
        <v>175</v>
      </c>
      <c r="H364" s="223">
        <v>178.249</v>
      </c>
      <c r="I364" s="224"/>
      <c r="J364" s="225">
        <f>ROUND(I364*H364,2)</f>
        <v>0</v>
      </c>
      <c r="K364" s="221" t="s">
        <v>176</v>
      </c>
      <c r="L364" s="45"/>
      <c r="M364" s="226" t="s">
        <v>1</v>
      </c>
      <c r="N364" s="227" t="s">
        <v>38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316</v>
      </c>
      <c r="AT364" s="230" t="s">
        <v>172</v>
      </c>
      <c r="AU364" s="230" t="s">
        <v>83</v>
      </c>
      <c r="AY364" s="18" t="s">
        <v>169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81</v>
      </c>
      <c r="BK364" s="231">
        <f>ROUND(I364*H364,2)</f>
        <v>0</v>
      </c>
      <c r="BL364" s="18" t="s">
        <v>316</v>
      </c>
      <c r="BM364" s="230" t="s">
        <v>381</v>
      </c>
    </row>
    <row r="365" s="13" customFormat="1">
      <c r="A365" s="13"/>
      <c r="B365" s="232"/>
      <c r="C365" s="233"/>
      <c r="D365" s="234" t="s">
        <v>178</v>
      </c>
      <c r="E365" s="235" t="s">
        <v>1</v>
      </c>
      <c r="F365" s="236" t="s">
        <v>179</v>
      </c>
      <c r="G365" s="233"/>
      <c r="H365" s="235" t="s">
        <v>1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178</v>
      </c>
      <c r="AU365" s="242" t="s">
        <v>83</v>
      </c>
      <c r="AV365" s="13" t="s">
        <v>81</v>
      </c>
      <c r="AW365" s="13" t="s">
        <v>30</v>
      </c>
      <c r="AX365" s="13" t="s">
        <v>73</v>
      </c>
      <c r="AY365" s="242" t="s">
        <v>169</v>
      </c>
    </row>
    <row r="366" s="13" customFormat="1">
      <c r="A366" s="13"/>
      <c r="B366" s="232"/>
      <c r="C366" s="233"/>
      <c r="D366" s="234" t="s">
        <v>178</v>
      </c>
      <c r="E366" s="235" t="s">
        <v>1</v>
      </c>
      <c r="F366" s="236" t="s">
        <v>202</v>
      </c>
      <c r="G366" s="233"/>
      <c r="H366" s="235" t="s">
        <v>1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178</v>
      </c>
      <c r="AU366" s="242" t="s">
        <v>83</v>
      </c>
      <c r="AV366" s="13" t="s">
        <v>81</v>
      </c>
      <c r="AW366" s="13" t="s">
        <v>30</v>
      </c>
      <c r="AX366" s="13" t="s">
        <v>73</v>
      </c>
      <c r="AY366" s="242" t="s">
        <v>169</v>
      </c>
    </row>
    <row r="367" s="13" customFormat="1">
      <c r="A367" s="13"/>
      <c r="B367" s="232"/>
      <c r="C367" s="233"/>
      <c r="D367" s="234" t="s">
        <v>178</v>
      </c>
      <c r="E367" s="235" t="s">
        <v>1</v>
      </c>
      <c r="F367" s="236" t="s">
        <v>382</v>
      </c>
      <c r="G367" s="233"/>
      <c r="H367" s="235" t="s">
        <v>1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178</v>
      </c>
      <c r="AU367" s="242" t="s">
        <v>83</v>
      </c>
      <c r="AV367" s="13" t="s">
        <v>81</v>
      </c>
      <c r="AW367" s="13" t="s">
        <v>30</v>
      </c>
      <c r="AX367" s="13" t="s">
        <v>73</v>
      </c>
      <c r="AY367" s="242" t="s">
        <v>169</v>
      </c>
    </row>
    <row r="368" s="14" customFormat="1">
      <c r="A368" s="14"/>
      <c r="B368" s="243"/>
      <c r="C368" s="244"/>
      <c r="D368" s="234" t="s">
        <v>178</v>
      </c>
      <c r="E368" s="245" t="s">
        <v>1</v>
      </c>
      <c r="F368" s="246" t="s">
        <v>383</v>
      </c>
      <c r="G368" s="244"/>
      <c r="H368" s="247">
        <v>34.409999999999997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178</v>
      </c>
      <c r="AU368" s="253" t="s">
        <v>83</v>
      </c>
      <c r="AV368" s="14" t="s">
        <v>83</v>
      </c>
      <c r="AW368" s="14" t="s">
        <v>30</v>
      </c>
      <c r="AX368" s="14" t="s">
        <v>73</v>
      </c>
      <c r="AY368" s="253" t="s">
        <v>169</v>
      </c>
    </row>
    <row r="369" s="14" customFormat="1">
      <c r="A369" s="14"/>
      <c r="B369" s="243"/>
      <c r="C369" s="244"/>
      <c r="D369" s="234" t="s">
        <v>178</v>
      </c>
      <c r="E369" s="245" t="s">
        <v>1</v>
      </c>
      <c r="F369" s="246" t="s">
        <v>288</v>
      </c>
      <c r="G369" s="244"/>
      <c r="H369" s="247">
        <v>-1.5760000000000001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178</v>
      </c>
      <c r="AU369" s="253" t="s">
        <v>83</v>
      </c>
      <c r="AV369" s="14" t="s">
        <v>83</v>
      </c>
      <c r="AW369" s="14" t="s">
        <v>30</v>
      </c>
      <c r="AX369" s="14" t="s">
        <v>73</v>
      </c>
      <c r="AY369" s="253" t="s">
        <v>169</v>
      </c>
    </row>
    <row r="370" s="13" customFormat="1">
      <c r="A370" s="13"/>
      <c r="B370" s="232"/>
      <c r="C370" s="233"/>
      <c r="D370" s="234" t="s">
        <v>178</v>
      </c>
      <c r="E370" s="235" t="s">
        <v>1</v>
      </c>
      <c r="F370" s="236" t="s">
        <v>384</v>
      </c>
      <c r="G370" s="233"/>
      <c r="H370" s="235" t="s">
        <v>1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178</v>
      </c>
      <c r="AU370" s="242" t="s">
        <v>83</v>
      </c>
      <c r="AV370" s="13" t="s">
        <v>81</v>
      </c>
      <c r="AW370" s="13" t="s">
        <v>30</v>
      </c>
      <c r="AX370" s="13" t="s">
        <v>73</v>
      </c>
      <c r="AY370" s="242" t="s">
        <v>169</v>
      </c>
    </row>
    <row r="371" s="14" customFormat="1">
      <c r="A371" s="14"/>
      <c r="B371" s="243"/>
      <c r="C371" s="244"/>
      <c r="D371" s="234" t="s">
        <v>178</v>
      </c>
      <c r="E371" s="245" t="s">
        <v>1</v>
      </c>
      <c r="F371" s="246" t="s">
        <v>385</v>
      </c>
      <c r="G371" s="244"/>
      <c r="H371" s="247">
        <v>8.6799999999999997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178</v>
      </c>
      <c r="AU371" s="253" t="s">
        <v>83</v>
      </c>
      <c r="AV371" s="14" t="s">
        <v>83</v>
      </c>
      <c r="AW371" s="14" t="s">
        <v>30</v>
      </c>
      <c r="AX371" s="14" t="s">
        <v>73</v>
      </c>
      <c r="AY371" s="253" t="s">
        <v>169</v>
      </c>
    </row>
    <row r="372" s="13" customFormat="1">
      <c r="A372" s="13"/>
      <c r="B372" s="232"/>
      <c r="C372" s="233"/>
      <c r="D372" s="234" t="s">
        <v>178</v>
      </c>
      <c r="E372" s="235" t="s">
        <v>1</v>
      </c>
      <c r="F372" s="236" t="s">
        <v>266</v>
      </c>
      <c r="G372" s="233"/>
      <c r="H372" s="235" t="s">
        <v>1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178</v>
      </c>
      <c r="AU372" s="242" t="s">
        <v>83</v>
      </c>
      <c r="AV372" s="13" t="s">
        <v>81</v>
      </c>
      <c r="AW372" s="13" t="s">
        <v>30</v>
      </c>
      <c r="AX372" s="13" t="s">
        <v>73</v>
      </c>
      <c r="AY372" s="242" t="s">
        <v>169</v>
      </c>
    </row>
    <row r="373" s="14" customFormat="1">
      <c r="A373" s="14"/>
      <c r="B373" s="243"/>
      <c r="C373" s="244"/>
      <c r="D373" s="234" t="s">
        <v>178</v>
      </c>
      <c r="E373" s="245" t="s">
        <v>1</v>
      </c>
      <c r="F373" s="246" t="s">
        <v>386</v>
      </c>
      <c r="G373" s="244"/>
      <c r="H373" s="247">
        <v>12.09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178</v>
      </c>
      <c r="AU373" s="253" t="s">
        <v>83</v>
      </c>
      <c r="AV373" s="14" t="s">
        <v>83</v>
      </c>
      <c r="AW373" s="14" t="s">
        <v>30</v>
      </c>
      <c r="AX373" s="14" t="s">
        <v>73</v>
      </c>
      <c r="AY373" s="253" t="s">
        <v>169</v>
      </c>
    </row>
    <row r="374" s="16" customFormat="1">
      <c r="A374" s="16"/>
      <c r="B374" s="265"/>
      <c r="C374" s="266"/>
      <c r="D374" s="234" t="s">
        <v>178</v>
      </c>
      <c r="E374" s="267" t="s">
        <v>1</v>
      </c>
      <c r="F374" s="268" t="s">
        <v>212</v>
      </c>
      <c r="G374" s="266"/>
      <c r="H374" s="269">
        <v>53.603999999999999</v>
      </c>
      <c r="I374" s="270"/>
      <c r="J374" s="266"/>
      <c r="K374" s="266"/>
      <c r="L374" s="271"/>
      <c r="M374" s="272"/>
      <c r="N374" s="273"/>
      <c r="O374" s="273"/>
      <c r="P374" s="273"/>
      <c r="Q374" s="273"/>
      <c r="R374" s="273"/>
      <c r="S374" s="273"/>
      <c r="T374" s="274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75" t="s">
        <v>178</v>
      </c>
      <c r="AU374" s="275" t="s">
        <v>83</v>
      </c>
      <c r="AV374" s="16" t="s">
        <v>170</v>
      </c>
      <c r="AW374" s="16" t="s">
        <v>30</v>
      </c>
      <c r="AX374" s="16" t="s">
        <v>73</v>
      </c>
      <c r="AY374" s="275" t="s">
        <v>169</v>
      </c>
    </row>
    <row r="375" s="13" customFormat="1">
      <c r="A375" s="13"/>
      <c r="B375" s="232"/>
      <c r="C375" s="233"/>
      <c r="D375" s="234" t="s">
        <v>178</v>
      </c>
      <c r="E375" s="235" t="s">
        <v>1</v>
      </c>
      <c r="F375" s="236" t="s">
        <v>213</v>
      </c>
      <c r="G375" s="233"/>
      <c r="H375" s="235" t="s">
        <v>1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178</v>
      </c>
      <c r="AU375" s="242" t="s">
        <v>83</v>
      </c>
      <c r="AV375" s="13" t="s">
        <v>81</v>
      </c>
      <c r="AW375" s="13" t="s">
        <v>30</v>
      </c>
      <c r="AX375" s="13" t="s">
        <v>73</v>
      </c>
      <c r="AY375" s="242" t="s">
        <v>169</v>
      </c>
    </row>
    <row r="376" s="13" customFormat="1">
      <c r="A376" s="13"/>
      <c r="B376" s="232"/>
      <c r="C376" s="233"/>
      <c r="D376" s="234" t="s">
        <v>178</v>
      </c>
      <c r="E376" s="235" t="s">
        <v>1</v>
      </c>
      <c r="F376" s="236" t="s">
        <v>387</v>
      </c>
      <c r="G376" s="233"/>
      <c r="H376" s="235" t="s">
        <v>1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178</v>
      </c>
      <c r="AU376" s="242" t="s">
        <v>83</v>
      </c>
      <c r="AV376" s="13" t="s">
        <v>81</v>
      </c>
      <c r="AW376" s="13" t="s">
        <v>30</v>
      </c>
      <c r="AX376" s="13" t="s">
        <v>73</v>
      </c>
      <c r="AY376" s="242" t="s">
        <v>169</v>
      </c>
    </row>
    <row r="377" s="14" customFormat="1">
      <c r="A377" s="14"/>
      <c r="B377" s="243"/>
      <c r="C377" s="244"/>
      <c r="D377" s="234" t="s">
        <v>178</v>
      </c>
      <c r="E377" s="245" t="s">
        <v>1</v>
      </c>
      <c r="F377" s="246" t="s">
        <v>388</v>
      </c>
      <c r="G377" s="244"/>
      <c r="H377" s="247">
        <v>3.1000000000000001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178</v>
      </c>
      <c r="AU377" s="253" t="s">
        <v>83</v>
      </c>
      <c r="AV377" s="14" t="s">
        <v>83</v>
      </c>
      <c r="AW377" s="14" t="s">
        <v>30</v>
      </c>
      <c r="AX377" s="14" t="s">
        <v>73</v>
      </c>
      <c r="AY377" s="253" t="s">
        <v>169</v>
      </c>
    </row>
    <row r="378" s="13" customFormat="1">
      <c r="A378" s="13"/>
      <c r="B378" s="232"/>
      <c r="C378" s="233"/>
      <c r="D378" s="234" t="s">
        <v>178</v>
      </c>
      <c r="E378" s="235" t="s">
        <v>1</v>
      </c>
      <c r="F378" s="236" t="s">
        <v>236</v>
      </c>
      <c r="G378" s="233"/>
      <c r="H378" s="235" t="s">
        <v>1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178</v>
      </c>
      <c r="AU378" s="242" t="s">
        <v>83</v>
      </c>
      <c r="AV378" s="13" t="s">
        <v>81</v>
      </c>
      <c r="AW378" s="13" t="s">
        <v>30</v>
      </c>
      <c r="AX378" s="13" t="s">
        <v>73</v>
      </c>
      <c r="AY378" s="242" t="s">
        <v>169</v>
      </c>
    </row>
    <row r="379" s="14" customFormat="1">
      <c r="A379" s="14"/>
      <c r="B379" s="243"/>
      <c r="C379" s="244"/>
      <c r="D379" s="234" t="s">
        <v>178</v>
      </c>
      <c r="E379" s="245" t="s">
        <v>1</v>
      </c>
      <c r="F379" s="246" t="s">
        <v>389</v>
      </c>
      <c r="G379" s="244"/>
      <c r="H379" s="247">
        <v>15.810000000000001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178</v>
      </c>
      <c r="AU379" s="253" t="s">
        <v>83</v>
      </c>
      <c r="AV379" s="14" t="s">
        <v>83</v>
      </c>
      <c r="AW379" s="14" t="s">
        <v>30</v>
      </c>
      <c r="AX379" s="14" t="s">
        <v>73</v>
      </c>
      <c r="AY379" s="253" t="s">
        <v>169</v>
      </c>
    </row>
    <row r="380" s="14" customFormat="1">
      <c r="A380" s="14"/>
      <c r="B380" s="243"/>
      <c r="C380" s="244"/>
      <c r="D380" s="234" t="s">
        <v>178</v>
      </c>
      <c r="E380" s="245" t="s">
        <v>1</v>
      </c>
      <c r="F380" s="246" t="s">
        <v>389</v>
      </c>
      <c r="G380" s="244"/>
      <c r="H380" s="247">
        <v>15.810000000000001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178</v>
      </c>
      <c r="AU380" s="253" t="s">
        <v>83</v>
      </c>
      <c r="AV380" s="14" t="s">
        <v>83</v>
      </c>
      <c r="AW380" s="14" t="s">
        <v>30</v>
      </c>
      <c r="AX380" s="14" t="s">
        <v>73</v>
      </c>
      <c r="AY380" s="253" t="s">
        <v>169</v>
      </c>
    </row>
    <row r="381" s="14" customFormat="1">
      <c r="A381" s="14"/>
      <c r="B381" s="243"/>
      <c r="C381" s="244"/>
      <c r="D381" s="234" t="s">
        <v>178</v>
      </c>
      <c r="E381" s="245" t="s">
        <v>1</v>
      </c>
      <c r="F381" s="246" t="s">
        <v>389</v>
      </c>
      <c r="G381" s="244"/>
      <c r="H381" s="247">
        <v>15.810000000000001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178</v>
      </c>
      <c r="AU381" s="253" t="s">
        <v>83</v>
      </c>
      <c r="AV381" s="14" t="s">
        <v>83</v>
      </c>
      <c r="AW381" s="14" t="s">
        <v>30</v>
      </c>
      <c r="AX381" s="14" t="s">
        <v>73</v>
      </c>
      <c r="AY381" s="253" t="s">
        <v>169</v>
      </c>
    </row>
    <row r="382" s="13" customFormat="1">
      <c r="A382" s="13"/>
      <c r="B382" s="232"/>
      <c r="C382" s="233"/>
      <c r="D382" s="234" t="s">
        <v>178</v>
      </c>
      <c r="E382" s="235" t="s">
        <v>1</v>
      </c>
      <c r="F382" s="236" t="s">
        <v>240</v>
      </c>
      <c r="G382" s="233"/>
      <c r="H382" s="235" t="s">
        <v>1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178</v>
      </c>
      <c r="AU382" s="242" t="s">
        <v>83</v>
      </c>
      <c r="AV382" s="13" t="s">
        <v>81</v>
      </c>
      <c r="AW382" s="13" t="s">
        <v>30</v>
      </c>
      <c r="AX382" s="13" t="s">
        <v>73</v>
      </c>
      <c r="AY382" s="242" t="s">
        <v>169</v>
      </c>
    </row>
    <row r="383" s="14" customFormat="1">
      <c r="A383" s="14"/>
      <c r="B383" s="243"/>
      <c r="C383" s="244"/>
      <c r="D383" s="234" t="s">
        <v>178</v>
      </c>
      <c r="E383" s="245" t="s">
        <v>1</v>
      </c>
      <c r="F383" s="246" t="s">
        <v>390</v>
      </c>
      <c r="G383" s="244"/>
      <c r="H383" s="247">
        <v>15.965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178</v>
      </c>
      <c r="AU383" s="253" t="s">
        <v>83</v>
      </c>
      <c r="AV383" s="14" t="s">
        <v>83</v>
      </c>
      <c r="AW383" s="14" t="s">
        <v>30</v>
      </c>
      <c r="AX383" s="14" t="s">
        <v>73</v>
      </c>
      <c r="AY383" s="253" t="s">
        <v>169</v>
      </c>
    </row>
    <row r="384" s="14" customFormat="1">
      <c r="A384" s="14"/>
      <c r="B384" s="243"/>
      <c r="C384" s="244"/>
      <c r="D384" s="234" t="s">
        <v>178</v>
      </c>
      <c r="E384" s="245" t="s">
        <v>1</v>
      </c>
      <c r="F384" s="246" t="s">
        <v>390</v>
      </c>
      <c r="G384" s="244"/>
      <c r="H384" s="247">
        <v>15.965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178</v>
      </c>
      <c r="AU384" s="253" t="s">
        <v>83</v>
      </c>
      <c r="AV384" s="14" t="s">
        <v>83</v>
      </c>
      <c r="AW384" s="14" t="s">
        <v>30</v>
      </c>
      <c r="AX384" s="14" t="s">
        <v>73</v>
      </c>
      <c r="AY384" s="253" t="s">
        <v>169</v>
      </c>
    </row>
    <row r="385" s="14" customFormat="1">
      <c r="A385" s="14"/>
      <c r="B385" s="243"/>
      <c r="C385" s="244"/>
      <c r="D385" s="234" t="s">
        <v>178</v>
      </c>
      <c r="E385" s="245" t="s">
        <v>1</v>
      </c>
      <c r="F385" s="246" t="s">
        <v>391</v>
      </c>
      <c r="G385" s="244"/>
      <c r="H385" s="247">
        <v>50.064999999999998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178</v>
      </c>
      <c r="AU385" s="253" t="s">
        <v>83</v>
      </c>
      <c r="AV385" s="14" t="s">
        <v>83</v>
      </c>
      <c r="AW385" s="14" t="s">
        <v>30</v>
      </c>
      <c r="AX385" s="14" t="s">
        <v>73</v>
      </c>
      <c r="AY385" s="253" t="s">
        <v>169</v>
      </c>
    </row>
    <row r="386" s="14" customFormat="1">
      <c r="A386" s="14"/>
      <c r="B386" s="243"/>
      <c r="C386" s="244"/>
      <c r="D386" s="234" t="s">
        <v>178</v>
      </c>
      <c r="E386" s="245" t="s">
        <v>1</v>
      </c>
      <c r="F386" s="246" t="s">
        <v>308</v>
      </c>
      <c r="G386" s="244"/>
      <c r="H386" s="247">
        <v>-7.8799999999999999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178</v>
      </c>
      <c r="AU386" s="253" t="s">
        <v>83</v>
      </c>
      <c r="AV386" s="14" t="s">
        <v>83</v>
      </c>
      <c r="AW386" s="14" t="s">
        <v>30</v>
      </c>
      <c r="AX386" s="14" t="s">
        <v>73</v>
      </c>
      <c r="AY386" s="253" t="s">
        <v>169</v>
      </c>
    </row>
    <row r="387" s="16" customFormat="1">
      <c r="A387" s="16"/>
      <c r="B387" s="265"/>
      <c r="C387" s="266"/>
      <c r="D387" s="234" t="s">
        <v>178</v>
      </c>
      <c r="E387" s="267" t="s">
        <v>1</v>
      </c>
      <c r="F387" s="268" t="s">
        <v>212</v>
      </c>
      <c r="G387" s="266"/>
      <c r="H387" s="269">
        <v>124.64500000000001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5" t="s">
        <v>178</v>
      </c>
      <c r="AU387" s="275" t="s">
        <v>83</v>
      </c>
      <c r="AV387" s="16" t="s">
        <v>170</v>
      </c>
      <c r="AW387" s="16" t="s">
        <v>30</v>
      </c>
      <c r="AX387" s="16" t="s">
        <v>73</v>
      </c>
      <c r="AY387" s="275" t="s">
        <v>169</v>
      </c>
    </row>
    <row r="388" s="15" customFormat="1">
      <c r="A388" s="15"/>
      <c r="B388" s="254"/>
      <c r="C388" s="255"/>
      <c r="D388" s="234" t="s">
        <v>178</v>
      </c>
      <c r="E388" s="256" t="s">
        <v>1</v>
      </c>
      <c r="F388" s="257" t="s">
        <v>181</v>
      </c>
      <c r="G388" s="255"/>
      <c r="H388" s="258">
        <v>178.249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4" t="s">
        <v>178</v>
      </c>
      <c r="AU388" s="264" t="s">
        <v>83</v>
      </c>
      <c r="AV388" s="15" t="s">
        <v>177</v>
      </c>
      <c r="AW388" s="15" t="s">
        <v>30</v>
      </c>
      <c r="AX388" s="15" t="s">
        <v>81</v>
      </c>
      <c r="AY388" s="264" t="s">
        <v>169</v>
      </c>
    </row>
    <row r="389" s="12" customFormat="1" ht="22.8" customHeight="1">
      <c r="A389" s="12"/>
      <c r="B389" s="203"/>
      <c r="C389" s="204"/>
      <c r="D389" s="205" t="s">
        <v>72</v>
      </c>
      <c r="E389" s="217" t="s">
        <v>392</v>
      </c>
      <c r="F389" s="217" t="s">
        <v>393</v>
      </c>
      <c r="G389" s="204"/>
      <c r="H389" s="204"/>
      <c r="I389" s="207"/>
      <c r="J389" s="218">
        <f>BK389</f>
        <v>0</v>
      </c>
      <c r="K389" s="204"/>
      <c r="L389" s="209"/>
      <c r="M389" s="210"/>
      <c r="N389" s="211"/>
      <c r="O389" s="211"/>
      <c r="P389" s="212">
        <f>SUM(P390:P414)</f>
        <v>0</v>
      </c>
      <c r="Q389" s="211"/>
      <c r="R389" s="212">
        <f>SUM(R390:R414)</f>
        <v>0</v>
      </c>
      <c r="S389" s="211"/>
      <c r="T389" s="213">
        <f>SUM(T390:T414)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4" t="s">
        <v>83</v>
      </c>
      <c r="AT389" s="215" t="s">
        <v>72</v>
      </c>
      <c r="AU389" s="215" t="s">
        <v>81</v>
      </c>
      <c r="AY389" s="214" t="s">
        <v>169</v>
      </c>
      <c r="BK389" s="216">
        <f>SUM(BK390:BK414)</f>
        <v>0</v>
      </c>
    </row>
    <row r="390" s="2" customFormat="1" ht="16.5" customHeight="1">
      <c r="A390" s="39"/>
      <c r="B390" s="40"/>
      <c r="C390" s="219" t="s">
        <v>331</v>
      </c>
      <c r="D390" s="219" t="s">
        <v>172</v>
      </c>
      <c r="E390" s="220" t="s">
        <v>394</v>
      </c>
      <c r="F390" s="221" t="s">
        <v>395</v>
      </c>
      <c r="G390" s="222" t="s">
        <v>175</v>
      </c>
      <c r="H390" s="223">
        <v>69.480000000000004</v>
      </c>
      <c r="I390" s="224"/>
      <c r="J390" s="225">
        <f>ROUND(I390*H390,2)</f>
        <v>0</v>
      </c>
      <c r="K390" s="221" t="s">
        <v>199</v>
      </c>
      <c r="L390" s="45"/>
      <c r="M390" s="226" t="s">
        <v>1</v>
      </c>
      <c r="N390" s="227" t="s">
        <v>38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316</v>
      </c>
      <c r="AT390" s="230" t="s">
        <v>172</v>
      </c>
      <c r="AU390" s="230" t="s">
        <v>83</v>
      </c>
      <c r="AY390" s="18" t="s">
        <v>169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81</v>
      </c>
      <c r="BK390" s="231">
        <f>ROUND(I390*H390,2)</f>
        <v>0</v>
      </c>
      <c r="BL390" s="18" t="s">
        <v>316</v>
      </c>
      <c r="BM390" s="230" t="s">
        <v>396</v>
      </c>
    </row>
    <row r="391" s="13" customFormat="1">
      <c r="A391" s="13"/>
      <c r="B391" s="232"/>
      <c r="C391" s="233"/>
      <c r="D391" s="234" t="s">
        <v>178</v>
      </c>
      <c r="E391" s="235" t="s">
        <v>1</v>
      </c>
      <c r="F391" s="236" t="s">
        <v>179</v>
      </c>
      <c r="G391" s="233"/>
      <c r="H391" s="235" t="s">
        <v>1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178</v>
      </c>
      <c r="AU391" s="242" t="s">
        <v>83</v>
      </c>
      <c r="AV391" s="13" t="s">
        <v>81</v>
      </c>
      <c r="AW391" s="13" t="s">
        <v>30</v>
      </c>
      <c r="AX391" s="13" t="s">
        <v>73</v>
      </c>
      <c r="AY391" s="242" t="s">
        <v>169</v>
      </c>
    </row>
    <row r="392" s="13" customFormat="1">
      <c r="A392" s="13"/>
      <c r="B392" s="232"/>
      <c r="C392" s="233"/>
      <c r="D392" s="234" t="s">
        <v>178</v>
      </c>
      <c r="E392" s="235" t="s">
        <v>1</v>
      </c>
      <c r="F392" s="236" t="s">
        <v>397</v>
      </c>
      <c r="G392" s="233"/>
      <c r="H392" s="235" t="s">
        <v>1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178</v>
      </c>
      <c r="AU392" s="242" t="s">
        <v>83</v>
      </c>
      <c r="AV392" s="13" t="s">
        <v>81</v>
      </c>
      <c r="AW392" s="13" t="s">
        <v>30</v>
      </c>
      <c r="AX392" s="13" t="s">
        <v>73</v>
      </c>
      <c r="AY392" s="242" t="s">
        <v>169</v>
      </c>
    </row>
    <row r="393" s="13" customFormat="1">
      <c r="A393" s="13"/>
      <c r="B393" s="232"/>
      <c r="C393" s="233"/>
      <c r="D393" s="234" t="s">
        <v>178</v>
      </c>
      <c r="E393" s="235" t="s">
        <v>1</v>
      </c>
      <c r="F393" s="236" t="s">
        <v>202</v>
      </c>
      <c r="G393" s="233"/>
      <c r="H393" s="235" t="s">
        <v>1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178</v>
      </c>
      <c r="AU393" s="242" t="s">
        <v>83</v>
      </c>
      <c r="AV393" s="13" t="s">
        <v>81</v>
      </c>
      <c r="AW393" s="13" t="s">
        <v>30</v>
      </c>
      <c r="AX393" s="13" t="s">
        <v>73</v>
      </c>
      <c r="AY393" s="242" t="s">
        <v>169</v>
      </c>
    </row>
    <row r="394" s="13" customFormat="1">
      <c r="A394" s="13"/>
      <c r="B394" s="232"/>
      <c r="C394" s="233"/>
      <c r="D394" s="234" t="s">
        <v>178</v>
      </c>
      <c r="E394" s="235" t="s">
        <v>1</v>
      </c>
      <c r="F394" s="236" t="s">
        <v>398</v>
      </c>
      <c r="G394" s="233"/>
      <c r="H394" s="235" t="s">
        <v>1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178</v>
      </c>
      <c r="AU394" s="242" t="s">
        <v>83</v>
      </c>
      <c r="AV394" s="13" t="s">
        <v>81</v>
      </c>
      <c r="AW394" s="13" t="s">
        <v>30</v>
      </c>
      <c r="AX394" s="13" t="s">
        <v>73</v>
      </c>
      <c r="AY394" s="242" t="s">
        <v>169</v>
      </c>
    </row>
    <row r="395" s="14" customFormat="1">
      <c r="A395" s="14"/>
      <c r="B395" s="243"/>
      <c r="C395" s="244"/>
      <c r="D395" s="234" t="s">
        <v>178</v>
      </c>
      <c r="E395" s="245" t="s">
        <v>1</v>
      </c>
      <c r="F395" s="246" t="s">
        <v>399</v>
      </c>
      <c r="G395" s="244"/>
      <c r="H395" s="247">
        <v>27.780000000000001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178</v>
      </c>
      <c r="AU395" s="253" t="s">
        <v>83</v>
      </c>
      <c r="AV395" s="14" t="s">
        <v>83</v>
      </c>
      <c r="AW395" s="14" t="s">
        <v>30</v>
      </c>
      <c r="AX395" s="14" t="s">
        <v>73</v>
      </c>
      <c r="AY395" s="253" t="s">
        <v>169</v>
      </c>
    </row>
    <row r="396" s="14" customFormat="1">
      <c r="A396" s="14"/>
      <c r="B396" s="243"/>
      <c r="C396" s="244"/>
      <c r="D396" s="234" t="s">
        <v>178</v>
      </c>
      <c r="E396" s="245" t="s">
        <v>1</v>
      </c>
      <c r="F396" s="246" t="s">
        <v>400</v>
      </c>
      <c r="G396" s="244"/>
      <c r="H396" s="247">
        <v>-1.2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178</v>
      </c>
      <c r="AU396" s="253" t="s">
        <v>83</v>
      </c>
      <c r="AV396" s="14" t="s">
        <v>83</v>
      </c>
      <c r="AW396" s="14" t="s">
        <v>30</v>
      </c>
      <c r="AX396" s="14" t="s">
        <v>73</v>
      </c>
      <c r="AY396" s="253" t="s">
        <v>169</v>
      </c>
    </row>
    <row r="397" s="14" customFormat="1">
      <c r="A397" s="14"/>
      <c r="B397" s="243"/>
      <c r="C397" s="244"/>
      <c r="D397" s="234" t="s">
        <v>178</v>
      </c>
      <c r="E397" s="245" t="s">
        <v>1</v>
      </c>
      <c r="F397" s="246" t="s">
        <v>401</v>
      </c>
      <c r="G397" s="244"/>
      <c r="H397" s="247">
        <v>44.100000000000001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178</v>
      </c>
      <c r="AU397" s="253" t="s">
        <v>83</v>
      </c>
      <c r="AV397" s="14" t="s">
        <v>83</v>
      </c>
      <c r="AW397" s="14" t="s">
        <v>30</v>
      </c>
      <c r="AX397" s="14" t="s">
        <v>73</v>
      </c>
      <c r="AY397" s="253" t="s">
        <v>169</v>
      </c>
    </row>
    <row r="398" s="14" customFormat="1">
      <c r="A398" s="14"/>
      <c r="B398" s="243"/>
      <c r="C398" s="244"/>
      <c r="D398" s="234" t="s">
        <v>178</v>
      </c>
      <c r="E398" s="245" t="s">
        <v>1</v>
      </c>
      <c r="F398" s="246" t="s">
        <v>400</v>
      </c>
      <c r="G398" s="244"/>
      <c r="H398" s="247">
        <v>-1.2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178</v>
      </c>
      <c r="AU398" s="253" t="s">
        <v>83</v>
      </c>
      <c r="AV398" s="14" t="s">
        <v>83</v>
      </c>
      <c r="AW398" s="14" t="s">
        <v>30</v>
      </c>
      <c r="AX398" s="14" t="s">
        <v>73</v>
      </c>
      <c r="AY398" s="253" t="s">
        <v>169</v>
      </c>
    </row>
    <row r="399" s="15" customFormat="1">
      <c r="A399" s="15"/>
      <c r="B399" s="254"/>
      <c r="C399" s="255"/>
      <c r="D399" s="234" t="s">
        <v>178</v>
      </c>
      <c r="E399" s="256" t="s">
        <v>1</v>
      </c>
      <c r="F399" s="257" t="s">
        <v>181</v>
      </c>
      <c r="G399" s="255"/>
      <c r="H399" s="258">
        <v>69.480000000000004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4" t="s">
        <v>178</v>
      </c>
      <c r="AU399" s="264" t="s">
        <v>83</v>
      </c>
      <c r="AV399" s="15" t="s">
        <v>177</v>
      </c>
      <c r="AW399" s="15" t="s">
        <v>30</v>
      </c>
      <c r="AX399" s="15" t="s">
        <v>81</v>
      </c>
      <c r="AY399" s="264" t="s">
        <v>169</v>
      </c>
    </row>
    <row r="400" s="2" customFormat="1" ht="24.15" customHeight="1">
      <c r="A400" s="39"/>
      <c r="B400" s="40"/>
      <c r="C400" s="219" t="s">
        <v>402</v>
      </c>
      <c r="D400" s="219" t="s">
        <v>172</v>
      </c>
      <c r="E400" s="220" t="s">
        <v>403</v>
      </c>
      <c r="F400" s="221" t="s">
        <v>404</v>
      </c>
      <c r="G400" s="222" t="s">
        <v>175</v>
      </c>
      <c r="H400" s="223">
        <v>69.480000000000004</v>
      </c>
      <c r="I400" s="224"/>
      <c r="J400" s="225">
        <f>ROUND(I400*H400,2)</f>
        <v>0</v>
      </c>
      <c r="K400" s="221" t="s">
        <v>199</v>
      </c>
      <c r="L400" s="45"/>
      <c r="M400" s="226" t="s">
        <v>1</v>
      </c>
      <c r="N400" s="227" t="s">
        <v>38</v>
      </c>
      <c r="O400" s="92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316</v>
      </c>
      <c r="AT400" s="230" t="s">
        <v>172</v>
      </c>
      <c r="AU400" s="230" t="s">
        <v>83</v>
      </c>
      <c r="AY400" s="18" t="s">
        <v>169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81</v>
      </c>
      <c r="BK400" s="231">
        <f>ROUND(I400*H400,2)</f>
        <v>0</v>
      </c>
      <c r="BL400" s="18" t="s">
        <v>316</v>
      </c>
      <c r="BM400" s="230" t="s">
        <v>405</v>
      </c>
    </row>
    <row r="401" s="14" customFormat="1">
      <c r="A401" s="14"/>
      <c r="B401" s="243"/>
      <c r="C401" s="244"/>
      <c r="D401" s="234" t="s">
        <v>178</v>
      </c>
      <c r="E401" s="245" t="s">
        <v>1</v>
      </c>
      <c r="F401" s="246" t="s">
        <v>406</v>
      </c>
      <c r="G401" s="244"/>
      <c r="H401" s="247">
        <v>69.480000000000004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178</v>
      </c>
      <c r="AU401" s="253" t="s">
        <v>83</v>
      </c>
      <c r="AV401" s="14" t="s">
        <v>83</v>
      </c>
      <c r="AW401" s="14" t="s">
        <v>30</v>
      </c>
      <c r="AX401" s="14" t="s">
        <v>73</v>
      </c>
      <c r="AY401" s="253" t="s">
        <v>169</v>
      </c>
    </row>
    <row r="402" s="15" customFormat="1">
      <c r="A402" s="15"/>
      <c r="B402" s="254"/>
      <c r="C402" s="255"/>
      <c r="D402" s="234" t="s">
        <v>178</v>
      </c>
      <c r="E402" s="256" t="s">
        <v>1</v>
      </c>
      <c r="F402" s="257" t="s">
        <v>181</v>
      </c>
      <c r="G402" s="255"/>
      <c r="H402" s="258">
        <v>69.480000000000004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4" t="s">
        <v>178</v>
      </c>
      <c r="AU402" s="264" t="s">
        <v>83</v>
      </c>
      <c r="AV402" s="15" t="s">
        <v>177</v>
      </c>
      <c r="AW402" s="15" t="s">
        <v>30</v>
      </c>
      <c r="AX402" s="15" t="s">
        <v>81</v>
      </c>
      <c r="AY402" s="264" t="s">
        <v>169</v>
      </c>
    </row>
    <row r="403" s="2" customFormat="1" ht="16.5" customHeight="1">
      <c r="A403" s="39"/>
      <c r="B403" s="40"/>
      <c r="C403" s="219" t="s">
        <v>336</v>
      </c>
      <c r="D403" s="219" t="s">
        <v>172</v>
      </c>
      <c r="E403" s="220" t="s">
        <v>407</v>
      </c>
      <c r="F403" s="221" t="s">
        <v>408</v>
      </c>
      <c r="G403" s="222" t="s">
        <v>335</v>
      </c>
      <c r="H403" s="223">
        <v>31</v>
      </c>
      <c r="I403" s="224"/>
      <c r="J403" s="225">
        <f>ROUND(I403*H403,2)</f>
        <v>0</v>
      </c>
      <c r="K403" s="221" t="s">
        <v>409</v>
      </c>
      <c r="L403" s="45"/>
      <c r="M403" s="226" t="s">
        <v>1</v>
      </c>
      <c r="N403" s="227" t="s">
        <v>38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316</v>
      </c>
      <c r="AT403" s="230" t="s">
        <v>172</v>
      </c>
      <c r="AU403" s="230" t="s">
        <v>83</v>
      </c>
      <c r="AY403" s="18" t="s">
        <v>169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81</v>
      </c>
      <c r="BK403" s="231">
        <f>ROUND(I403*H403,2)</f>
        <v>0</v>
      </c>
      <c r="BL403" s="18" t="s">
        <v>316</v>
      </c>
      <c r="BM403" s="230" t="s">
        <v>410</v>
      </c>
    </row>
    <row r="404" s="13" customFormat="1">
      <c r="A404" s="13"/>
      <c r="B404" s="232"/>
      <c r="C404" s="233"/>
      <c r="D404" s="234" t="s">
        <v>178</v>
      </c>
      <c r="E404" s="235" t="s">
        <v>1</v>
      </c>
      <c r="F404" s="236" t="s">
        <v>179</v>
      </c>
      <c r="G404" s="233"/>
      <c r="H404" s="235" t="s">
        <v>1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178</v>
      </c>
      <c r="AU404" s="242" t="s">
        <v>83</v>
      </c>
      <c r="AV404" s="13" t="s">
        <v>81</v>
      </c>
      <c r="AW404" s="13" t="s">
        <v>30</v>
      </c>
      <c r="AX404" s="13" t="s">
        <v>73</v>
      </c>
      <c r="AY404" s="242" t="s">
        <v>169</v>
      </c>
    </row>
    <row r="405" s="13" customFormat="1">
      <c r="A405" s="13"/>
      <c r="B405" s="232"/>
      <c r="C405" s="233"/>
      <c r="D405" s="234" t="s">
        <v>178</v>
      </c>
      <c r="E405" s="235" t="s">
        <v>1</v>
      </c>
      <c r="F405" s="236" t="s">
        <v>202</v>
      </c>
      <c r="G405" s="233"/>
      <c r="H405" s="235" t="s">
        <v>1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178</v>
      </c>
      <c r="AU405" s="242" t="s">
        <v>83</v>
      </c>
      <c r="AV405" s="13" t="s">
        <v>81</v>
      </c>
      <c r="AW405" s="13" t="s">
        <v>30</v>
      </c>
      <c r="AX405" s="13" t="s">
        <v>73</v>
      </c>
      <c r="AY405" s="242" t="s">
        <v>169</v>
      </c>
    </row>
    <row r="406" s="14" customFormat="1">
      <c r="A406" s="14"/>
      <c r="B406" s="243"/>
      <c r="C406" s="244"/>
      <c r="D406" s="234" t="s">
        <v>178</v>
      </c>
      <c r="E406" s="245" t="s">
        <v>1</v>
      </c>
      <c r="F406" s="246" t="s">
        <v>254</v>
      </c>
      <c r="G406" s="244"/>
      <c r="H406" s="247">
        <v>10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178</v>
      </c>
      <c r="AU406" s="253" t="s">
        <v>83</v>
      </c>
      <c r="AV406" s="14" t="s">
        <v>83</v>
      </c>
      <c r="AW406" s="14" t="s">
        <v>30</v>
      </c>
      <c r="AX406" s="14" t="s">
        <v>73</v>
      </c>
      <c r="AY406" s="253" t="s">
        <v>169</v>
      </c>
    </row>
    <row r="407" s="13" customFormat="1">
      <c r="A407" s="13"/>
      <c r="B407" s="232"/>
      <c r="C407" s="233"/>
      <c r="D407" s="234" t="s">
        <v>178</v>
      </c>
      <c r="E407" s="235" t="s">
        <v>1</v>
      </c>
      <c r="F407" s="236" t="s">
        <v>213</v>
      </c>
      <c r="G407" s="233"/>
      <c r="H407" s="235" t="s">
        <v>1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178</v>
      </c>
      <c r="AU407" s="242" t="s">
        <v>83</v>
      </c>
      <c r="AV407" s="13" t="s">
        <v>81</v>
      </c>
      <c r="AW407" s="13" t="s">
        <v>30</v>
      </c>
      <c r="AX407" s="13" t="s">
        <v>73</v>
      </c>
      <c r="AY407" s="242" t="s">
        <v>169</v>
      </c>
    </row>
    <row r="408" s="14" customFormat="1">
      <c r="A408" s="14"/>
      <c r="B408" s="243"/>
      <c r="C408" s="244"/>
      <c r="D408" s="234" t="s">
        <v>178</v>
      </c>
      <c r="E408" s="245" t="s">
        <v>1</v>
      </c>
      <c r="F408" s="246" t="s">
        <v>7</v>
      </c>
      <c r="G408" s="244"/>
      <c r="H408" s="247">
        <v>21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178</v>
      </c>
      <c r="AU408" s="253" t="s">
        <v>83</v>
      </c>
      <c r="AV408" s="14" t="s">
        <v>83</v>
      </c>
      <c r="AW408" s="14" t="s">
        <v>30</v>
      </c>
      <c r="AX408" s="14" t="s">
        <v>73</v>
      </c>
      <c r="AY408" s="253" t="s">
        <v>169</v>
      </c>
    </row>
    <row r="409" s="15" customFormat="1">
      <c r="A409" s="15"/>
      <c r="B409" s="254"/>
      <c r="C409" s="255"/>
      <c r="D409" s="234" t="s">
        <v>178</v>
      </c>
      <c r="E409" s="256" t="s">
        <v>1</v>
      </c>
      <c r="F409" s="257" t="s">
        <v>181</v>
      </c>
      <c r="G409" s="255"/>
      <c r="H409" s="258">
        <v>31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178</v>
      </c>
      <c r="AU409" s="264" t="s">
        <v>83</v>
      </c>
      <c r="AV409" s="15" t="s">
        <v>177</v>
      </c>
      <c r="AW409" s="15" t="s">
        <v>30</v>
      </c>
      <c r="AX409" s="15" t="s">
        <v>81</v>
      </c>
      <c r="AY409" s="264" t="s">
        <v>169</v>
      </c>
    </row>
    <row r="410" s="2" customFormat="1" ht="16.5" customHeight="1">
      <c r="A410" s="39"/>
      <c r="B410" s="40"/>
      <c r="C410" s="219" t="s">
        <v>411</v>
      </c>
      <c r="D410" s="219" t="s">
        <v>172</v>
      </c>
      <c r="E410" s="220" t="s">
        <v>412</v>
      </c>
      <c r="F410" s="221" t="s">
        <v>413</v>
      </c>
      <c r="G410" s="222" t="s">
        <v>175</v>
      </c>
      <c r="H410" s="223">
        <v>7.2999999999999998</v>
      </c>
      <c r="I410" s="224"/>
      <c r="J410" s="225">
        <f>ROUND(I410*H410,2)</f>
        <v>0</v>
      </c>
      <c r="K410" s="221" t="s">
        <v>1</v>
      </c>
      <c r="L410" s="45"/>
      <c r="M410" s="226" t="s">
        <v>1</v>
      </c>
      <c r="N410" s="227" t="s">
        <v>38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316</v>
      </c>
      <c r="AT410" s="230" t="s">
        <v>172</v>
      </c>
      <c r="AU410" s="230" t="s">
        <v>83</v>
      </c>
      <c r="AY410" s="18" t="s">
        <v>169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81</v>
      </c>
      <c r="BK410" s="231">
        <f>ROUND(I410*H410,2)</f>
        <v>0</v>
      </c>
      <c r="BL410" s="18" t="s">
        <v>316</v>
      </c>
      <c r="BM410" s="230" t="s">
        <v>414</v>
      </c>
    </row>
    <row r="411" s="13" customFormat="1">
      <c r="A411" s="13"/>
      <c r="B411" s="232"/>
      <c r="C411" s="233"/>
      <c r="D411" s="234" t="s">
        <v>178</v>
      </c>
      <c r="E411" s="235" t="s">
        <v>1</v>
      </c>
      <c r="F411" s="236" t="s">
        <v>179</v>
      </c>
      <c r="G411" s="233"/>
      <c r="H411" s="235" t="s">
        <v>1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178</v>
      </c>
      <c r="AU411" s="242" t="s">
        <v>83</v>
      </c>
      <c r="AV411" s="13" t="s">
        <v>81</v>
      </c>
      <c r="AW411" s="13" t="s">
        <v>30</v>
      </c>
      <c r="AX411" s="13" t="s">
        <v>73</v>
      </c>
      <c r="AY411" s="242" t="s">
        <v>169</v>
      </c>
    </row>
    <row r="412" s="13" customFormat="1">
      <c r="A412" s="13"/>
      <c r="B412" s="232"/>
      <c r="C412" s="233"/>
      <c r="D412" s="234" t="s">
        <v>178</v>
      </c>
      <c r="E412" s="235" t="s">
        <v>1</v>
      </c>
      <c r="F412" s="236" t="s">
        <v>415</v>
      </c>
      <c r="G412" s="233"/>
      <c r="H412" s="235" t="s">
        <v>1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178</v>
      </c>
      <c r="AU412" s="242" t="s">
        <v>83</v>
      </c>
      <c r="AV412" s="13" t="s">
        <v>81</v>
      </c>
      <c r="AW412" s="13" t="s">
        <v>30</v>
      </c>
      <c r="AX412" s="13" t="s">
        <v>73</v>
      </c>
      <c r="AY412" s="242" t="s">
        <v>169</v>
      </c>
    </row>
    <row r="413" s="14" customFormat="1">
      <c r="A413" s="14"/>
      <c r="B413" s="243"/>
      <c r="C413" s="244"/>
      <c r="D413" s="234" t="s">
        <v>178</v>
      </c>
      <c r="E413" s="245" t="s">
        <v>1</v>
      </c>
      <c r="F413" s="246" t="s">
        <v>416</v>
      </c>
      <c r="G413" s="244"/>
      <c r="H413" s="247">
        <v>7.2999999999999998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178</v>
      </c>
      <c r="AU413" s="253" t="s">
        <v>83</v>
      </c>
      <c r="AV413" s="14" t="s">
        <v>83</v>
      </c>
      <c r="AW413" s="14" t="s">
        <v>30</v>
      </c>
      <c r="AX413" s="14" t="s">
        <v>73</v>
      </c>
      <c r="AY413" s="253" t="s">
        <v>169</v>
      </c>
    </row>
    <row r="414" s="15" customFormat="1">
      <c r="A414" s="15"/>
      <c r="B414" s="254"/>
      <c r="C414" s="255"/>
      <c r="D414" s="234" t="s">
        <v>178</v>
      </c>
      <c r="E414" s="256" t="s">
        <v>1</v>
      </c>
      <c r="F414" s="257" t="s">
        <v>181</v>
      </c>
      <c r="G414" s="255"/>
      <c r="H414" s="258">
        <v>7.2999999999999998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4" t="s">
        <v>178</v>
      </c>
      <c r="AU414" s="264" t="s">
        <v>83</v>
      </c>
      <c r="AV414" s="15" t="s">
        <v>177</v>
      </c>
      <c r="AW414" s="15" t="s">
        <v>30</v>
      </c>
      <c r="AX414" s="15" t="s">
        <v>81</v>
      </c>
      <c r="AY414" s="264" t="s">
        <v>169</v>
      </c>
    </row>
    <row r="415" s="12" customFormat="1" ht="22.8" customHeight="1">
      <c r="A415" s="12"/>
      <c r="B415" s="203"/>
      <c r="C415" s="204"/>
      <c r="D415" s="205" t="s">
        <v>72</v>
      </c>
      <c r="E415" s="217" t="s">
        <v>417</v>
      </c>
      <c r="F415" s="217" t="s">
        <v>418</v>
      </c>
      <c r="G415" s="204"/>
      <c r="H415" s="204"/>
      <c r="I415" s="207"/>
      <c r="J415" s="218">
        <f>BK415</f>
        <v>0</v>
      </c>
      <c r="K415" s="204"/>
      <c r="L415" s="209"/>
      <c r="M415" s="210"/>
      <c r="N415" s="211"/>
      <c r="O415" s="211"/>
      <c r="P415" s="212">
        <f>SUM(P416:P472)</f>
        <v>0</v>
      </c>
      <c r="Q415" s="211"/>
      <c r="R415" s="212">
        <f>SUM(R416:R472)</f>
        <v>0</v>
      </c>
      <c r="S415" s="211"/>
      <c r="T415" s="213">
        <f>SUM(T416:T472)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4" t="s">
        <v>83</v>
      </c>
      <c r="AT415" s="215" t="s">
        <v>72</v>
      </c>
      <c r="AU415" s="215" t="s">
        <v>81</v>
      </c>
      <c r="AY415" s="214" t="s">
        <v>169</v>
      </c>
      <c r="BK415" s="216">
        <f>SUM(BK416:BK472)</f>
        <v>0</v>
      </c>
    </row>
    <row r="416" s="2" customFormat="1" ht="24.15" customHeight="1">
      <c r="A416" s="39"/>
      <c r="B416" s="40"/>
      <c r="C416" s="219" t="s">
        <v>340</v>
      </c>
      <c r="D416" s="219" t="s">
        <v>172</v>
      </c>
      <c r="E416" s="220" t="s">
        <v>419</v>
      </c>
      <c r="F416" s="221" t="s">
        <v>420</v>
      </c>
      <c r="G416" s="222" t="s">
        <v>175</v>
      </c>
      <c r="H416" s="223">
        <v>524.64999999999998</v>
      </c>
      <c r="I416" s="224"/>
      <c r="J416" s="225">
        <f>ROUND(I416*H416,2)</f>
        <v>0</v>
      </c>
      <c r="K416" s="221" t="s">
        <v>199</v>
      </c>
      <c r="L416" s="45"/>
      <c r="M416" s="226" t="s">
        <v>1</v>
      </c>
      <c r="N416" s="227" t="s">
        <v>38</v>
      </c>
      <c r="O416" s="92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316</v>
      </c>
      <c r="AT416" s="230" t="s">
        <v>172</v>
      </c>
      <c r="AU416" s="230" t="s">
        <v>83</v>
      </c>
      <c r="AY416" s="18" t="s">
        <v>169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81</v>
      </c>
      <c r="BK416" s="231">
        <f>ROUND(I416*H416,2)</f>
        <v>0</v>
      </c>
      <c r="BL416" s="18" t="s">
        <v>316</v>
      </c>
      <c r="BM416" s="230" t="s">
        <v>421</v>
      </c>
    </row>
    <row r="417" s="13" customFormat="1">
      <c r="A417" s="13"/>
      <c r="B417" s="232"/>
      <c r="C417" s="233"/>
      <c r="D417" s="234" t="s">
        <v>178</v>
      </c>
      <c r="E417" s="235" t="s">
        <v>1</v>
      </c>
      <c r="F417" s="236" t="s">
        <v>422</v>
      </c>
      <c r="G417" s="233"/>
      <c r="H417" s="235" t="s">
        <v>1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178</v>
      </c>
      <c r="AU417" s="242" t="s">
        <v>83</v>
      </c>
      <c r="AV417" s="13" t="s">
        <v>81</v>
      </c>
      <c r="AW417" s="13" t="s">
        <v>30</v>
      </c>
      <c r="AX417" s="13" t="s">
        <v>73</v>
      </c>
      <c r="AY417" s="242" t="s">
        <v>169</v>
      </c>
    </row>
    <row r="418" s="13" customFormat="1">
      <c r="A418" s="13"/>
      <c r="B418" s="232"/>
      <c r="C418" s="233"/>
      <c r="D418" s="234" t="s">
        <v>178</v>
      </c>
      <c r="E418" s="235" t="s">
        <v>1</v>
      </c>
      <c r="F418" s="236" t="s">
        <v>202</v>
      </c>
      <c r="G418" s="233"/>
      <c r="H418" s="235" t="s">
        <v>1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178</v>
      </c>
      <c r="AU418" s="242" t="s">
        <v>83</v>
      </c>
      <c r="AV418" s="13" t="s">
        <v>81</v>
      </c>
      <c r="AW418" s="13" t="s">
        <v>30</v>
      </c>
      <c r="AX418" s="13" t="s">
        <v>73</v>
      </c>
      <c r="AY418" s="242" t="s">
        <v>169</v>
      </c>
    </row>
    <row r="419" s="13" customFormat="1">
      <c r="A419" s="13"/>
      <c r="B419" s="232"/>
      <c r="C419" s="233"/>
      <c r="D419" s="234" t="s">
        <v>178</v>
      </c>
      <c r="E419" s="235" t="s">
        <v>1</v>
      </c>
      <c r="F419" s="236" t="s">
        <v>203</v>
      </c>
      <c r="G419" s="233"/>
      <c r="H419" s="235" t="s">
        <v>1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178</v>
      </c>
      <c r="AU419" s="242" t="s">
        <v>83</v>
      </c>
      <c r="AV419" s="13" t="s">
        <v>81</v>
      </c>
      <c r="AW419" s="13" t="s">
        <v>30</v>
      </c>
      <c r="AX419" s="13" t="s">
        <v>73</v>
      </c>
      <c r="AY419" s="242" t="s">
        <v>169</v>
      </c>
    </row>
    <row r="420" s="14" customFormat="1">
      <c r="A420" s="14"/>
      <c r="B420" s="243"/>
      <c r="C420" s="244"/>
      <c r="D420" s="234" t="s">
        <v>178</v>
      </c>
      <c r="E420" s="245" t="s">
        <v>1</v>
      </c>
      <c r="F420" s="246" t="s">
        <v>204</v>
      </c>
      <c r="G420" s="244"/>
      <c r="H420" s="247">
        <v>6.04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178</v>
      </c>
      <c r="AU420" s="253" t="s">
        <v>83</v>
      </c>
      <c r="AV420" s="14" t="s">
        <v>83</v>
      </c>
      <c r="AW420" s="14" t="s">
        <v>30</v>
      </c>
      <c r="AX420" s="14" t="s">
        <v>73</v>
      </c>
      <c r="AY420" s="253" t="s">
        <v>169</v>
      </c>
    </row>
    <row r="421" s="13" customFormat="1">
      <c r="A421" s="13"/>
      <c r="B421" s="232"/>
      <c r="C421" s="233"/>
      <c r="D421" s="234" t="s">
        <v>178</v>
      </c>
      <c r="E421" s="235" t="s">
        <v>1</v>
      </c>
      <c r="F421" s="236" t="s">
        <v>205</v>
      </c>
      <c r="G421" s="233"/>
      <c r="H421" s="235" t="s">
        <v>1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178</v>
      </c>
      <c r="AU421" s="242" t="s">
        <v>83</v>
      </c>
      <c r="AV421" s="13" t="s">
        <v>81</v>
      </c>
      <c r="AW421" s="13" t="s">
        <v>30</v>
      </c>
      <c r="AX421" s="13" t="s">
        <v>73</v>
      </c>
      <c r="AY421" s="242" t="s">
        <v>169</v>
      </c>
    </row>
    <row r="422" s="14" customFormat="1">
      <c r="A422" s="14"/>
      <c r="B422" s="243"/>
      <c r="C422" s="244"/>
      <c r="D422" s="234" t="s">
        <v>178</v>
      </c>
      <c r="E422" s="245" t="s">
        <v>1</v>
      </c>
      <c r="F422" s="246" t="s">
        <v>206</v>
      </c>
      <c r="G422" s="244"/>
      <c r="H422" s="247">
        <v>25.989999999999998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178</v>
      </c>
      <c r="AU422" s="253" t="s">
        <v>83</v>
      </c>
      <c r="AV422" s="14" t="s">
        <v>83</v>
      </c>
      <c r="AW422" s="14" t="s">
        <v>30</v>
      </c>
      <c r="AX422" s="14" t="s">
        <v>73</v>
      </c>
      <c r="AY422" s="253" t="s">
        <v>169</v>
      </c>
    </row>
    <row r="423" s="13" customFormat="1">
      <c r="A423" s="13"/>
      <c r="B423" s="232"/>
      <c r="C423" s="233"/>
      <c r="D423" s="234" t="s">
        <v>178</v>
      </c>
      <c r="E423" s="235" t="s">
        <v>1</v>
      </c>
      <c r="F423" s="236" t="s">
        <v>207</v>
      </c>
      <c r="G423" s="233"/>
      <c r="H423" s="235" t="s">
        <v>1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178</v>
      </c>
      <c r="AU423" s="242" t="s">
        <v>83</v>
      </c>
      <c r="AV423" s="13" t="s">
        <v>81</v>
      </c>
      <c r="AW423" s="13" t="s">
        <v>30</v>
      </c>
      <c r="AX423" s="13" t="s">
        <v>73</v>
      </c>
      <c r="AY423" s="242" t="s">
        <v>169</v>
      </c>
    </row>
    <row r="424" s="14" customFormat="1">
      <c r="A424" s="14"/>
      <c r="B424" s="243"/>
      <c r="C424" s="244"/>
      <c r="D424" s="234" t="s">
        <v>178</v>
      </c>
      <c r="E424" s="245" t="s">
        <v>1</v>
      </c>
      <c r="F424" s="246" t="s">
        <v>208</v>
      </c>
      <c r="G424" s="244"/>
      <c r="H424" s="247">
        <v>27.030000000000001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178</v>
      </c>
      <c r="AU424" s="253" t="s">
        <v>83</v>
      </c>
      <c r="AV424" s="14" t="s">
        <v>83</v>
      </c>
      <c r="AW424" s="14" t="s">
        <v>30</v>
      </c>
      <c r="AX424" s="14" t="s">
        <v>73</v>
      </c>
      <c r="AY424" s="253" t="s">
        <v>169</v>
      </c>
    </row>
    <row r="425" s="13" customFormat="1">
      <c r="A425" s="13"/>
      <c r="B425" s="232"/>
      <c r="C425" s="233"/>
      <c r="D425" s="234" t="s">
        <v>178</v>
      </c>
      <c r="E425" s="235" t="s">
        <v>1</v>
      </c>
      <c r="F425" s="236" t="s">
        <v>209</v>
      </c>
      <c r="G425" s="233"/>
      <c r="H425" s="235" t="s">
        <v>1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178</v>
      </c>
      <c r="AU425" s="242" t="s">
        <v>83</v>
      </c>
      <c r="AV425" s="13" t="s">
        <v>81</v>
      </c>
      <c r="AW425" s="13" t="s">
        <v>30</v>
      </c>
      <c r="AX425" s="13" t="s">
        <v>73</v>
      </c>
      <c r="AY425" s="242" t="s">
        <v>169</v>
      </c>
    </row>
    <row r="426" s="14" customFormat="1">
      <c r="A426" s="14"/>
      <c r="B426" s="243"/>
      <c r="C426" s="244"/>
      <c r="D426" s="234" t="s">
        <v>178</v>
      </c>
      <c r="E426" s="245" t="s">
        <v>1</v>
      </c>
      <c r="F426" s="246" t="s">
        <v>210</v>
      </c>
      <c r="G426" s="244"/>
      <c r="H426" s="247">
        <v>45.689999999999998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178</v>
      </c>
      <c r="AU426" s="253" t="s">
        <v>83</v>
      </c>
      <c r="AV426" s="14" t="s">
        <v>83</v>
      </c>
      <c r="AW426" s="14" t="s">
        <v>30</v>
      </c>
      <c r="AX426" s="14" t="s">
        <v>73</v>
      </c>
      <c r="AY426" s="253" t="s">
        <v>169</v>
      </c>
    </row>
    <row r="427" s="13" customFormat="1">
      <c r="A427" s="13"/>
      <c r="B427" s="232"/>
      <c r="C427" s="233"/>
      <c r="D427" s="234" t="s">
        <v>178</v>
      </c>
      <c r="E427" s="235" t="s">
        <v>1</v>
      </c>
      <c r="F427" s="236" t="s">
        <v>188</v>
      </c>
      <c r="G427" s="233"/>
      <c r="H427" s="235" t="s">
        <v>1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178</v>
      </c>
      <c r="AU427" s="242" t="s">
        <v>83</v>
      </c>
      <c r="AV427" s="13" t="s">
        <v>81</v>
      </c>
      <c r="AW427" s="13" t="s">
        <v>30</v>
      </c>
      <c r="AX427" s="13" t="s">
        <v>73</v>
      </c>
      <c r="AY427" s="242" t="s">
        <v>169</v>
      </c>
    </row>
    <row r="428" s="13" customFormat="1">
      <c r="A428" s="13"/>
      <c r="B428" s="232"/>
      <c r="C428" s="233"/>
      <c r="D428" s="234" t="s">
        <v>178</v>
      </c>
      <c r="E428" s="235" t="s">
        <v>1</v>
      </c>
      <c r="F428" s="236" t="s">
        <v>211</v>
      </c>
      <c r="G428" s="233"/>
      <c r="H428" s="235" t="s">
        <v>1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178</v>
      </c>
      <c r="AU428" s="242" t="s">
        <v>83</v>
      </c>
      <c r="AV428" s="13" t="s">
        <v>81</v>
      </c>
      <c r="AW428" s="13" t="s">
        <v>30</v>
      </c>
      <c r="AX428" s="13" t="s">
        <v>73</v>
      </c>
      <c r="AY428" s="242" t="s">
        <v>169</v>
      </c>
    </row>
    <row r="429" s="13" customFormat="1">
      <c r="A429" s="13"/>
      <c r="B429" s="232"/>
      <c r="C429" s="233"/>
      <c r="D429" s="234" t="s">
        <v>178</v>
      </c>
      <c r="E429" s="235" t="s">
        <v>1</v>
      </c>
      <c r="F429" s="236" t="s">
        <v>190</v>
      </c>
      <c r="G429" s="233"/>
      <c r="H429" s="235" t="s">
        <v>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178</v>
      </c>
      <c r="AU429" s="242" t="s">
        <v>83</v>
      </c>
      <c r="AV429" s="13" t="s">
        <v>81</v>
      </c>
      <c r="AW429" s="13" t="s">
        <v>30</v>
      </c>
      <c r="AX429" s="13" t="s">
        <v>73</v>
      </c>
      <c r="AY429" s="242" t="s">
        <v>169</v>
      </c>
    </row>
    <row r="430" s="14" customFormat="1">
      <c r="A430" s="14"/>
      <c r="B430" s="243"/>
      <c r="C430" s="244"/>
      <c r="D430" s="234" t="s">
        <v>178</v>
      </c>
      <c r="E430" s="245" t="s">
        <v>1</v>
      </c>
      <c r="F430" s="246" t="s">
        <v>191</v>
      </c>
      <c r="G430" s="244"/>
      <c r="H430" s="247">
        <v>52.270000000000003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178</v>
      </c>
      <c r="AU430" s="253" t="s">
        <v>83</v>
      </c>
      <c r="AV430" s="14" t="s">
        <v>83</v>
      </c>
      <c r="AW430" s="14" t="s">
        <v>30</v>
      </c>
      <c r="AX430" s="14" t="s">
        <v>73</v>
      </c>
      <c r="AY430" s="253" t="s">
        <v>169</v>
      </c>
    </row>
    <row r="431" s="13" customFormat="1">
      <c r="A431" s="13"/>
      <c r="B431" s="232"/>
      <c r="C431" s="233"/>
      <c r="D431" s="234" t="s">
        <v>178</v>
      </c>
      <c r="E431" s="235" t="s">
        <v>1</v>
      </c>
      <c r="F431" s="236" t="s">
        <v>192</v>
      </c>
      <c r="G431" s="233"/>
      <c r="H431" s="235" t="s">
        <v>1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178</v>
      </c>
      <c r="AU431" s="242" t="s">
        <v>83</v>
      </c>
      <c r="AV431" s="13" t="s">
        <v>81</v>
      </c>
      <c r="AW431" s="13" t="s">
        <v>30</v>
      </c>
      <c r="AX431" s="13" t="s">
        <v>73</v>
      </c>
      <c r="AY431" s="242" t="s">
        <v>169</v>
      </c>
    </row>
    <row r="432" s="14" customFormat="1">
      <c r="A432" s="14"/>
      <c r="B432" s="243"/>
      <c r="C432" s="244"/>
      <c r="D432" s="234" t="s">
        <v>178</v>
      </c>
      <c r="E432" s="245" t="s">
        <v>1</v>
      </c>
      <c r="F432" s="246" t="s">
        <v>193</v>
      </c>
      <c r="G432" s="244"/>
      <c r="H432" s="247">
        <v>20.039999999999999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178</v>
      </c>
      <c r="AU432" s="253" t="s">
        <v>83</v>
      </c>
      <c r="AV432" s="14" t="s">
        <v>83</v>
      </c>
      <c r="AW432" s="14" t="s">
        <v>30</v>
      </c>
      <c r="AX432" s="14" t="s">
        <v>73</v>
      </c>
      <c r="AY432" s="253" t="s">
        <v>169</v>
      </c>
    </row>
    <row r="433" s="13" customFormat="1">
      <c r="A433" s="13"/>
      <c r="B433" s="232"/>
      <c r="C433" s="233"/>
      <c r="D433" s="234" t="s">
        <v>178</v>
      </c>
      <c r="E433" s="235" t="s">
        <v>1</v>
      </c>
      <c r="F433" s="236" t="s">
        <v>194</v>
      </c>
      <c r="G433" s="233"/>
      <c r="H433" s="235" t="s">
        <v>1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178</v>
      </c>
      <c r="AU433" s="242" t="s">
        <v>83</v>
      </c>
      <c r="AV433" s="13" t="s">
        <v>81</v>
      </c>
      <c r="AW433" s="13" t="s">
        <v>30</v>
      </c>
      <c r="AX433" s="13" t="s">
        <v>73</v>
      </c>
      <c r="AY433" s="242" t="s">
        <v>169</v>
      </c>
    </row>
    <row r="434" s="14" customFormat="1">
      <c r="A434" s="14"/>
      <c r="B434" s="243"/>
      <c r="C434" s="244"/>
      <c r="D434" s="234" t="s">
        <v>178</v>
      </c>
      <c r="E434" s="245" t="s">
        <v>1</v>
      </c>
      <c r="F434" s="246" t="s">
        <v>195</v>
      </c>
      <c r="G434" s="244"/>
      <c r="H434" s="247">
        <v>6.6600000000000001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178</v>
      </c>
      <c r="AU434" s="253" t="s">
        <v>83</v>
      </c>
      <c r="AV434" s="14" t="s">
        <v>83</v>
      </c>
      <c r="AW434" s="14" t="s">
        <v>30</v>
      </c>
      <c r="AX434" s="14" t="s">
        <v>73</v>
      </c>
      <c r="AY434" s="253" t="s">
        <v>169</v>
      </c>
    </row>
    <row r="435" s="16" customFormat="1">
      <c r="A435" s="16"/>
      <c r="B435" s="265"/>
      <c r="C435" s="266"/>
      <c r="D435" s="234" t="s">
        <v>178</v>
      </c>
      <c r="E435" s="267" t="s">
        <v>1</v>
      </c>
      <c r="F435" s="268" t="s">
        <v>212</v>
      </c>
      <c r="G435" s="266"/>
      <c r="H435" s="269">
        <v>183.72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75" t="s">
        <v>178</v>
      </c>
      <c r="AU435" s="275" t="s">
        <v>83</v>
      </c>
      <c r="AV435" s="16" t="s">
        <v>170</v>
      </c>
      <c r="AW435" s="16" t="s">
        <v>30</v>
      </c>
      <c r="AX435" s="16" t="s">
        <v>73</v>
      </c>
      <c r="AY435" s="275" t="s">
        <v>169</v>
      </c>
    </row>
    <row r="436" s="13" customFormat="1">
      <c r="A436" s="13"/>
      <c r="B436" s="232"/>
      <c r="C436" s="233"/>
      <c r="D436" s="234" t="s">
        <v>178</v>
      </c>
      <c r="E436" s="235" t="s">
        <v>1</v>
      </c>
      <c r="F436" s="236" t="s">
        <v>213</v>
      </c>
      <c r="G436" s="233"/>
      <c r="H436" s="235" t="s">
        <v>1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2" t="s">
        <v>178</v>
      </c>
      <c r="AU436" s="242" t="s">
        <v>83</v>
      </c>
      <c r="AV436" s="13" t="s">
        <v>81</v>
      </c>
      <c r="AW436" s="13" t="s">
        <v>30</v>
      </c>
      <c r="AX436" s="13" t="s">
        <v>73</v>
      </c>
      <c r="AY436" s="242" t="s">
        <v>169</v>
      </c>
    </row>
    <row r="437" s="13" customFormat="1">
      <c r="A437" s="13"/>
      <c r="B437" s="232"/>
      <c r="C437" s="233"/>
      <c r="D437" s="234" t="s">
        <v>178</v>
      </c>
      <c r="E437" s="235" t="s">
        <v>1</v>
      </c>
      <c r="F437" s="236" t="s">
        <v>214</v>
      </c>
      <c r="G437" s="233"/>
      <c r="H437" s="235" t="s">
        <v>1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178</v>
      </c>
      <c r="AU437" s="242" t="s">
        <v>83</v>
      </c>
      <c r="AV437" s="13" t="s">
        <v>81</v>
      </c>
      <c r="AW437" s="13" t="s">
        <v>30</v>
      </c>
      <c r="AX437" s="13" t="s">
        <v>73</v>
      </c>
      <c r="AY437" s="242" t="s">
        <v>169</v>
      </c>
    </row>
    <row r="438" s="14" customFormat="1">
      <c r="A438" s="14"/>
      <c r="B438" s="243"/>
      <c r="C438" s="244"/>
      <c r="D438" s="234" t="s">
        <v>178</v>
      </c>
      <c r="E438" s="245" t="s">
        <v>1</v>
      </c>
      <c r="F438" s="246" t="s">
        <v>215</v>
      </c>
      <c r="G438" s="244"/>
      <c r="H438" s="247">
        <v>18.129999999999999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178</v>
      </c>
      <c r="AU438" s="253" t="s">
        <v>83</v>
      </c>
      <c r="AV438" s="14" t="s">
        <v>83</v>
      </c>
      <c r="AW438" s="14" t="s">
        <v>30</v>
      </c>
      <c r="AX438" s="14" t="s">
        <v>73</v>
      </c>
      <c r="AY438" s="253" t="s">
        <v>169</v>
      </c>
    </row>
    <row r="439" s="13" customFormat="1">
      <c r="A439" s="13"/>
      <c r="B439" s="232"/>
      <c r="C439" s="233"/>
      <c r="D439" s="234" t="s">
        <v>178</v>
      </c>
      <c r="E439" s="235" t="s">
        <v>1</v>
      </c>
      <c r="F439" s="236" t="s">
        <v>216</v>
      </c>
      <c r="G439" s="233"/>
      <c r="H439" s="235" t="s">
        <v>1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178</v>
      </c>
      <c r="AU439" s="242" t="s">
        <v>83</v>
      </c>
      <c r="AV439" s="13" t="s">
        <v>81</v>
      </c>
      <c r="AW439" s="13" t="s">
        <v>30</v>
      </c>
      <c r="AX439" s="13" t="s">
        <v>73</v>
      </c>
      <c r="AY439" s="242" t="s">
        <v>169</v>
      </c>
    </row>
    <row r="440" s="14" customFormat="1">
      <c r="A440" s="14"/>
      <c r="B440" s="243"/>
      <c r="C440" s="244"/>
      <c r="D440" s="234" t="s">
        <v>178</v>
      </c>
      <c r="E440" s="245" t="s">
        <v>1</v>
      </c>
      <c r="F440" s="246" t="s">
        <v>217</v>
      </c>
      <c r="G440" s="244"/>
      <c r="H440" s="247">
        <v>5.9199999999999999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178</v>
      </c>
      <c r="AU440" s="253" t="s">
        <v>83</v>
      </c>
      <c r="AV440" s="14" t="s">
        <v>83</v>
      </c>
      <c r="AW440" s="14" t="s">
        <v>30</v>
      </c>
      <c r="AX440" s="14" t="s">
        <v>73</v>
      </c>
      <c r="AY440" s="253" t="s">
        <v>169</v>
      </c>
    </row>
    <row r="441" s="13" customFormat="1">
      <c r="A441" s="13"/>
      <c r="B441" s="232"/>
      <c r="C441" s="233"/>
      <c r="D441" s="234" t="s">
        <v>178</v>
      </c>
      <c r="E441" s="235" t="s">
        <v>1</v>
      </c>
      <c r="F441" s="236" t="s">
        <v>218</v>
      </c>
      <c r="G441" s="233"/>
      <c r="H441" s="235" t="s">
        <v>1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178</v>
      </c>
      <c r="AU441" s="242" t="s">
        <v>83</v>
      </c>
      <c r="AV441" s="13" t="s">
        <v>81</v>
      </c>
      <c r="AW441" s="13" t="s">
        <v>30</v>
      </c>
      <c r="AX441" s="13" t="s">
        <v>73</v>
      </c>
      <c r="AY441" s="242" t="s">
        <v>169</v>
      </c>
    </row>
    <row r="442" s="14" customFormat="1">
      <c r="A442" s="14"/>
      <c r="B442" s="243"/>
      <c r="C442" s="244"/>
      <c r="D442" s="234" t="s">
        <v>178</v>
      </c>
      <c r="E442" s="245" t="s">
        <v>1</v>
      </c>
      <c r="F442" s="246" t="s">
        <v>219</v>
      </c>
      <c r="G442" s="244"/>
      <c r="H442" s="247">
        <v>5.9100000000000001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178</v>
      </c>
      <c r="AU442" s="253" t="s">
        <v>83</v>
      </c>
      <c r="AV442" s="14" t="s">
        <v>83</v>
      </c>
      <c r="AW442" s="14" t="s">
        <v>30</v>
      </c>
      <c r="AX442" s="14" t="s">
        <v>73</v>
      </c>
      <c r="AY442" s="253" t="s">
        <v>169</v>
      </c>
    </row>
    <row r="443" s="13" customFormat="1">
      <c r="A443" s="13"/>
      <c r="B443" s="232"/>
      <c r="C443" s="233"/>
      <c r="D443" s="234" t="s">
        <v>178</v>
      </c>
      <c r="E443" s="235" t="s">
        <v>1</v>
      </c>
      <c r="F443" s="236" t="s">
        <v>220</v>
      </c>
      <c r="G443" s="233"/>
      <c r="H443" s="235" t="s">
        <v>1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178</v>
      </c>
      <c r="AU443" s="242" t="s">
        <v>83</v>
      </c>
      <c r="AV443" s="13" t="s">
        <v>81</v>
      </c>
      <c r="AW443" s="13" t="s">
        <v>30</v>
      </c>
      <c r="AX443" s="13" t="s">
        <v>73</v>
      </c>
      <c r="AY443" s="242" t="s">
        <v>169</v>
      </c>
    </row>
    <row r="444" s="14" customFormat="1">
      <c r="A444" s="14"/>
      <c r="B444" s="243"/>
      <c r="C444" s="244"/>
      <c r="D444" s="234" t="s">
        <v>178</v>
      </c>
      <c r="E444" s="245" t="s">
        <v>1</v>
      </c>
      <c r="F444" s="246" t="s">
        <v>221</v>
      </c>
      <c r="G444" s="244"/>
      <c r="H444" s="247">
        <v>7.79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178</v>
      </c>
      <c r="AU444" s="253" t="s">
        <v>83</v>
      </c>
      <c r="AV444" s="14" t="s">
        <v>83</v>
      </c>
      <c r="AW444" s="14" t="s">
        <v>30</v>
      </c>
      <c r="AX444" s="14" t="s">
        <v>73</v>
      </c>
      <c r="AY444" s="253" t="s">
        <v>169</v>
      </c>
    </row>
    <row r="445" s="13" customFormat="1">
      <c r="A445" s="13"/>
      <c r="B445" s="232"/>
      <c r="C445" s="233"/>
      <c r="D445" s="234" t="s">
        <v>178</v>
      </c>
      <c r="E445" s="235" t="s">
        <v>1</v>
      </c>
      <c r="F445" s="236" t="s">
        <v>222</v>
      </c>
      <c r="G445" s="233"/>
      <c r="H445" s="235" t="s">
        <v>1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178</v>
      </c>
      <c r="AU445" s="242" t="s">
        <v>83</v>
      </c>
      <c r="AV445" s="13" t="s">
        <v>81</v>
      </c>
      <c r="AW445" s="13" t="s">
        <v>30</v>
      </c>
      <c r="AX445" s="13" t="s">
        <v>73</v>
      </c>
      <c r="AY445" s="242" t="s">
        <v>169</v>
      </c>
    </row>
    <row r="446" s="14" customFormat="1">
      <c r="A446" s="14"/>
      <c r="B446" s="243"/>
      <c r="C446" s="244"/>
      <c r="D446" s="234" t="s">
        <v>178</v>
      </c>
      <c r="E446" s="245" t="s">
        <v>1</v>
      </c>
      <c r="F446" s="246" t="s">
        <v>223</v>
      </c>
      <c r="G446" s="244"/>
      <c r="H446" s="247">
        <v>3.96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178</v>
      </c>
      <c r="AU446" s="253" t="s">
        <v>83</v>
      </c>
      <c r="AV446" s="14" t="s">
        <v>83</v>
      </c>
      <c r="AW446" s="14" t="s">
        <v>30</v>
      </c>
      <c r="AX446" s="14" t="s">
        <v>73</v>
      </c>
      <c r="AY446" s="253" t="s">
        <v>169</v>
      </c>
    </row>
    <row r="447" s="13" customFormat="1">
      <c r="A447" s="13"/>
      <c r="B447" s="232"/>
      <c r="C447" s="233"/>
      <c r="D447" s="234" t="s">
        <v>178</v>
      </c>
      <c r="E447" s="235" t="s">
        <v>1</v>
      </c>
      <c r="F447" s="236" t="s">
        <v>224</v>
      </c>
      <c r="G447" s="233"/>
      <c r="H447" s="235" t="s">
        <v>1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178</v>
      </c>
      <c r="AU447" s="242" t="s">
        <v>83</v>
      </c>
      <c r="AV447" s="13" t="s">
        <v>81</v>
      </c>
      <c r="AW447" s="13" t="s">
        <v>30</v>
      </c>
      <c r="AX447" s="13" t="s">
        <v>73</v>
      </c>
      <c r="AY447" s="242" t="s">
        <v>169</v>
      </c>
    </row>
    <row r="448" s="14" customFormat="1">
      <c r="A448" s="14"/>
      <c r="B448" s="243"/>
      <c r="C448" s="244"/>
      <c r="D448" s="234" t="s">
        <v>178</v>
      </c>
      <c r="E448" s="245" t="s">
        <v>1</v>
      </c>
      <c r="F448" s="246" t="s">
        <v>225</v>
      </c>
      <c r="G448" s="244"/>
      <c r="H448" s="247">
        <v>1.77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178</v>
      </c>
      <c r="AU448" s="253" t="s">
        <v>83</v>
      </c>
      <c r="AV448" s="14" t="s">
        <v>83</v>
      </c>
      <c r="AW448" s="14" t="s">
        <v>30</v>
      </c>
      <c r="AX448" s="14" t="s">
        <v>73</v>
      </c>
      <c r="AY448" s="253" t="s">
        <v>169</v>
      </c>
    </row>
    <row r="449" s="13" customFormat="1">
      <c r="A449" s="13"/>
      <c r="B449" s="232"/>
      <c r="C449" s="233"/>
      <c r="D449" s="234" t="s">
        <v>178</v>
      </c>
      <c r="E449" s="235" t="s">
        <v>1</v>
      </c>
      <c r="F449" s="236" t="s">
        <v>226</v>
      </c>
      <c r="G449" s="233"/>
      <c r="H449" s="235" t="s">
        <v>1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178</v>
      </c>
      <c r="AU449" s="242" t="s">
        <v>83</v>
      </c>
      <c r="AV449" s="13" t="s">
        <v>81</v>
      </c>
      <c r="AW449" s="13" t="s">
        <v>30</v>
      </c>
      <c r="AX449" s="13" t="s">
        <v>73</v>
      </c>
      <c r="AY449" s="242" t="s">
        <v>169</v>
      </c>
    </row>
    <row r="450" s="14" customFormat="1">
      <c r="A450" s="14"/>
      <c r="B450" s="243"/>
      <c r="C450" s="244"/>
      <c r="D450" s="234" t="s">
        <v>178</v>
      </c>
      <c r="E450" s="245" t="s">
        <v>1</v>
      </c>
      <c r="F450" s="246" t="s">
        <v>227</v>
      </c>
      <c r="G450" s="244"/>
      <c r="H450" s="247">
        <v>31.879999999999999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178</v>
      </c>
      <c r="AU450" s="253" t="s">
        <v>83</v>
      </c>
      <c r="AV450" s="14" t="s">
        <v>83</v>
      </c>
      <c r="AW450" s="14" t="s">
        <v>30</v>
      </c>
      <c r="AX450" s="14" t="s">
        <v>73</v>
      </c>
      <c r="AY450" s="253" t="s">
        <v>169</v>
      </c>
    </row>
    <row r="451" s="13" customFormat="1">
      <c r="A451" s="13"/>
      <c r="B451" s="232"/>
      <c r="C451" s="233"/>
      <c r="D451" s="234" t="s">
        <v>178</v>
      </c>
      <c r="E451" s="235" t="s">
        <v>1</v>
      </c>
      <c r="F451" s="236" t="s">
        <v>228</v>
      </c>
      <c r="G451" s="233"/>
      <c r="H451" s="235" t="s">
        <v>1</v>
      </c>
      <c r="I451" s="237"/>
      <c r="J451" s="233"/>
      <c r="K451" s="233"/>
      <c r="L451" s="238"/>
      <c r="M451" s="239"/>
      <c r="N451" s="240"/>
      <c r="O451" s="240"/>
      <c r="P451" s="240"/>
      <c r="Q451" s="240"/>
      <c r="R451" s="240"/>
      <c r="S451" s="240"/>
      <c r="T451" s="24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2" t="s">
        <v>178</v>
      </c>
      <c r="AU451" s="242" t="s">
        <v>83</v>
      </c>
      <c r="AV451" s="13" t="s">
        <v>81</v>
      </c>
      <c r="AW451" s="13" t="s">
        <v>30</v>
      </c>
      <c r="AX451" s="13" t="s">
        <v>73</v>
      </c>
      <c r="AY451" s="242" t="s">
        <v>169</v>
      </c>
    </row>
    <row r="452" s="14" customFormat="1">
      <c r="A452" s="14"/>
      <c r="B452" s="243"/>
      <c r="C452" s="244"/>
      <c r="D452" s="234" t="s">
        <v>178</v>
      </c>
      <c r="E452" s="245" t="s">
        <v>1</v>
      </c>
      <c r="F452" s="246" t="s">
        <v>229</v>
      </c>
      <c r="G452" s="244"/>
      <c r="H452" s="247">
        <v>46.280000000000001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178</v>
      </c>
      <c r="AU452" s="253" t="s">
        <v>83</v>
      </c>
      <c r="AV452" s="14" t="s">
        <v>83</v>
      </c>
      <c r="AW452" s="14" t="s">
        <v>30</v>
      </c>
      <c r="AX452" s="14" t="s">
        <v>73</v>
      </c>
      <c r="AY452" s="253" t="s">
        <v>169</v>
      </c>
    </row>
    <row r="453" s="13" customFormat="1">
      <c r="A453" s="13"/>
      <c r="B453" s="232"/>
      <c r="C453" s="233"/>
      <c r="D453" s="234" t="s">
        <v>178</v>
      </c>
      <c r="E453" s="235" t="s">
        <v>1</v>
      </c>
      <c r="F453" s="236" t="s">
        <v>230</v>
      </c>
      <c r="G453" s="233"/>
      <c r="H453" s="235" t="s">
        <v>1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178</v>
      </c>
      <c r="AU453" s="242" t="s">
        <v>83</v>
      </c>
      <c r="AV453" s="13" t="s">
        <v>81</v>
      </c>
      <c r="AW453" s="13" t="s">
        <v>30</v>
      </c>
      <c r="AX453" s="13" t="s">
        <v>73</v>
      </c>
      <c r="AY453" s="242" t="s">
        <v>169</v>
      </c>
    </row>
    <row r="454" s="14" customFormat="1">
      <c r="A454" s="14"/>
      <c r="B454" s="243"/>
      <c r="C454" s="244"/>
      <c r="D454" s="234" t="s">
        <v>178</v>
      </c>
      <c r="E454" s="245" t="s">
        <v>1</v>
      </c>
      <c r="F454" s="246" t="s">
        <v>231</v>
      </c>
      <c r="G454" s="244"/>
      <c r="H454" s="247">
        <v>35.619999999999997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178</v>
      </c>
      <c r="AU454" s="253" t="s">
        <v>83</v>
      </c>
      <c r="AV454" s="14" t="s">
        <v>83</v>
      </c>
      <c r="AW454" s="14" t="s">
        <v>30</v>
      </c>
      <c r="AX454" s="14" t="s">
        <v>73</v>
      </c>
      <c r="AY454" s="253" t="s">
        <v>169</v>
      </c>
    </row>
    <row r="455" s="13" customFormat="1">
      <c r="A455" s="13"/>
      <c r="B455" s="232"/>
      <c r="C455" s="233"/>
      <c r="D455" s="234" t="s">
        <v>178</v>
      </c>
      <c r="E455" s="235" t="s">
        <v>1</v>
      </c>
      <c r="F455" s="236" t="s">
        <v>232</v>
      </c>
      <c r="G455" s="233"/>
      <c r="H455" s="235" t="s">
        <v>1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2" t="s">
        <v>178</v>
      </c>
      <c r="AU455" s="242" t="s">
        <v>83</v>
      </c>
      <c r="AV455" s="13" t="s">
        <v>81</v>
      </c>
      <c r="AW455" s="13" t="s">
        <v>30</v>
      </c>
      <c r="AX455" s="13" t="s">
        <v>73</v>
      </c>
      <c r="AY455" s="242" t="s">
        <v>169</v>
      </c>
    </row>
    <row r="456" s="14" customFormat="1">
      <c r="A456" s="14"/>
      <c r="B456" s="243"/>
      <c r="C456" s="244"/>
      <c r="D456" s="234" t="s">
        <v>178</v>
      </c>
      <c r="E456" s="245" t="s">
        <v>1</v>
      </c>
      <c r="F456" s="246" t="s">
        <v>233</v>
      </c>
      <c r="G456" s="244"/>
      <c r="H456" s="247">
        <v>3.8199999999999998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178</v>
      </c>
      <c r="AU456" s="253" t="s">
        <v>83</v>
      </c>
      <c r="AV456" s="14" t="s">
        <v>83</v>
      </c>
      <c r="AW456" s="14" t="s">
        <v>30</v>
      </c>
      <c r="AX456" s="14" t="s">
        <v>73</v>
      </c>
      <c r="AY456" s="253" t="s">
        <v>169</v>
      </c>
    </row>
    <row r="457" s="13" customFormat="1">
      <c r="A457" s="13"/>
      <c r="B457" s="232"/>
      <c r="C457" s="233"/>
      <c r="D457" s="234" t="s">
        <v>178</v>
      </c>
      <c r="E457" s="235" t="s">
        <v>1</v>
      </c>
      <c r="F457" s="236" t="s">
        <v>234</v>
      </c>
      <c r="G457" s="233"/>
      <c r="H457" s="235" t="s">
        <v>1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178</v>
      </c>
      <c r="AU457" s="242" t="s">
        <v>83</v>
      </c>
      <c r="AV457" s="13" t="s">
        <v>81</v>
      </c>
      <c r="AW457" s="13" t="s">
        <v>30</v>
      </c>
      <c r="AX457" s="13" t="s">
        <v>73</v>
      </c>
      <c r="AY457" s="242" t="s">
        <v>169</v>
      </c>
    </row>
    <row r="458" s="14" customFormat="1">
      <c r="A458" s="14"/>
      <c r="B458" s="243"/>
      <c r="C458" s="244"/>
      <c r="D458" s="234" t="s">
        <v>178</v>
      </c>
      <c r="E458" s="245" t="s">
        <v>1</v>
      </c>
      <c r="F458" s="246" t="s">
        <v>235</v>
      </c>
      <c r="G458" s="244"/>
      <c r="H458" s="247">
        <v>12.970000000000001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178</v>
      </c>
      <c r="AU458" s="253" t="s">
        <v>83</v>
      </c>
      <c r="AV458" s="14" t="s">
        <v>83</v>
      </c>
      <c r="AW458" s="14" t="s">
        <v>30</v>
      </c>
      <c r="AX458" s="14" t="s">
        <v>73</v>
      </c>
      <c r="AY458" s="253" t="s">
        <v>169</v>
      </c>
    </row>
    <row r="459" s="13" customFormat="1">
      <c r="A459" s="13"/>
      <c r="B459" s="232"/>
      <c r="C459" s="233"/>
      <c r="D459" s="234" t="s">
        <v>178</v>
      </c>
      <c r="E459" s="235" t="s">
        <v>1</v>
      </c>
      <c r="F459" s="236" t="s">
        <v>236</v>
      </c>
      <c r="G459" s="233"/>
      <c r="H459" s="235" t="s">
        <v>1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178</v>
      </c>
      <c r="AU459" s="242" t="s">
        <v>83</v>
      </c>
      <c r="AV459" s="13" t="s">
        <v>81</v>
      </c>
      <c r="AW459" s="13" t="s">
        <v>30</v>
      </c>
      <c r="AX459" s="13" t="s">
        <v>73</v>
      </c>
      <c r="AY459" s="242" t="s">
        <v>169</v>
      </c>
    </row>
    <row r="460" s="14" customFormat="1">
      <c r="A460" s="14"/>
      <c r="B460" s="243"/>
      <c r="C460" s="244"/>
      <c r="D460" s="234" t="s">
        <v>178</v>
      </c>
      <c r="E460" s="245" t="s">
        <v>1</v>
      </c>
      <c r="F460" s="246" t="s">
        <v>237</v>
      </c>
      <c r="G460" s="244"/>
      <c r="H460" s="247">
        <v>58.100000000000001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178</v>
      </c>
      <c r="AU460" s="253" t="s">
        <v>83</v>
      </c>
      <c r="AV460" s="14" t="s">
        <v>83</v>
      </c>
      <c r="AW460" s="14" t="s">
        <v>30</v>
      </c>
      <c r="AX460" s="14" t="s">
        <v>73</v>
      </c>
      <c r="AY460" s="253" t="s">
        <v>169</v>
      </c>
    </row>
    <row r="461" s="13" customFormat="1">
      <c r="A461" s="13"/>
      <c r="B461" s="232"/>
      <c r="C461" s="233"/>
      <c r="D461" s="234" t="s">
        <v>178</v>
      </c>
      <c r="E461" s="235" t="s">
        <v>1</v>
      </c>
      <c r="F461" s="236" t="s">
        <v>238</v>
      </c>
      <c r="G461" s="233"/>
      <c r="H461" s="235" t="s">
        <v>1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178</v>
      </c>
      <c r="AU461" s="242" t="s">
        <v>83</v>
      </c>
      <c r="AV461" s="13" t="s">
        <v>81</v>
      </c>
      <c r="AW461" s="13" t="s">
        <v>30</v>
      </c>
      <c r="AX461" s="13" t="s">
        <v>73</v>
      </c>
      <c r="AY461" s="242" t="s">
        <v>169</v>
      </c>
    </row>
    <row r="462" s="14" customFormat="1">
      <c r="A462" s="14"/>
      <c r="B462" s="243"/>
      <c r="C462" s="244"/>
      <c r="D462" s="234" t="s">
        <v>178</v>
      </c>
      <c r="E462" s="245" t="s">
        <v>1</v>
      </c>
      <c r="F462" s="246" t="s">
        <v>239</v>
      </c>
      <c r="G462" s="244"/>
      <c r="H462" s="247">
        <v>22.260000000000002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178</v>
      </c>
      <c r="AU462" s="253" t="s">
        <v>83</v>
      </c>
      <c r="AV462" s="14" t="s">
        <v>83</v>
      </c>
      <c r="AW462" s="14" t="s">
        <v>30</v>
      </c>
      <c r="AX462" s="14" t="s">
        <v>73</v>
      </c>
      <c r="AY462" s="253" t="s">
        <v>169</v>
      </c>
    </row>
    <row r="463" s="13" customFormat="1">
      <c r="A463" s="13"/>
      <c r="B463" s="232"/>
      <c r="C463" s="233"/>
      <c r="D463" s="234" t="s">
        <v>178</v>
      </c>
      <c r="E463" s="235" t="s">
        <v>1</v>
      </c>
      <c r="F463" s="236" t="s">
        <v>240</v>
      </c>
      <c r="G463" s="233"/>
      <c r="H463" s="235" t="s">
        <v>1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178</v>
      </c>
      <c r="AU463" s="242" t="s">
        <v>83</v>
      </c>
      <c r="AV463" s="13" t="s">
        <v>81</v>
      </c>
      <c r="AW463" s="13" t="s">
        <v>30</v>
      </c>
      <c r="AX463" s="13" t="s">
        <v>73</v>
      </c>
      <c r="AY463" s="242" t="s">
        <v>169</v>
      </c>
    </row>
    <row r="464" s="14" customFormat="1">
      <c r="A464" s="14"/>
      <c r="B464" s="243"/>
      <c r="C464" s="244"/>
      <c r="D464" s="234" t="s">
        <v>178</v>
      </c>
      <c r="E464" s="245" t="s">
        <v>1</v>
      </c>
      <c r="F464" s="246" t="s">
        <v>241</v>
      </c>
      <c r="G464" s="244"/>
      <c r="H464" s="247">
        <v>40.890000000000001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178</v>
      </c>
      <c r="AU464" s="253" t="s">
        <v>83</v>
      </c>
      <c r="AV464" s="14" t="s">
        <v>83</v>
      </c>
      <c r="AW464" s="14" t="s">
        <v>30</v>
      </c>
      <c r="AX464" s="14" t="s">
        <v>73</v>
      </c>
      <c r="AY464" s="253" t="s">
        <v>169</v>
      </c>
    </row>
    <row r="465" s="13" customFormat="1">
      <c r="A465" s="13"/>
      <c r="B465" s="232"/>
      <c r="C465" s="233"/>
      <c r="D465" s="234" t="s">
        <v>178</v>
      </c>
      <c r="E465" s="235" t="s">
        <v>1</v>
      </c>
      <c r="F465" s="236" t="s">
        <v>242</v>
      </c>
      <c r="G465" s="233"/>
      <c r="H465" s="235" t="s">
        <v>1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178</v>
      </c>
      <c r="AU465" s="242" t="s">
        <v>83</v>
      </c>
      <c r="AV465" s="13" t="s">
        <v>81</v>
      </c>
      <c r="AW465" s="13" t="s">
        <v>30</v>
      </c>
      <c r="AX465" s="13" t="s">
        <v>73</v>
      </c>
      <c r="AY465" s="242" t="s">
        <v>169</v>
      </c>
    </row>
    <row r="466" s="14" customFormat="1">
      <c r="A466" s="14"/>
      <c r="B466" s="243"/>
      <c r="C466" s="244"/>
      <c r="D466" s="234" t="s">
        <v>178</v>
      </c>
      <c r="E466" s="245" t="s">
        <v>1</v>
      </c>
      <c r="F466" s="246" t="s">
        <v>243</v>
      </c>
      <c r="G466" s="244"/>
      <c r="H466" s="247">
        <v>9.4499999999999993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178</v>
      </c>
      <c r="AU466" s="253" t="s">
        <v>83</v>
      </c>
      <c r="AV466" s="14" t="s">
        <v>83</v>
      </c>
      <c r="AW466" s="14" t="s">
        <v>30</v>
      </c>
      <c r="AX466" s="14" t="s">
        <v>73</v>
      </c>
      <c r="AY466" s="253" t="s">
        <v>169</v>
      </c>
    </row>
    <row r="467" s="13" customFormat="1">
      <c r="A467" s="13"/>
      <c r="B467" s="232"/>
      <c r="C467" s="233"/>
      <c r="D467" s="234" t="s">
        <v>178</v>
      </c>
      <c r="E467" s="235" t="s">
        <v>1</v>
      </c>
      <c r="F467" s="236" t="s">
        <v>244</v>
      </c>
      <c r="G467" s="233"/>
      <c r="H467" s="235" t="s">
        <v>1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178</v>
      </c>
      <c r="AU467" s="242" t="s">
        <v>83</v>
      </c>
      <c r="AV467" s="13" t="s">
        <v>81</v>
      </c>
      <c r="AW467" s="13" t="s">
        <v>30</v>
      </c>
      <c r="AX467" s="13" t="s">
        <v>73</v>
      </c>
      <c r="AY467" s="242" t="s">
        <v>169</v>
      </c>
    </row>
    <row r="468" s="14" customFormat="1">
      <c r="A468" s="14"/>
      <c r="B468" s="243"/>
      <c r="C468" s="244"/>
      <c r="D468" s="234" t="s">
        <v>178</v>
      </c>
      <c r="E468" s="245" t="s">
        <v>1</v>
      </c>
      <c r="F468" s="246" t="s">
        <v>245</v>
      </c>
      <c r="G468" s="244"/>
      <c r="H468" s="247">
        <v>32.079999999999998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178</v>
      </c>
      <c r="AU468" s="253" t="s">
        <v>83</v>
      </c>
      <c r="AV468" s="14" t="s">
        <v>83</v>
      </c>
      <c r="AW468" s="14" t="s">
        <v>30</v>
      </c>
      <c r="AX468" s="14" t="s">
        <v>73</v>
      </c>
      <c r="AY468" s="253" t="s">
        <v>169</v>
      </c>
    </row>
    <row r="469" s="13" customFormat="1">
      <c r="A469" s="13"/>
      <c r="B469" s="232"/>
      <c r="C469" s="233"/>
      <c r="D469" s="234" t="s">
        <v>178</v>
      </c>
      <c r="E469" s="235" t="s">
        <v>1</v>
      </c>
      <c r="F469" s="236" t="s">
        <v>246</v>
      </c>
      <c r="G469" s="233"/>
      <c r="H469" s="235" t="s">
        <v>1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178</v>
      </c>
      <c r="AU469" s="242" t="s">
        <v>83</v>
      </c>
      <c r="AV469" s="13" t="s">
        <v>81</v>
      </c>
      <c r="AW469" s="13" t="s">
        <v>30</v>
      </c>
      <c r="AX469" s="13" t="s">
        <v>73</v>
      </c>
      <c r="AY469" s="242" t="s">
        <v>169</v>
      </c>
    </row>
    <row r="470" s="14" customFormat="1">
      <c r="A470" s="14"/>
      <c r="B470" s="243"/>
      <c r="C470" s="244"/>
      <c r="D470" s="234" t="s">
        <v>178</v>
      </c>
      <c r="E470" s="245" t="s">
        <v>1</v>
      </c>
      <c r="F470" s="246" t="s">
        <v>247</v>
      </c>
      <c r="G470" s="244"/>
      <c r="H470" s="247">
        <v>4.0999999999999996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178</v>
      </c>
      <c r="AU470" s="253" t="s">
        <v>83</v>
      </c>
      <c r="AV470" s="14" t="s">
        <v>83</v>
      </c>
      <c r="AW470" s="14" t="s">
        <v>30</v>
      </c>
      <c r="AX470" s="14" t="s">
        <v>73</v>
      </c>
      <c r="AY470" s="253" t="s">
        <v>169</v>
      </c>
    </row>
    <row r="471" s="16" customFormat="1">
      <c r="A471" s="16"/>
      <c r="B471" s="265"/>
      <c r="C471" s="266"/>
      <c r="D471" s="234" t="s">
        <v>178</v>
      </c>
      <c r="E471" s="267" t="s">
        <v>1</v>
      </c>
      <c r="F471" s="268" t="s">
        <v>212</v>
      </c>
      <c r="G471" s="266"/>
      <c r="H471" s="269">
        <v>340.92999999999995</v>
      </c>
      <c r="I471" s="270"/>
      <c r="J471" s="266"/>
      <c r="K471" s="266"/>
      <c r="L471" s="271"/>
      <c r="M471" s="272"/>
      <c r="N471" s="273"/>
      <c r="O471" s="273"/>
      <c r="P471" s="273"/>
      <c r="Q471" s="273"/>
      <c r="R471" s="273"/>
      <c r="S471" s="273"/>
      <c r="T471" s="274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275" t="s">
        <v>178</v>
      </c>
      <c r="AU471" s="275" t="s">
        <v>83</v>
      </c>
      <c r="AV471" s="16" t="s">
        <v>170</v>
      </c>
      <c r="AW471" s="16" t="s">
        <v>30</v>
      </c>
      <c r="AX471" s="16" t="s">
        <v>73</v>
      </c>
      <c r="AY471" s="275" t="s">
        <v>169</v>
      </c>
    </row>
    <row r="472" s="15" customFormat="1">
      <c r="A472" s="15"/>
      <c r="B472" s="254"/>
      <c r="C472" s="255"/>
      <c r="D472" s="234" t="s">
        <v>178</v>
      </c>
      <c r="E472" s="256" t="s">
        <v>1</v>
      </c>
      <c r="F472" s="257" t="s">
        <v>181</v>
      </c>
      <c r="G472" s="255"/>
      <c r="H472" s="258">
        <v>524.65000000000009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4" t="s">
        <v>178</v>
      </c>
      <c r="AU472" s="264" t="s">
        <v>83</v>
      </c>
      <c r="AV472" s="15" t="s">
        <v>177</v>
      </c>
      <c r="AW472" s="15" t="s">
        <v>30</v>
      </c>
      <c r="AX472" s="15" t="s">
        <v>81</v>
      </c>
      <c r="AY472" s="264" t="s">
        <v>169</v>
      </c>
    </row>
    <row r="473" s="12" customFormat="1" ht="22.8" customHeight="1">
      <c r="A473" s="12"/>
      <c r="B473" s="203"/>
      <c r="C473" s="204"/>
      <c r="D473" s="205" t="s">
        <v>72</v>
      </c>
      <c r="E473" s="217" t="s">
        <v>423</v>
      </c>
      <c r="F473" s="217" t="s">
        <v>424</v>
      </c>
      <c r="G473" s="204"/>
      <c r="H473" s="204"/>
      <c r="I473" s="207"/>
      <c r="J473" s="218">
        <f>BK473</f>
        <v>0</v>
      </c>
      <c r="K473" s="204"/>
      <c r="L473" s="209"/>
      <c r="M473" s="210"/>
      <c r="N473" s="211"/>
      <c r="O473" s="211"/>
      <c r="P473" s="212">
        <f>SUM(P474:P505)</f>
        <v>0</v>
      </c>
      <c r="Q473" s="211"/>
      <c r="R473" s="212">
        <f>SUM(R474:R505)</f>
        <v>0</v>
      </c>
      <c r="S473" s="211"/>
      <c r="T473" s="213">
        <f>SUM(T474:T505)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4" t="s">
        <v>83</v>
      </c>
      <c r="AT473" s="215" t="s">
        <v>72</v>
      </c>
      <c r="AU473" s="215" t="s">
        <v>81</v>
      </c>
      <c r="AY473" s="214" t="s">
        <v>169</v>
      </c>
      <c r="BK473" s="216">
        <f>SUM(BK474:BK505)</f>
        <v>0</v>
      </c>
    </row>
    <row r="474" s="2" customFormat="1" ht="24.15" customHeight="1">
      <c r="A474" s="39"/>
      <c r="B474" s="40"/>
      <c r="C474" s="219" t="s">
        <v>425</v>
      </c>
      <c r="D474" s="219" t="s">
        <v>172</v>
      </c>
      <c r="E474" s="220" t="s">
        <v>426</v>
      </c>
      <c r="F474" s="221" t="s">
        <v>427</v>
      </c>
      <c r="G474" s="222" t="s">
        <v>175</v>
      </c>
      <c r="H474" s="223">
        <v>183.57599999999999</v>
      </c>
      <c r="I474" s="224"/>
      <c r="J474" s="225">
        <f>ROUND(I474*H474,2)</f>
        <v>0</v>
      </c>
      <c r="K474" s="221" t="s">
        <v>199</v>
      </c>
      <c r="L474" s="45"/>
      <c r="M474" s="226" t="s">
        <v>1</v>
      </c>
      <c r="N474" s="227" t="s">
        <v>38</v>
      </c>
      <c r="O474" s="92"/>
      <c r="P474" s="228">
        <f>O474*H474</f>
        <v>0</v>
      </c>
      <c r="Q474" s="228">
        <v>0</v>
      </c>
      <c r="R474" s="228">
        <f>Q474*H474</f>
        <v>0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316</v>
      </c>
      <c r="AT474" s="230" t="s">
        <v>172</v>
      </c>
      <c r="AU474" s="230" t="s">
        <v>83</v>
      </c>
      <c r="AY474" s="18" t="s">
        <v>169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81</v>
      </c>
      <c r="BK474" s="231">
        <f>ROUND(I474*H474,2)</f>
        <v>0</v>
      </c>
      <c r="BL474" s="18" t="s">
        <v>316</v>
      </c>
      <c r="BM474" s="230" t="s">
        <v>428</v>
      </c>
    </row>
    <row r="475" s="13" customFormat="1">
      <c r="A475" s="13"/>
      <c r="B475" s="232"/>
      <c r="C475" s="233"/>
      <c r="D475" s="234" t="s">
        <v>178</v>
      </c>
      <c r="E475" s="235" t="s">
        <v>1</v>
      </c>
      <c r="F475" s="236" t="s">
        <v>179</v>
      </c>
      <c r="G475" s="233"/>
      <c r="H475" s="235" t="s">
        <v>1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2" t="s">
        <v>178</v>
      </c>
      <c r="AU475" s="242" t="s">
        <v>83</v>
      </c>
      <c r="AV475" s="13" t="s">
        <v>81</v>
      </c>
      <c r="AW475" s="13" t="s">
        <v>30</v>
      </c>
      <c r="AX475" s="13" t="s">
        <v>73</v>
      </c>
      <c r="AY475" s="242" t="s">
        <v>169</v>
      </c>
    </row>
    <row r="476" s="13" customFormat="1">
      <c r="A476" s="13"/>
      <c r="B476" s="232"/>
      <c r="C476" s="233"/>
      <c r="D476" s="234" t="s">
        <v>178</v>
      </c>
      <c r="E476" s="235" t="s">
        <v>1</v>
      </c>
      <c r="F476" s="236" t="s">
        <v>202</v>
      </c>
      <c r="G476" s="233"/>
      <c r="H476" s="235" t="s">
        <v>1</v>
      </c>
      <c r="I476" s="237"/>
      <c r="J476" s="233"/>
      <c r="K476" s="233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178</v>
      </c>
      <c r="AU476" s="242" t="s">
        <v>83</v>
      </c>
      <c r="AV476" s="13" t="s">
        <v>81</v>
      </c>
      <c r="AW476" s="13" t="s">
        <v>30</v>
      </c>
      <c r="AX476" s="13" t="s">
        <v>73</v>
      </c>
      <c r="AY476" s="242" t="s">
        <v>169</v>
      </c>
    </row>
    <row r="477" s="13" customFormat="1">
      <c r="A477" s="13"/>
      <c r="B477" s="232"/>
      <c r="C477" s="233"/>
      <c r="D477" s="234" t="s">
        <v>178</v>
      </c>
      <c r="E477" s="235" t="s">
        <v>1</v>
      </c>
      <c r="F477" s="236" t="s">
        <v>264</v>
      </c>
      <c r="G477" s="233"/>
      <c r="H477" s="235" t="s">
        <v>1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178</v>
      </c>
      <c r="AU477" s="242" t="s">
        <v>83</v>
      </c>
      <c r="AV477" s="13" t="s">
        <v>81</v>
      </c>
      <c r="AW477" s="13" t="s">
        <v>30</v>
      </c>
      <c r="AX477" s="13" t="s">
        <v>73</v>
      </c>
      <c r="AY477" s="242" t="s">
        <v>169</v>
      </c>
    </row>
    <row r="478" s="14" customFormat="1">
      <c r="A478" s="14"/>
      <c r="B478" s="243"/>
      <c r="C478" s="244"/>
      <c r="D478" s="234" t="s">
        <v>178</v>
      </c>
      <c r="E478" s="245" t="s">
        <v>1</v>
      </c>
      <c r="F478" s="246" t="s">
        <v>429</v>
      </c>
      <c r="G478" s="244"/>
      <c r="H478" s="247">
        <v>17.850000000000001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178</v>
      </c>
      <c r="AU478" s="253" t="s">
        <v>83</v>
      </c>
      <c r="AV478" s="14" t="s">
        <v>83</v>
      </c>
      <c r="AW478" s="14" t="s">
        <v>30</v>
      </c>
      <c r="AX478" s="14" t="s">
        <v>73</v>
      </c>
      <c r="AY478" s="253" t="s">
        <v>169</v>
      </c>
    </row>
    <row r="479" s="14" customFormat="1">
      <c r="A479" s="14"/>
      <c r="B479" s="243"/>
      <c r="C479" s="244"/>
      <c r="D479" s="234" t="s">
        <v>178</v>
      </c>
      <c r="E479" s="245" t="s">
        <v>1</v>
      </c>
      <c r="F479" s="246" t="s">
        <v>430</v>
      </c>
      <c r="G479" s="244"/>
      <c r="H479" s="247">
        <v>-0.90000000000000002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178</v>
      </c>
      <c r="AU479" s="253" t="s">
        <v>83</v>
      </c>
      <c r="AV479" s="14" t="s">
        <v>83</v>
      </c>
      <c r="AW479" s="14" t="s">
        <v>30</v>
      </c>
      <c r="AX479" s="14" t="s">
        <v>73</v>
      </c>
      <c r="AY479" s="253" t="s">
        <v>169</v>
      </c>
    </row>
    <row r="480" s="14" customFormat="1">
      <c r="A480" s="14"/>
      <c r="B480" s="243"/>
      <c r="C480" s="244"/>
      <c r="D480" s="234" t="s">
        <v>178</v>
      </c>
      <c r="E480" s="245" t="s">
        <v>1</v>
      </c>
      <c r="F480" s="246" t="s">
        <v>431</v>
      </c>
      <c r="G480" s="244"/>
      <c r="H480" s="247">
        <v>-1.05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178</v>
      </c>
      <c r="AU480" s="253" t="s">
        <v>83</v>
      </c>
      <c r="AV480" s="14" t="s">
        <v>83</v>
      </c>
      <c r="AW480" s="14" t="s">
        <v>30</v>
      </c>
      <c r="AX480" s="14" t="s">
        <v>73</v>
      </c>
      <c r="AY480" s="253" t="s">
        <v>169</v>
      </c>
    </row>
    <row r="481" s="14" customFormat="1">
      <c r="A481" s="14"/>
      <c r="B481" s="243"/>
      <c r="C481" s="244"/>
      <c r="D481" s="234" t="s">
        <v>178</v>
      </c>
      <c r="E481" s="245" t="s">
        <v>1</v>
      </c>
      <c r="F481" s="246" t="s">
        <v>432</v>
      </c>
      <c r="G481" s="244"/>
      <c r="H481" s="247">
        <v>7.5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178</v>
      </c>
      <c r="AU481" s="253" t="s">
        <v>83</v>
      </c>
      <c r="AV481" s="14" t="s">
        <v>83</v>
      </c>
      <c r="AW481" s="14" t="s">
        <v>30</v>
      </c>
      <c r="AX481" s="14" t="s">
        <v>73</v>
      </c>
      <c r="AY481" s="253" t="s">
        <v>169</v>
      </c>
    </row>
    <row r="482" s="14" customFormat="1">
      <c r="A482" s="14"/>
      <c r="B482" s="243"/>
      <c r="C482" s="244"/>
      <c r="D482" s="234" t="s">
        <v>178</v>
      </c>
      <c r="E482" s="245" t="s">
        <v>1</v>
      </c>
      <c r="F482" s="246" t="s">
        <v>433</v>
      </c>
      <c r="G482" s="244"/>
      <c r="H482" s="247">
        <v>-0.95999999999999996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178</v>
      </c>
      <c r="AU482" s="253" t="s">
        <v>83</v>
      </c>
      <c r="AV482" s="14" t="s">
        <v>83</v>
      </c>
      <c r="AW482" s="14" t="s">
        <v>30</v>
      </c>
      <c r="AX482" s="14" t="s">
        <v>73</v>
      </c>
      <c r="AY482" s="253" t="s">
        <v>169</v>
      </c>
    </row>
    <row r="483" s="13" customFormat="1">
      <c r="A483" s="13"/>
      <c r="B483" s="232"/>
      <c r="C483" s="233"/>
      <c r="D483" s="234" t="s">
        <v>178</v>
      </c>
      <c r="E483" s="235" t="s">
        <v>1</v>
      </c>
      <c r="F483" s="236" t="s">
        <v>262</v>
      </c>
      <c r="G483" s="233"/>
      <c r="H483" s="235" t="s">
        <v>1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178</v>
      </c>
      <c r="AU483" s="242" t="s">
        <v>83</v>
      </c>
      <c r="AV483" s="13" t="s">
        <v>81</v>
      </c>
      <c r="AW483" s="13" t="s">
        <v>30</v>
      </c>
      <c r="AX483" s="13" t="s">
        <v>73</v>
      </c>
      <c r="AY483" s="242" t="s">
        <v>169</v>
      </c>
    </row>
    <row r="484" s="14" customFormat="1">
      <c r="A484" s="14"/>
      <c r="B484" s="243"/>
      <c r="C484" s="244"/>
      <c r="D484" s="234" t="s">
        <v>178</v>
      </c>
      <c r="E484" s="245" t="s">
        <v>1</v>
      </c>
      <c r="F484" s="246" t="s">
        <v>434</v>
      </c>
      <c r="G484" s="244"/>
      <c r="H484" s="247">
        <v>15.390000000000001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178</v>
      </c>
      <c r="AU484" s="253" t="s">
        <v>83</v>
      </c>
      <c r="AV484" s="14" t="s">
        <v>83</v>
      </c>
      <c r="AW484" s="14" t="s">
        <v>30</v>
      </c>
      <c r="AX484" s="14" t="s">
        <v>73</v>
      </c>
      <c r="AY484" s="253" t="s">
        <v>169</v>
      </c>
    </row>
    <row r="485" s="13" customFormat="1">
      <c r="A485" s="13"/>
      <c r="B485" s="232"/>
      <c r="C485" s="233"/>
      <c r="D485" s="234" t="s">
        <v>178</v>
      </c>
      <c r="E485" s="235" t="s">
        <v>1</v>
      </c>
      <c r="F485" s="236" t="s">
        <v>209</v>
      </c>
      <c r="G485" s="233"/>
      <c r="H485" s="235" t="s">
        <v>1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178</v>
      </c>
      <c r="AU485" s="242" t="s">
        <v>83</v>
      </c>
      <c r="AV485" s="13" t="s">
        <v>81</v>
      </c>
      <c r="AW485" s="13" t="s">
        <v>30</v>
      </c>
      <c r="AX485" s="13" t="s">
        <v>73</v>
      </c>
      <c r="AY485" s="242" t="s">
        <v>169</v>
      </c>
    </row>
    <row r="486" s="14" customFormat="1">
      <c r="A486" s="14"/>
      <c r="B486" s="243"/>
      <c r="C486" s="244"/>
      <c r="D486" s="234" t="s">
        <v>178</v>
      </c>
      <c r="E486" s="245" t="s">
        <v>1</v>
      </c>
      <c r="F486" s="246" t="s">
        <v>435</v>
      </c>
      <c r="G486" s="244"/>
      <c r="H486" s="247">
        <v>50.832000000000001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178</v>
      </c>
      <c r="AU486" s="253" t="s">
        <v>83</v>
      </c>
      <c r="AV486" s="14" t="s">
        <v>83</v>
      </c>
      <c r="AW486" s="14" t="s">
        <v>30</v>
      </c>
      <c r="AX486" s="14" t="s">
        <v>73</v>
      </c>
      <c r="AY486" s="253" t="s">
        <v>169</v>
      </c>
    </row>
    <row r="487" s="14" customFormat="1">
      <c r="A487" s="14"/>
      <c r="B487" s="243"/>
      <c r="C487" s="244"/>
      <c r="D487" s="234" t="s">
        <v>178</v>
      </c>
      <c r="E487" s="245" t="s">
        <v>1</v>
      </c>
      <c r="F487" s="246" t="s">
        <v>289</v>
      </c>
      <c r="G487" s="244"/>
      <c r="H487" s="247">
        <v>-3.2400000000000002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178</v>
      </c>
      <c r="AU487" s="253" t="s">
        <v>83</v>
      </c>
      <c r="AV487" s="14" t="s">
        <v>83</v>
      </c>
      <c r="AW487" s="14" t="s">
        <v>30</v>
      </c>
      <c r="AX487" s="14" t="s">
        <v>73</v>
      </c>
      <c r="AY487" s="253" t="s">
        <v>169</v>
      </c>
    </row>
    <row r="488" s="14" customFormat="1">
      <c r="A488" s="14"/>
      <c r="B488" s="243"/>
      <c r="C488" s="244"/>
      <c r="D488" s="234" t="s">
        <v>178</v>
      </c>
      <c r="E488" s="245" t="s">
        <v>1</v>
      </c>
      <c r="F488" s="246" t="s">
        <v>436</v>
      </c>
      <c r="G488" s="244"/>
      <c r="H488" s="247">
        <v>-2.6099999999999999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178</v>
      </c>
      <c r="AU488" s="253" t="s">
        <v>83</v>
      </c>
      <c r="AV488" s="14" t="s">
        <v>83</v>
      </c>
      <c r="AW488" s="14" t="s">
        <v>30</v>
      </c>
      <c r="AX488" s="14" t="s">
        <v>73</v>
      </c>
      <c r="AY488" s="253" t="s">
        <v>169</v>
      </c>
    </row>
    <row r="489" s="13" customFormat="1">
      <c r="A489" s="13"/>
      <c r="B489" s="232"/>
      <c r="C489" s="233"/>
      <c r="D489" s="234" t="s">
        <v>178</v>
      </c>
      <c r="E489" s="235" t="s">
        <v>1</v>
      </c>
      <c r="F489" s="236" t="s">
        <v>188</v>
      </c>
      <c r="G489" s="233"/>
      <c r="H489" s="235" t="s">
        <v>1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178</v>
      </c>
      <c r="AU489" s="242" t="s">
        <v>83</v>
      </c>
      <c r="AV489" s="13" t="s">
        <v>81</v>
      </c>
      <c r="AW489" s="13" t="s">
        <v>30</v>
      </c>
      <c r="AX489" s="13" t="s">
        <v>73</v>
      </c>
      <c r="AY489" s="242" t="s">
        <v>169</v>
      </c>
    </row>
    <row r="490" s="14" customFormat="1">
      <c r="A490" s="14"/>
      <c r="B490" s="243"/>
      <c r="C490" s="244"/>
      <c r="D490" s="234" t="s">
        <v>178</v>
      </c>
      <c r="E490" s="245" t="s">
        <v>1</v>
      </c>
      <c r="F490" s="246" t="s">
        <v>437</v>
      </c>
      <c r="G490" s="244"/>
      <c r="H490" s="247">
        <v>13.68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178</v>
      </c>
      <c r="AU490" s="253" t="s">
        <v>83</v>
      </c>
      <c r="AV490" s="14" t="s">
        <v>83</v>
      </c>
      <c r="AW490" s="14" t="s">
        <v>30</v>
      </c>
      <c r="AX490" s="14" t="s">
        <v>73</v>
      </c>
      <c r="AY490" s="253" t="s">
        <v>169</v>
      </c>
    </row>
    <row r="491" s="13" customFormat="1">
      <c r="A491" s="13"/>
      <c r="B491" s="232"/>
      <c r="C491" s="233"/>
      <c r="D491" s="234" t="s">
        <v>178</v>
      </c>
      <c r="E491" s="235" t="s">
        <v>1</v>
      </c>
      <c r="F491" s="236" t="s">
        <v>299</v>
      </c>
      <c r="G491" s="233"/>
      <c r="H491" s="235" t="s">
        <v>1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178</v>
      </c>
      <c r="AU491" s="242" t="s">
        <v>83</v>
      </c>
      <c r="AV491" s="13" t="s">
        <v>81</v>
      </c>
      <c r="AW491" s="13" t="s">
        <v>30</v>
      </c>
      <c r="AX491" s="13" t="s">
        <v>73</v>
      </c>
      <c r="AY491" s="242" t="s">
        <v>169</v>
      </c>
    </row>
    <row r="492" s="14" customFormat="1">
      <c r="A492" s="14"/>
      <c r="B492" s="243"/>
      <c r="C492" s="244"/>
      <c r="D492" s="234" t="s">
        <v>178</v>
      </c>
      <c r="E492" s="245" t="s">
        <v>1</v>
      </c>
      <c r="F492" s="246" t="s">
        <v>438</v>
      </c>
      <c r="G492" s="244"/>
      <c r="H492" s="247">
        <v>30.059999999999999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178</v>
      </c>
      <c r="AU492" s="253" t="s">
        <v>83</v>
      </c>
      <c r="AV492" s="14" t="s">
        <v>83</v>
      </c>
      <c r="AW492" s="14" t="s">
        <v>30</v>
      </c>
      <c r="AX492" s="14" t="s">
        <v>73</v>
      </c>
      <c r="AY492" s="253" t="s">
        <v>169</v>
      </c>
    </row>
    <row r="493" s="16" customFormat="1">
      <c r="A493" s="16"/>
      <c r="B493" s="265"/>
      <c r="C493" s="266"/>
      <c r="D493" s="234" t="s">
        <v>178</v>
      </c>
      <c r="E493" s="267" t="s">
        <v>1</v>
      </c>
      <c r="F493" s="268" t="s">
        <v>212</v>
      </c>
      <c r="G493" s="266"/>
      <c r="H493" s="269">
        <v>126.55200000000002</v>
      </c>
      <c r="I493" s="270"/>
      <c r="J493" s="266"/>
      <c r="K493" s="266"/>
      <c r="L493" s="271"/>
      <c r="M493" s="272"/>
      <c r="N493" s="273"/>
      <c r="O493" s="273"/>
      <c r="P493" s="273"/>
      <c r="Q493" s="273"/>
      <c r="R493" s="273"/>
      <c r="S493" s="273"/>
      <c r="T493" s="274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75" t="s">
        <v>178</v>
      </c>
      <c r="AU493" s="275" t="s">
        <v>83</v>
      </c>
      <c r="AV493" s="16" t="s">
        <v>170</v>
      </c>
      <c r="AW493" s="16" t="s">
        <v>30</v>
      </c>
      <c r="AX493" s="16" t="s">
        <v>73</v>
      </c>
      <c r="AY493" s="275" t="s">
        <v>169</v>
      </c>
    </row>
    <row r="494" s="13" customFormat="1">
      <c r="A494" s="13"/>
      <c r="B494" s="232"/>
      <c r="C494" s="233"/>
      <c r="D494" s="234" t="s">
        <v>178</v>
      </c>
      <c r="E494" s="235" t="s">
        <v>1</v>
      </c>
      <c r="F494" s="236" t="s">
        <v>216</v>
      </c>
      <c r="G494" s="233"/>
      <c r="H494" s="235" t="s">
        <v>1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178</v>
      </c>
      <c r="AU494" s="242" t="s">
        <v>83</v>
      </c>
      <c r="AV494" s="13" t="s">
        <v>81</v>
      </c>
      <c r="AW494" s="13" t="s">
        <v>30</v>
      </c>
      <c r="AX494" s="13" t="s">
        <v>73</v>
      </c>
      <c r="AY494" s="242" t="s">
        <v>169</v>
      </c>
    </row>
    <row r="495" s="14" customFormat="1">
      <c r="A495" s="14"/>
      <c r="B495" s="243"/>
      <c r="C495" s="244"/>
      <c r="D495" s="234" t="s">
        <v>178</v>
      </c>
      <c r="E495" s="245" t="s">
        <v>1</v>
      </c>
      <c r="F495" s="246" t="s">
        <v>439</v>
      </c>
      <c r="G495" s="244"/>
      <c r="H495" s="247">
        <v>18.108000000000001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178</v>
      </c>
      <c r="AU495" s="253" t="s">
        <v>83</v>
      </c>
      <c r="AV495" s="14" t="s">
        <v>83</v>
      </c>
      <c r="AW495" s="14" t="s">
        <v>30</v>
      </c>
      <c r="AX495" s="14" t="s">
        <v>73</v>
      </c>
      <c r="AY495" s="253" t="s">
        <v>169</v>
      </c>
    </row>
    <row r="496" s="14" customFormat="1">
      <c r="A496" s="14"/>
      <c r="B496" s="243"/>
      <c r="C496" s="244"/>
      <c r="D496" s="234" t="s">
        <v>178</v>
      </c>
      <c r="E496" s="245" t="s">
        <v>1</v>
      </c>
      <c r="F496" s="246" t="s">
        <v>440</v>
      </c>
      <c r="G496" s="244"/>
      <c r="H496" s="247">
        <v>-1.0800000000000001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178</v>
      </c>
      <c r="AU496" s="253" t="s">
        <v>83</v>
      </c>
      <c r="AV496" s="14" t="s">
        <v>83</v>
      </c>
      <c r="AW496" s="14" t="s">
        <v>30</v>
      </c>
      <c r="AX496" s="14" t="s">
        <v>73</v>
      </c>
      <c r="AY496" s="253" t="s">
        <v>169</v>
      </c>
    </row>
    <row r="497" s="13" customFormat="1">
      <c r="A497" s="13"/>
      <c r="B497" s="232"/>
      <c r="C497" s="233"/>
      <c r="D497" s="234" t="s">
        <v>178</v>
      </c>
      <c r="E497" s="235" t="s">
        <v>1</v>
      </c>
      <c r="F497" s="236" t="s">
        <v>222</v>
      </c>
      <c r="G497" s="233"/>
      <c r="H497" s="235" t="s">
        <v>1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178</v>
      </c>
      <c r="AU497" s="242" t="s">
        <v>83</v>
      </c>
      <c r="AV497" s="13" t="s">
        <v>81</v>
      </c>
      <c r="AW497" s="13" t="s">
        <v>30</v>
      </c>
      <c r="AX497" s="13" t="s">
        <v>73</v>
      </c>
      <c r="AY497" s="242" t="s">
        <v>169</v>
      </c>
    </row>
    <row r="498" s="14" customFormat="1">
      <c r="A498" s="14"/>
      <c r="B498" s="243"/>
      <c r="C498" s="244"/>
      <c r="D498" s="234" t="s">
        <v>178</v>
      </c>
      <c r="E498" s="245" t="s">
        <v>1</v>
      </c>
      <c r="F498" s="246" t="s">
        <v>441</v>
      </c>
      <c r="G498" s="244"/>
      <c r="H498" s="247">
        <v>18.071999999999999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178</v>
      </c>
      <c r="AU498" s="253" t="s">
        <v>83</v>
      </c>
      <c r="AV498" s="14" t="s">
        <v>83</v>
      </c>
      <c r="AW498" s="14" t="s">
        <v>30</v>
      </c>
      <c r="AX498" s="14" t="s">
        <v>73</v>
      </c>
      <c r="AY498" s="253" t="s">
        <v>169</v>
      </c>
    </row>
    <row r="499" s="13" customFormat="1">
      <c r="A499" s="13"/>
      <c r="B499" s="232"/>
      <c r="C499" s="233"/>
      <c r="D499" s="234" t="s">
        <v>178</v>
      </c>
      <c r="E499" s="235" t="s">
        <v>1</v>
      </c>
      <c r="F499" s="236" t="s">
        <v>224</v>
      </c>
      <c r="G499" s="233"/>
      <c r="H499" s="235" t="s">
        <v>1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178</v>
      </c>
      <c r="AU499" s="242" t="s">
        <v>83</v>
      </c>
      <c r="AV499" s="13" t="s">
        <v>81</v>
      </c>
      <c r="AW499" s="13" t="s">
        <v>30</v>
      </c>
      <c r="AX499" s="13" t="s">
        <v>73</v>
      </c>
      <c r="AY499" s="242" t="s">
        <v>169</v>
      </c>
    </row>
    <row r="500" s="14" customFormat="1">
      <c r="A500" s="14"/>
      <c r="B500" s="243"/>
      <c r="C500" s="244"/>
      <c r="D500" s="234" t="s">
        <v>178</v>
      </c>
      <c r="E500" s="245" t="s">
        <v>1</v>
      </c>
      <c r="F500" s="246" t="s">
        <v>442</v>
      </c>
      <c r="G500" s="244"/>
      <c r="H500" s="247">
        <v>10.332000000000001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178</v>
      </c>
      <c r="AU500" s="253" t="s">
        <v>83</v>
      </c>
      <c r="AV500" s="14" t="s">
        <v>83</v>
      </c>
      <c r="AW500" s="14" t="s">
        <v>30</v>
      </c>
      <c r="AX500" s="14" t="s">
        <v>73</v>
      </c>
      <c r="AY500" s="253" t="s">
        <v>169</v>
      </c>
    </row>
    <row r="501" s="13" customFormat="1">
      <c r="A501" s="13"/>
      <c r="B501" s="232"/>
      <c r="C501" s="233"/>
      <c r="D501" s="234" t="s">
        <v>178</v>
      </c>
      <c r="E501" s="235" t="s">
        <v>1</v>
      </c>
      <c r="F501" s="236" t="s">
        <v>232</v>
      </c>
      <c r="G501" s="233"/>
      <c r="H501" s="235" t="s">
        <v>1</v>
      </c>
      <c r="I501" s="237"/>
      <c r="J501" s="233"/>
      <c r="K501" s="233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178</v>
      </c>
      <c r="AU501" s="242" t="s">
        <v>83</v>
      </c>
      <c r="AV501" s="13" t="s">
        <v>81</v>
      </c>
      <c r="AW501" s="13" t="s">
        <v>30</v>
      </c>
      <c r="AX501" s="13" t="s">
        <v>73</v>
      </c>
      <c r="AY501" s="242" t="s">
        <v>169</v>
      </c>
    </row>
    <row r="502" s="14" customFormat="1">
      <c r="A502" s="14"/>
      <c r="B502" s="243"/>
      <c r="C502" s="244"/>
      <c r="D502" s="234" t="s">
        <v>178</v>
      </c>
      <c r="E502" s="245" t="s">
        <v>1</v>
      </c>
      <c r="F502" s="246" t="s">
        <v>443</v>
      </c>
      <c r="G502" s="244"/>
      <c r="H502" s="247">
        <v>14.112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178</v>
      </c>
      <c r="AU502" s="253" t="s">
        <v>83</v>
      </c>
      <c r="AV502" s="14" t="s">
        <v>83</v>
      </c>
      <c r="AW502" s="14" t="s">
        <v>30</v>
      </c>
      <c r="AX502" s="14" t="s">
        <v>73</v>
      </c>
      <c r="AY502" s="253" t="s">
        <v>169</v>
      </c>
    </row>
    <row r="503" s="14" customFormat="1">
      <c r="A503" s="14"/>
      <c r="B503" s="243"/>
      <c r="C503" s="244"/>
      <c r="D503" s="234" t="s">
        <v>178</v>
      </c>
      <c r="E503" s="245" t="s">
        <v>1</v>
      </c>
      <c r="F503" s="246" t="s">
        <v>444</v>
      </c>
      <c r="G503" s="244"/>
      <c r="H503" s="247">
        <v>-2.52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178</v>
      </c>
      <c r="AU503" s="253" t="s">
        <v>83</v>
      </c>
      <c r="AV503" s="14" t="s">
        <v>83</v>
      </c>
      <c r="AW503" s="14" t="s">
        <v>30</v>
      </c>
      <c r="AX503" s="14" t="s">
        <v>73</v>
      </c>
      <c r="AY503" s="253" t="s">
        <v>169</v>
      </c>
    </row>
    <row r="504" s="16" customFormat="1">
      <c r="A504" s="16"/>
      <c r="B504" s="265"/>
      <c r="C504" s="266"/>
      <c r="D504" s="234" t="s">
        <v>178</v>
      </c>
      <c r="E504" s="267" t="s">
        <v>1</v>
      </c>
      <c r="F504" s="268" t="s">
        <v>212</v>
      </c>
      <c r="G504" s="266"/>
      <c r="H504" s="269">
        <v>57.023999999999994</v>
      </c>
      <c r="I504" s="270"/>
      <c r="J504" s="266"/>
      <c r="K504" s="266"/>
      <c r="L504" s="271"/>
      <c r="M504" s="272"/>
      <c r="N504" s="273"/>
      <c r="O504" s="273"/>
      <c r="P504" s="273"/>
      <c r="Q504" s="273"/>
      <c r="R504" s="273"/>
      <c r="S504" s="273"/>
      <c r="T504" s="274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75" t="s">
        <v>178</v>
      </c>
      <c r="AU504" s="275" t="s">
        <v>83</v>
      </c>
      <c r="AV504" s="16" t="s">
        <v>170</v>
      </c>
      <c r="AW504" s="16" t="s">
        <v>30</v>
      </c>
      <c r="AX504" s="16" t="s">
        <v>73</v>
      </c>
      <c r="AY504" s="275" t="s">
        <v>169</v>
      </c>
    </row>
    <row r="505" s="15" customFormat="1">
      <c r="A505" s="15"/>
      <c r="B505" s="254"/>
      <c r="C505" s="255"/>
      <c r="D505" s="234" t="s">
        <v>178</v>
      </c>
      <c r="E505" s="256" t="s">
        <v>1</v>
      </c>
      <c r="F505" s="257" t="s">
        <v>181</v>
      </c>
      <c r="G505" s="255"/>
      <c r="H505" s="258">
        <v>183.57599999999999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4" t="s">
        <v>178</v>
      </c>
      <c r="AU505" s="264" t="s">
        <v>83</v>
      </c>
      <c r="AV505" s="15" t="s">
        <v>177</v>
      </c>
      <c r="AW505" s="15" t="s">
        <v>30</v>
      </c>
      <c r="AX505" s="15" t="s">
        <v>81</v>
      </c>
      <c r="AY505" s="264" t="s">
        <v>169</v>
      </c>
    </row>
    <row r="506" s="12" customFormat="1" ht="22.8" customHeight="1">
      <c r="A506" s="12"/>
      <c r="B506" s="203"/>
      <c r="C506" s="204"/>
      <c r="D506" s="205" t="s">
        <v>72</v>
      </c>
      <c r="E506" s="217" t="s">
        <v>445</v>
      </c>
      <c r="F506" s="217" t="s">
        <v>446</v>
      </c>
      <c r="G506" s="204"/>
      <c r="H506" s="204"/>
      <c r="I506" s="207"/>
      <c r="J506" s="218">
        <f>BK506</f>
        <v>0</v>
      </c>
      <c r="K506" s="204"/>
      <c r="L506" s="209"/>
      <c r="M506" s="210"/>
      <c r="N506" s="211"/>
      <c r="O506" s="211"/>
      <c r="P506" s="212">
        <f>SUM(P507:P534)</f>
        <v>0</v>
      </c>
      <c r="Q506" s="211"/>
      <c r="R506" s="212">
        <f>SUM(R507:R534)</f>
        <v>0</v>
      </c>
      <c r="S506" s="211"/>
      <c r="T506" s="213">
        <f>SUM(T507:T534)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4" t="s">
        <v>83</v>
      </c>
      <c r="AT506" s="215" t="s">
        <v>72</v>
      </c>
      <c r="AU506" s="215" t="s">
        <v>81</v>
      </c>
      <c r="AY506" s="214" t="s">
        <v>169</v>
      </c>
      <c r="BK506" s="216">
        <f>SUM(BK507:BK534)</f>
        <v>0</v>
      </c>
    </row>
    <row r="507" s="2" customFormat="1" ht="16.5" customHeight="1">
      <c r="A507" s="39"/>
      <c r="B507" s="40"/>
      <c r="C507" s="219" t="s">
        <v>345</v>
      </c>
      <c r="D507" s="219" t="s">
        <v>172</v>
      </c>
      <c r="E507" s="220" t="s">
        <v>447</v>
      </c>
      <c r="F507" s="221" t="s">
        <v>448</v>
      </c>
      <c r="G507" s="222" t="s">
        <v>175</v>
      </c>
      <c r="H507" s="223">
        <v>277.988</v>
      </c>
      <c r="I507" s="224"/>
      <c r="J507" s="225">
        <f>ROUND(I507*H507,2)</f>
        <v>0</v>
      </c>
      <c r="K507" s="221" t="s">
        <v>176</v>
      </c>
      <c r="L507" s="45"/>
      <c r="M507" s="226" t="s">
        <v>1</v>
      </c>
      <c r="N507" s="227" t="s">
        <v>38</v>
      </c>
      <c r="O507" s="92"/>
      <c r="P507" s="228">
        <f>O507*H507</f>
        <v>0</v>
      </c>
      <c r="Q507" s="228">
        <v>0</v>
      </c>
      <c r="R507" s="228">
        <f>Q507*H507</f>
        <v>0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316</v>
      </c>
      <c r="AT507" s="230" t="s">
        <v>172</v>
      </c>
      <c r="AU507" s="230" t="s">
        <v>83</v>
      </c>
      <c r="AY507" s="18" t="s">
        <v>169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81</v>
      </c>
      <c r="BK507" s="231">
        <f>ROUND(I507*H507,2)</f>
        <v>0</v>
      </c>
      <c r="BL507" s="18" t="s">
        <v>316</v>
      </c>
      <c r="BM507" s="230" t="s">
        <v>449</v>
      </c>
    </row>
    <row r="508" s="13" customFormat="1">
      <c r="A508" s="13"/>
      <c r="B508" s="232"/>
      <c r="C508" s="233"/>
      <c r="D508" s="234" t="s">
        <v>178</v>
      </c>
      <c r="E508" s="235" t="s">
        <v>1</v>
      </c>
      <c r="F508" s="236" t="s">
        <v>450</v>
      </c>
      <c r="G508" s="233"/>
      <c r="H508" s="235" t="s">
        <v>1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178</v>
      </c>
      <c r="AU508" s="242" t="s">
        <v>83</v>
      </c>
      <c r="AV508" s="13" t="s">
        <v>81</v>
      </c>
      <c r="AW508" s="13" t="s">
        <v>30</v>
      </c>
      <c r="AX508" s="13" t="s">
        <v>73</v>
      </c>
      <c r="AY508" s="242" t="s">
        <v>169</v>
      </c>
    </row>
    <row r="509" s="13" customFormat="1">
      <c r="A509" s="13"/>
      <c r="B509" s="232"/>
      <c r="C509" s="233"/>
      <c r="D509" s="234" t="s">
        <v>178</v>
      </c>
      <c r="E509" s="235" t="s">
        <v>1</v>
      </c>
      <c r="F509" s="236" t="s">
        <v>202</v>
      </c>
      <c r="G509" s="233"/>
      <c r="H509" s="235" t="s">
        <v>1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178</v>
      </c>
      <c r="AU509" s="242" t="s">
        <v>83</v>
      </c>
      <c r="AV509" s="13" t="s">
        <v>81</v>
      </c>
      <c r="AW509" s="13" t="s">
        <v>30</v>
      </c>
      <c r="AX509" s="13" t="s">
        <v>73</v>
      </c>
      <c r="AY509" s="242" t="s">
        <v>169</v>
      </c>
    </row>
    <row r="510" s="13" customFormat="1">
      <c r="A510" s="13"/>
      <c r="B510" s="232"/>
      <c r="C510" s="233"/>
      <c r="D510" s="234" t="s">
        <v>178</v>
      </c>
      <c r="E510" s="235" t="s">
        <v>1</v>
      </c>
      <c r="F510" s="236" t="s">
        <v>451</v>
      </c>
      <c r="G510" s="233"/>
      <c r="H510" s="235" t="s">
        <v>1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178</v>
      </c>
      <c r="AU510" s="242" t="s">
        <v>83</v>
      </c>
      <c r="AV510" s="13" t="s">
        <v>81</v>
      </c>
      <c r="AW510" s="13" t="s">
        <v>30</v>
      </c>
      <c r="AX510" s="13" t="s">
        <v>73</v>
      </c>
      <c r="AY510" s="242" t="s">
        <v>169</v>
      </c>
    </row>
    <row r="511" s="14" customFormat="1">
      <c r="A511" s="14"/>
      <c r="B511" s="243"/>
      <c r="C511" s="244"/>
      <c r="D511" s="234" t="s">
        <v>178</v>
      </c>
      <c r="E511" s="245" t="s">
        <v>1</v>
      </c>
      <c r="F511" s="246" t="s">
        <v>452</v>
      </c>
      <c r="G511" s="244"/>
      <c r="H511" s="247">
        <v>50.32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178</v>
      </c>
      <c r="AU511" s="253" t="s">
        <v>83</v>
      </c>
      <c r="AV511" s="14" t="s">
        <v>83</v>
      </c>
      <c r="AW511" s="14" t="s">
        <v>30</v>
      </c>
      <c r="AX511" s="14" t="s">
        <v>73</v>
      </c>
      <c r="AY511" s="253" t="s">
        <v>169</v>
      </c>
    </row>
    <row r="512" s="14" customFormat="1">
      <c r="A512" s="14"/>
      <c r="B512" s="243"/>
      <c r="C512" s="244"/>
      <c r="D512" s="234" t="s">
        <v>178</v>
      </c>
      <c r="E512" s="245" t="s">
        <v>1</v>
      </c>
      <c r="F512" s="246" t="s">
        <v>453</v>
      </c>
      <c r="G512" s="244"/>
      <c r="H512" s="247">
        <v>-4.0800000000000001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178</v>
      </c>
      <c r="AU512" s="253" t="s">
        <v>83</v>
      </c>
      <c r="AV512" s="14" t="s">
        <v>83</v>
      </c>
      <c r="AW512" s="14" t="s">
        <v>30</v>
      </c>
      <c r="AX512" s="14" t="s">
        <v>73</v>
      </c>
      <c r="AY512" s="253" t="s">
        <v>169</v>
      </c>
    </row>
    <row r="513" s="13" customFormat="1">
      <c r="A513" s="13"/>
      <c r="B513" s="232"/>
      <c r="C513" s="233"/>
      <c r="D513" s="234" t="s">
        <v>178</v>
      </c>
      <c r="E513" s="235" t="s">
        <v>1</v>
      </c>
      <c r="F513" s="236" t="s">
        <v>268</v>
      </c>
      <c r="G513" s="233"/>
      <c r="H513" s="235" t="s">
        <v>1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178</v>
      </c>
      <c r="AU513" s="242" t="s">
        <v>83</v>
      </c>
      <c r="AV513" s="13" t="s">
        <v>81</v>
      </c>
      <c r="AW513" s="13" t="s">
        <v>30</v>
      </c>
      <c r="AX513" s="13" t="s">
        <v>73</v>
      </c>
      <c r="AY513" s="242" t="s">
        <v>169</v>
      </c>
    </row>
    <row r="514" s="14" customFormat="1">
      <c r="A514" s="14"/>
      <c r="B514" s="243"/>
      <c r="C514" s="244"/>
      <c r="D514" s="234" t="s">
        <v>178</v>
      </c>
      <c r="E514" s="245" t="s">
        <v>1</v>
      </c>
      <c r="F514" s="246" t="s">
        <v>454</v>
      </c>
      <c r="G514" s="244"/>
      <c r="H514" s="247">
        <v>30.600000000000001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178</v>
      </c>
      <c r="AU514" s="253" t="s">
        <v>83</v>
      </c>
      <c r="AV514" s="14" t="s">
        <v>83</v>
      </c>
      <c r="AW514" s="14" t="s">
        <v>30</v>
      </c>
      <c r="AX514" s="14" t="s">
        <v>73</v>
      </c>
      <c r="AY514" s="253" t="s">
        <v>169</v>
      </c>
    </row>
    <row r="515" s="13" customFormat="1">
      <c r="A515" s="13"/>
      <c r="B515" s="232"/>
      <c r="C515" s="233"/>
      <c r="D515" s="234" t="s">
        <v>178</v>
      </c>
      <c r="E515" s="235" t="s">
        <v>1</v>
      </c>
      <c r="F515" s="236" t="s">
        <v>455</v>
      </c>
      <c r="G515" s="233"/>
      <c r="H515" s="235" t="s">
        <v>1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178</v>
      </c>
      <c r="AU515" s="242" t="s">
        <v>83</v>
      </c>
      <c r="AV515" s="13" t="s">
        <v>81</v>
      </c>
      <c r="AW515" s="13" t="s">
        <v>30</v>
      </c>
      <c r="AX515" s="13" t="s">
        <v>73</v>
      </c>
      <c r="AY515" s="242" t="s">
        <v>169</v>
      </c>
    </row>
    <row r="516" s="14" customFormat="1">
      <c r="A516" s="14"/>
      <c r="B516" s="243"/>
      <c r="C516" s="244"/>
      <c r="D516" s="234" t="s">
        <v>178</v>
      </c>
      <c r="E516" s="245" t="s">
        <v>1</v>
      </c>
      <c r="F516" s="246" t="s">
        <v>456</v>
      </c>
      <c r="G516" s="244"/>
      <c r="H516" s="247">
        <v>49.408000000000001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178</v>
      </c>
      <c r="AU516" s="253" t="s">
        <v>83</v>
      </c>
      <c r="AV516" s="14" t="s">
        <v>83</v>
      </c>
      <c r="AW516" s="14" t="s">
        <v>30</v>
      </c>
      <c r="AX516" s="14" t="s">
        <v>73</v>
      </c>
      <c r="AY516" s="253" t="s">
        <v>169</v>
      </c>
    </row>
    <row r="517" s="14" customFormat="1">
      <c r="A517" s="14"/>
      <c r="B517" s="243"/>
      <c r="C517" s="244"/>
      <c r="D517" s="234" t="s">
        <v>178</v>
      </c>
      <c r="E517" s="245" t="s">
        <v>1</v>
      </c>
      <c r="F517" s="246" t="s">
        <v>457</v>
      </c>
      <c r="G517" s="244"/>
      <c r="H517" s="247">
        <v>-1.28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178</v>
      </c>
      <c r="AU517" s="253" t="s">
        <v>83</v>
      </c>
      <c r="AV517" s="14" t="s">
        <v>83</v>
      </c>
      <c r="AW517" s="14" t="s">
        <v>30</v>
      </c>
      <c r="AX517" s="14" t="s">
        <v>73</v>
      </c>
      <c r="AY517" s="253" t="s">
        <v>169</v>
      </c>
    </row>
    <row r="518" s="13" customFormat="1">
      <c r="A518" s="13"/>
      <c r="B518" s="232"/>
      <c r="C518" s="233"/>
      <c r="D518" s="234" t="s">
        <v>178</v>
      </c>
      <c r="E518" s="235" t="s">
        <v>1</v>
      </c>
      <c r="F518" s="236" t="s">
        <v>207</v>
      </c>
      <c r="G518" s="233"/>
      <c r="H518" s="235" t="s">
        <v>1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2" t="s">
        <v>178</v>
      </c>
      <c r="AU518" s="242" t="s">
        <v>83</v>
      </c>
      <c r="AV518" s="13" t="s">
        <v>81</v>
      </c>
      <c r="AW518" s="13" t="s">
        <v>30</v>
      </c>
      <c r="AX518" s="13" t="s">
        <v>73</v>
      </c>
      <c r="AY518" s="242" t="s">
        <v>169</v>
      </c>
    </row>
    <row r="519" s="14" customFormat="1">
      <c r="A519" s="14"/>
      <c r="B519" s="243"/>
      <c r="C519" s="244"/>
      <c r="D519" s="234" t="s">
        <v>178</v>
      </c>
      <c r="E519" s="245" t="s">
        <v>1</v>
      </c>
      <c r="F519" s="246" t="s">
        <v>458</v>
      </c>
      <c r="G519" s="244"/>
      <c r="H519" s="247">
        <v>34.880000000000003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178</v>
      </c>
      <c r="AU519" s="253" t="s">
        <v>83</v>
      </c>
      <c r="AV519" s="14" t="s">
        <v>83</v>
      </c>
      <c r="AW519" s="14" t="s">
        <v>30</v>
      </c>
      <c r="AX519" s="14" t="s">
        <v>73</v>
      </c>
      <c r="AY519" s="253" t="s">
        <v>169</v>
      </c>
    </row>
    <row r="520" s="14" customFormat="1">
      <c r="A520" s="14"/>
      <c r="B520" s="243"/>
      <c r="C520" s="244"/>
      <c r="D520" s="234" t="s">
        <v>178</v>
      </c>
      <c r="E520" s="245" t="s">
        <v>1</v>
      </c>
      <c r="F520" s="246" t="s">
        <v>459</v>
      </c>
      <c r="G520" s="244"/>
      <c r="H520" s="247">
        <v>-1.1200000000000001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178</v>
      </c>
      <c r="AU520" s="253" t="s">
        <v>83</v>
      </c>
      <c r="AV520" s="14" t="s">
        <v>83</v>
      </c>
      <c r="AW520" s="14" t="s">
        <v>30</v>
      </c>
      <c r="AX520" s="14" t="s">
        <v>73</v>
      </c>
      <c r="AY520" s="253" t="s">
        <v>169</v>
      </c>
    </row>
    <row r="521" s="14" customFormat="1">
      <c r="A521" s="14"/>
      <c r="B521" s="243"/>
      <c r="C521" s="244"/>
      <c r="D521" s="234" t="s">
        <v>178</v>
      </c>
      <c r="E521" s="245" t="s">
        <v>1</v>
      </c>
      <c r="F521" s="246" t="s">
        <v>460</v>
      </c>
      <c r="G521" s="244"/>
      <c r="H521" s="247">
        <v>-2.3199999999999998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178</v>
      </c>
      <c r="AU521" s="253" t="s">
        <v>83</v>
      </c>
      <c r="AV521" s="14" t="s">
        <v>83</v>
      </c>
      <c r="AW521" s="14" t="s">
        <v>30</v>
      </c>
      <c r="AX521" s="14" t="s">
        <v>73</v>
      </c>
      <c r="AY521" s="253" t="s">
        <v>169</v>
      </c>
    </row>
    <row r="522" s="13" customFormat="1">
      <c r="A522" s="13"/>
      <c r="B522" s="232"/>
      <c r="C522" s="233"/>
      <c r="D522" s="234" t="s">
        <v>178</v>
      </c>
      <c r="E522" s="235" t="s">
        <v>1</v>
      </c>
      <c r="F522" s="236" t="s">
        <v>203</v>
      </c>
      <c r="G522" s="233"/>
      <c r="H522" s="235" t="s">
        <v>1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178</v>
      </c>
      <c r="AU522" s="242" t="s">
        <v>83</v>
      </c>
      <c r="AV522" s="13" t="s">
        <v>81</v>
      </c>
      <c r="AW522" s="13" t="s">
        <v>30</v>
      </c>
      <c r="AX522" s="13" t="s">
        <v>73</v>
      </c>
      <c r="AY522" s="242" t="s">
        <v>169</v>
      </c>
    </row>
    <row r="523" s="14" customFormat="1">
      <c r="A523" s="14"/>
      <c r="B523" s="243"/>
      <c r="C523" s="244"/>
      <c r="D523" s="234" t="s">
        <v>178</v>
      </c>
      <c r="E523" s="245" t="s">
        <v>1</v>
      </c>
      <c r="F523" s="246" t="s">
        <v>461</v>
      </c>
      <c r="G523" s="244"/>
      <c r="H523" s="247">
        <v>10.65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178</v>
      </c>
      <c r="AU523" s="253" t="s">
        <v>83</v>
      </c>
      <c r="AV523" s="14" t="s">
        <v>83</v>
      </c>
      <c r="AW523" s="14" t="s">
        <v>30</v>
      </c>
      <c r="AX523" s="14" t="s">
        <v>73</v>
      </c>
      <c r="AY523" s="253" t="s">
        <v>169</v>
      </c>
    </row>
    <row r="524" s="13" customFormat="1">
      <c r="A524" s="13"/>
      <c r="B524" s="232"/>
      <c r="C524" s="233"/>
      <c r="D524" s="234" t="s">
        <v>178</v>
      </c>
      <c r="E524" s="235" t="s">
        <v>1</v>
      </c>
      <c r="F524" s="236" t="s">
        <v>205</v>
      </c>
      <c r="G524" s="233"/>
      <c r="H524" s="235" t="s">
        <v>1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178</v>
      </c>
      <c r="AU524" s="242" t="s">
        <v>83</v>
      </c>
      <c r="AV524" s="13" t="s">
        <v>81</v>
      </c>
      <c r="AW524" s="13" t="s">
        <v>30</v>
      </c>
      <c r="AX524" s="13" t="s">
        <v>73</v>
      </c>
      <c r="AY524" s="242" t="s">
        <v>169</v>
      </c>
    </row>
    <row r="525" s="14" customFormat="1">
      <c r="A525" s="14"/>
      <c r="B525" s="243"/>
      <c r="C525" s="244"/>
      <c r="D525" s="234" t="s">
        <v>178</v>
      </c>
      <c r="E525" s="245" t="s">
        <v>1</v>
      </c>
      <c r="F525" s="246" t="s">
        <v>462</v>
      </c>
      <c r="G525" s="244"/>
      <c r="H525" s="247">
        <v>35.670000000000002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178</v>
      </c>
      <c r="AU525" s="253" t="s">
        <v>83</v>
      </c>
      <c r="AV525" s="14" t="s">
        <v>83</v>
      </c>
      <c r="AW525" s="14" t="s">
        <v>30</v>
      </c>
      <c r="AX525" s="14" t="s">
        <v>73</v>
      </c>
      <c r="AY525" s="253" t="s">
        <v>169</v>
      </c>
    </row>
    <row r="526" s="13" customFormat="1">
      <c r="A526" s="13"/>
      <c r="B526" s="232"/>
      <c r="C526" s="233"/>
      <c r="D526" s="234" t="s">
        <v>178</v>
      </c>
      <c r="E526" s="235" t="s">
        <v>1</v>
      </c>
      <c r="F526" s="236" t="s">
        <v>207</v>
      </c>
      <c r="G526" s="233"/>
      <c r="H526" s="235" t="s">
        <v>1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178</v>
      </c>
      <c r="AU526" s="242" t="s">
        <v>83</v>
      </c>
      <c r="AV526" s="13" t="s">
        <v>81</v>
      </c>
      <c r="AW526" s="13" t="s">
        <v>30</v>
      </c>
      <c r="AX526" s="13" t="s">
        <v>73</v>
      </c>
      <c r="AY526" s="242" t="s">
        <v>169</v>
      </c>
    </row>
    <row r="527" s="14" customFormat="1">
      <c r="A527" s="14"/>
      <c r="B527" s="243"/>
      <c r="C527" s="244"/>
      <c r="D527" s="234" t="s">
        <v>178</v>
      </c>
      <c r="E527" s="245" t="s">
        <v>1</v>
      </c>
      <c r="F527" s="246" t="s">
        <v>463</v>
      </c>
      <c r="G527" s="244"/>
      <c r="H527" s="247">
        <v>32.700000000000003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178</v>
      </c>
      <c r="AU527" s="253" t="s">
        <v>83</v>
      </c>
      <c r="AV527" s="14" t="s">
        <v>83</v>
      </c>
      <c r="AW527" s="14" t="s">
        <v>30</v>
      </c>
      <c r="AX527" s="14" t="s">
        <v>73</v>
      </c>
      <c r="AY527" s="253" t="s">
        <v>169</v>
      </c>
    </row>
    <row r="528" s="16" customFormat="1">
      <c r="A528" s="16"/>
      <c r="B528" s="265"/>
      <c r="C528" s="266"/>
      <c r="D528" s="234" t="s">
        <v>178</v>
      </c>
      <c r="E528" s="267" t="s">
        <v>1</v>
      </c>
      <c r="F528" s="268" t="s">
        <v>212</v>
      </c>
      <c r="G528" s="266"/>
      <c r="H528" s="269">
        <v>235.428</v>
      </c>
      <c r="I528" s="270"/>
      <c r="J528" s="266"/>
      <c r="K528" s="266"/>
      <c r="L528" s="271"/>
      <c r="M528" s="272"/>
      <c r="N528" s="273"/>
      <c r="O528" s="273"/>
      <c r="P528" s="273"/>
      <c r="Q528" s="273"/>
      <c r="R528" s="273"/>
      <c r="S528" s="273"/>
      <c r="T528" s="274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75" t="s">
        <v>178</v>
      </c>
      <c r="AU528" s="275" t="s">
        <v>83</v>
      </c>
      <c r="AV528" s="16" t="s">
        <v>170</v>
      </c>
      <c r="AW528" s="16" t="s">
        <v>30</v>
      </c>
      <c r="AX528" s="16" t="s">
        <v>73</v>
      </c>
      <c r="AY528" s="275" t="s">
        <v>169</v>
      </c>
    </row>
    <row r="529" s="13" customFormat="1">
      <c r="A529" s="13"/>
      <c r="B529" s="232"/>
      <c r="C529" s="233"/>
      <c r="D529" s="234" t="s">
        <v>178</v>
      </c>
      <c r="E529" s="235" t="s">
        <v>1</v>
      </c>
      <c r="F529" s="236" t="s">
        <v>213</v>
      </c>
      <c r="G529" s="233"/>
      <c r="H529" s="235" t="s">
        <v>1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178</v>
      </c>
      <c r="AU529" s="242" t="s">
        <v>83</v>
      </c>
      <c r="AV529" s="13" t="s">
        <v>81</v>
      </c>
      <c r="AW529" s="13" t="s">
        <v>30</v>
      </c>
      <c r="AX529" s="13" t="s">
        <v>73</v>
      </c>
      <c r="AY529" s="242" t="s">
        <v>169</v>
      </c>
    </row>
    <row r="530" s="13" customFormat="1">
      <c r="A530" s="13"/>
      <c r="B530" s="232"/>
      <c r="C530" s="233"/>
      <c r="D530" s="234" t="s">
        <v>178</v>
      </c>
      <c r="E530" s="235" t="s">
        <v>1</v>
      </c>
      <c r="F530" s="236" t="s">
        <v>271</v>
      </c>
      <c r="G530" s="233"/>
      <c r="H530" s="235" t="s">
        <v>1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178</v>
      </c>
      <c r="AU530" s="242" t="s">
        <v>83</v>
      </c>
      <c r="AV530" s="13" t="s">
        <v>81</v>
      </c>
      <c r="AW530" s="13" t="s">
        <v>30</v>
      </c>
      <c r="AX530" s="13" t="s">
        <v>73</v>
      </c>
      <c r="AY530" s="242" t="s">
        <v>169</v>
      </c>
    </row>
    <row r="531" s="14" customFormat="1">
      <c r="A531" s="14"/>
      <c r="B531" s="243"/>
      <c r="C531" s="244"/>
      <c r="D531" s="234" t="s">
        <v>178</v>
      </c>
      <c r="E531" s="245" t="s">
        <v>1</v>
      </c>
      <c r="F531" s="246" t="s">
        <v>464</v>
      </c>
      <c r="G531" s="244"/>
      <c r="H531" s="247">
        <v>45.119999999999997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178</v>
      </c>
      <c r="AU531" s="253" t="s">
        <v>83</v>
      </c>
      <c r="AV531" s="14" t="s">
        <v>83</v>
      </c>
      <c r="AW531" s="14" t="s">
        <v>30</v>
      </c>
      <c r="AX531" s="14" t="s">
        <v>73</v>
      </c>
      <c r="AY531" s="253" t="s">
        <v>169</v>
      </c>
    </row>
    <row r="532" s="14" customFormat="1">
      <c r="A532" s="14"/>
      <c r="B532" s="243"/>
      <c r="C532" s="244"/>
      <c r="D532" s="234" t="s">
        <v>178</v>
      </c>
      <c r="E532" s="245" t="s">
        <v>1</v>
      </c>
      <c r="F532" s="246" t="s">
        <v>465</v>
      </c>
      <c r="G532" s="244"/>
      <c r="H532" s="247">
        <v>-2.5600000000000001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178</v>
      </c>
      <c r="AU532" s="253" t="s">
        <v>83</v>
      </c>
      <c r="AV532" s="14" t="s">
        <v>83</v>
      </c>
      <c r="AW532" s="14" t="s">
        <v>30</v>
      </c>
      <c r="AX532" s="14" t="s">
        <v>73</v>
      </c>
      <c r="AY532" s="253" t="s">
        <v>169</v>
      </c>
    </row>
    <row r="533" s="16" customFormat="1">
      <c r="A533" s="16"/>
      <c r="B533" s="265"/>
      <c r="C533" s="266"/>
      <c r="D533" s="234" t="s">
        <v>178</v>
      </c>
      <c r="E533" s="267" t="s">
        <v>1</v>
      </c>
      <c r="F533" s="268" t="s">
        <v>212</v>
      </c>
      <c r="G533" s="266"/>
      <c r="H533" s="269">
        <v>42.559999999999995</v>
      </c>
      <c r="I533" s="270"/>
      <c r="J533" s="266"/>
      <c r="K533" s="266"/>
      <c r="L533" s="271"/>
      <c r="M533" s="272"/>
      <c r="N533" s="273"/>
      <c r="O533" s="273"/>
      <c r="P533" s="273"/>
      <c r="Q533" s="273"/>
      <c r="R533" s="273"/>
      <c r="S533" s="273"/>
      <c r="T533" s="274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75" t="s">
        <v>178</v>
      </c>
      <c r="AU533" s="275" t="s">
        <v>83</v>
      </c>
      <c r="AV533" s="16" t="s">
        <v>170</v>
      </c>
      <c r="AW533" s="16" t="s">
        <v>30</v>
      </c>
      <c r="AX533" s="16" t="s">
        <v>73</v>
      </c>
      <c r="AY533" s="275" t="s">
        <v>169</v>
      </c>
    </row>
    <row r="534" s="15" customFormat="1">
      <c r="A534" s="15"/>
      <c r="B534" s="254"/>
      <c r="C534" s="255"/>
      <c r="D534" s="234" t="s">
        <v>178</v>
      </c>
      <c r="E534" s="256" t="s">
        <v>1</v>
      </c>
      <c r="F534" s="257" t="s">
        <v>181</v>
      </c>
      <c r="G534" s="255"/>
      <c r="H534" s="258">
        <v>277.988</v>
      </c>
      <c r="I534" s="259"/>
      <c r="J534" s="255"/>
      <c r="K534" s="255"/>
      <c r="L534" s="260"/>
      <c r="M534" s="261"/>
      <c r="N534" s="262"/>
      <c r="O534" s="262"/>
      <c r="P534" s="262"/>
      <c r="Q534" s="262"/>
      <c r="R534" s="262"/>
      <c r="S534" s="262"/>
      <c r="T534" s="26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4" t="s">
        <v>178</v>
      </c>
      <c r="AU534" s="264" t="s">
        <v>83</v>
      </c>
      <c r="AV534" s="15" t="s">
        <v>177</v>
      </c>
      <c r="AW534" s="15" t="s">
        <v>30</v>
      </c>
      <c r="AX534" s="15" t="s">
        <v>81</v>
      </c>
      <c r="AY534" s="264" t="s">
        <v>169</v>
      </c>
    </row>
    <row r="535" s="12" customFormat="1" ht="22.8" customHeight="1">
      <c r="A535" s="12"/>
      <c r="B535" s="203"/>
      <c r="C535" s="204"/>
      <c r="D535" s="205" t="s">
        <v>72</v>
      </c>
      <c r="E535" s="217" t="s">
        <v>466</v>
      </c>
      <c r="F535" s="217" t="s">
        <v>467</v>
      </c>
      <c r="G535" s="204"/>
      <c r="H535" s="204"/>
      <c r="I535" s="207"/>
      <c r="J535" s="218">
        <f>BK535</f>
        <v>0</v>
      </c>
      <c r="K535" s="204"/>
      <c r="L535" s="209"/>
      <c r="M535" s="210"/>
      <c r="N535" s="211"/>
      <c r="O535" s="211"/>
      <c r="P535" s="212">
        <f>SUM(P536:P623)</f>
        <v>0</v>
      </c>
      <c r="Q535" s="211"/>
      <c r="R535" s="212">
        <f>SUM(R536:R623)</f>
        <v>0</v>
      </c>
      <c r="S535" s="211"/>
      <c r="T535" s="213">
        <f>SUM(T536:T623)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4" t="s">
        <v>83</v>
      </c>
      <c r="AT535" s="215" t="s">
        <v>72</v>
      </c>
      <c r="AU535" s="215" t="s">
        <v>81</v>
      </c>
      <c r="AY535" s="214" t="s">
        <v>169</v>
      </c>
      <c r="BK535" s="216">
        <f>SUM(BK536:BK623)</f>
        <v>0</v>
      </c>
    </row>
    <row r="536" s="2" customFormat="1" ht="16.5" customHeight="1">
      <c r="A536" s="39"/>
      <c r="B536" s="40"/>
      <c r="C536" s="219" t="s">
        <v>468</v>
      </c>
      <c r="D536" s="219" t="s">
        <v>172</v>
      </c>
      <c r="E536" s="220" t="s">
        <v>469</v>
      </c>
      <c r="F536" s="221" t="s">
        <v>470</v>
      </c>
      <c r="G536" s="222" t="s">
        <v>175</v>
      </c>
      <c r="H536" s="223">
        <v>997.95500000000004</v>
      </c>
      <c r="I536" s="224"/>
      <c r="J536" s="225">
        <f>ROUND(I536*H536,2)</f>
        <v>0</v>
      </c>
      <c r="K536" s="221" t="s">
        <v>176</v>
      </c>
      <c r="L536" s="45"/>
      <c r="M536" s="226" t="s">
        <v>1</v>
      </c>
      <c r="N536" s="227" t="s">
        <v>38</v>
      </c>
      <c r="O536" s="92"/>
      <c r="P536" s="228">
        <f>O536*H536</f>
        <v>0</v>
      </c>
      <c r="Q536" s="228">
        <v>0</v>
      </c>
      <c r="R536" s="228">
        <f>Q536*H536</f>
        <v>0</v>
      </c>
      <c r="S536" s="228">
        <v>0</v>
      </c>
      <c r="T536" s="22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0" t="s">
        <v>316</v>
      </c>
      <c r="AT536" s="230" t="s">
        <v>172</v>
      </c>
      <c r="AU536" s="230" t="s">
        <v>83</v>
      </c>
      <c r="AY536" s="18" t="s">
        <v>169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8" t="s">
        <v>81</v>
      </c>
      <c r="BK536" s="231">
        <f>ROUND(I536*H536,2)</f>
        <v>0</v>
      </c>
      <c r="BL536" s="18" t="s">
        <v>316</v>
      </c>
      <c r="BM536" s="230" t="s">
        <v>471</v>
      </c>
    </row>
    <row r="537" s="13" customFormat="1">
      <c r="A537" s="13"/>
      <c r="B537" s="232"/>
      <c r="C537" s="233"/>
      <c r="D537" s="234" t="s">
        <v>178</v>
      </c>
      <c r="E537" s="235" t="s">
        <v>1</v>
      </c>
      <c r="F537" s="236" t="s">
        <v>472</v>
      </c>
      <c r="G537" s="233"/>
      <c r="H537" s="235" t="s">
        <v>1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178</v>
      </c>
      <c r="AU537" s="242" t="s">
        <v>83</v>
      </c>
      <c r="AV537" s="13" t="s">
        <v>81</v>
      </c>
      <c r="AW537" s="13" t="s">
        <v>30</v>
      </c>
      <c r="AX537" s="13" t="s">
        <v>73</v>
      </c>
      <c r="AY537" s="242" t="s">
        <v>169</v>
      </c>
    </row>
    <row r="538" s="13" customFormat="1">
      <c r="A538" s="13"/>
      <c r="B538" s="232"/>
      <c r="C538" s="233"/>
      <c r="D538" s="234" t="s">
        <v>178</v>
      </c>
      <c r="E538" s="235" t="s">
        <v>1</v>
      </c>
      <c r="F538" s="236" t="s">
        <v>202</v>
      </c>
      <c r="G538" s="233"/>
      <c r="H538" s="235" t="s">
        <v>1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178</v>
      </c>
      <c r="AU538" s="242" t="s">
        <v>83</v>
      </c>
      <c r="AV538" s="13" t="s">
        <v>81</v>
      </c>
      <c r="AW538" s="13" t="s">
        <v>30</v>
      </c>
      <c r="AX538" s="13" t="s">
        <v>73</v>
      </c>
      <c r="AY538" s="242" t="s">
        <v>169</v>
      </c>
    </row>
    <row r="539" s="13" customFormat="1">
      <c r="A539" s="13"/>
      <c r="B539" s="232"/>
      <c r="C539" s="233"/>
      <c r="D539" s="234" t="s">
        <v>178</v>
      </c>
      <c r="E539" s="235" t="s">
        <v>1</v>
      </c>
      <c r="F539" s="236" t="s">
        <v>203</v>
      </c>
      <c r="G539" s="233"/>
      <c r="H539" s="235" t="s">
        <v>1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178</v>
      </c>
      <c r="AU539" s="242" t="s">
        <v>83</v>
      </c>
      <c r="AV539" s="13" t="s">
        <v>81</v>
      </c>
      <c r="AW539" s="13" t="s">
        <v>30</v>
      </c>
      <c r="AX539" s="13" t="s">
        <v>73</v>
      </c>
      <c r="AY539" s="242" t="s">
        <v>169</v>
      </c>
    </row>
    <row r="540" s="14" customFormat="1">
      <c r="A540" s="14"/>
      <c r="B540" s="243"/>
      <c r="C540" s="244"/>
      <c r="D540" s="234" t="s">
        <v>178</v>
      </c>
      <c r="E540" s="245" t="s">
        <v>1</v>
      </c>
      <c r="F540" s="246" t="s">
        <v>473</v>
      </c>
      <c r="G540" s="244"/>
      <c r="H540" s="247">
        <v>11.005000000000001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178</v>
      </c>
      <c r="AU540" s="253" t="s">
        <v>83</v>
      </c>
      <c r="AV540" s="14" t="s">
        <v>83</v>
      </c>
      <c r="AW540" s="14" t="s">
        <v>30</v>
      </c>
      <c r="AX540" s="14" t="s">
        <v>73</v>
      </c>
      <c r="AY540" s="253" t="s">
        <v>169</v>
      </c>
    </row>
    <row r="541" s="13" customFormat="1">
      <c r="A541" s="13"/>
      <c r="B541" s="232"/>
      <c r="C541" s="233"/>
      <c r="D541" s="234" t="s">
        <v>178</v>
      </c>
      <c r="E541" s="235" t="s">
        <v>1</v>
      </c>
      <c r="F541" s="236" t="s">
        <v>205</v>
      </c>
      <c r="G541" s="233"/>
      <c r="H541" s="235" t="s">
        <v>1</v>
      </c>
      <c r="I541" s="237"/>
      <c r="J541" s="233"/>
      <c r="K541" s="233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178</v>
      </c>
      <c r="AU541" s="242" t="s">
        <v>83</v>
      </c>
      <c r="AV541" s="13" t="s">
        <v>81</v>
      </c>
      <c r="AW541" s="13" t="s">
        <v>30</v>
      </c>
      <c r="AX541" s="13" t="s">
        <v>73</v>
      </c>
      <c r="AY541" s="242" t="s">
        <v>169</v>
      </c>
    </row>
    <row r="542" s="14" customFormat="1">
      <c r="A542" s="14"/>
      <c r="B542" s="243"/>
      <c r="C542" s="244"/>
      <c r="D542" s="234" t="s">
        <v>178</v>
      </c>
      <c r="E542" s="245" t="s">
        <v>1</v>
      </c>
      <c r="F542" s="246" t="s">
        <v>474</v>
      </c>
      <c r="G542" s="244"/>
      <c r="H542" s="247">
        <v>36.859000000000002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178</v>
      </c>
      <c r="AU542" s="253" t="s">
        <v>83</v>
      </c>
      <c r="AV542" s="14" t="s">
        <v>83</v>
      </c>
      <c r="AW542" s="14" t="s">
        <v>30</v>
      </c>
      <c r="AX542" s="14" t="s">
        <v>73</v>
      </c>
      <c r="AY542" s="253" t="s">
        <v>169</v>
      </c>
    </row>
    <row r="543" s="13" customFormat="1">
      <c r="A543" s="13"/>
      <c r="B543" s="232"/>
      <c r="C543" s="233"/>
      <c r="D543" s="234" t="s">
        <v>178</v>
      </c>
      <c r="E543" s="235" t="s">
        <v>1</v>
      </c>
      <c r="F543" s="236" t="s">
        <v>207</v>
      </c>
      <c r="G543" s="233"/>
      <c r="H543" s="235" t="s">
        <v>1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178</v>
      </c>
      <c r="AU543" s="242" t="s">
        <v>83</v>
      </c>
      <c r="AV543" s="13" t="s">
        <v>81</v>
      </c>
      <c r="AW543" s="13" t="s">
        <v>30</v>
      </c>
      <c r="AX543" s="13" t="s">
        <v>73</v>
      </c>
      <c r="AY543" s="242" t="s">
        <v>169</v>
      </c>
    </row>
    <row r="544" s="14" customFormat="1">
      <c r="A544" s="14"/>
      <c r="B544" s="243"/>
      <c r="C544" s="244"/>
      <c r="D544" s="234" t="s">
        <v>178</v>
      </c>
      <c r="E544" s="245" t="s">
        <v>1</v>
      </c>
      <c r="F544" s="246" t="s">
        <v>475</v>
      </c>
      <c r="G544" s="244"/>
      <c r="H544" s="247">
        <v>33.789999999999999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178</v>
      </c>
      <c r="AU544" s="253" t="s">
        <v>83</v>
      </c>
      <c r="AV544" s="14" t="s">
        <v>83</v>
      </c>
      <c r="AW544" s="14" t="s">
        <v>30</v>
      </c>
      <c r="AX544" s="14" t="s">
        <v>73</v>
      </c>
      <c r="AY544" s="253" t="s">
        <v>169</v>
      </c>
    </row>
    <row r="545" s="13" customFormat="1">
      <c r="A545" s="13"/>
      <c r="B545" s="232"/>
      <c r="C545" s="233"/>
      <c r="D545" s="234" t="s">
        <v>178</v>
      </c>
      <c r="E545" s="235" t="s">
        <v>1</v>
      </c>
      <c r="F545" s="236" t="s">
        <v>209</v>
      </c>
      <c r="G545" s="233"/>
      <c r="H545" s="235" t="s">
        <v>1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178</v>
      </c>
      <c r="AU545" s="242" t="s">
        <v>83</v>
      </c>
      <c r="AV545" s="13" t="s">
        <v>81</v>
      </c>
      <c r="AW545" s="13" t="s">
        <v>30</v>
      </c>
      <c r="AX545" s="13" t="s">
        <v>73</v>
      </c>
      <c r="AY545" s="242" t="s">
        <v>169</v>
      </c>
    </row>
    <row r="546" s="14" customFormat="1">
      <c r="A546" s="14"/>
      <c r="B546" s="243"/>
      <c r="C546" s="244"/>
      <c r="D546" s="234" t="s">
        <v>178</v>
      </c>
      <c r="E546" s="245" t="s">
        <v>1</v>
      </c>
      <c r="F546" s="246" t="s">
        <v>476</v>
      </c>
      <c r="G546" s="244"/>
      <c r="H546" s="247">
        <v>35.299999999999997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178</v>
      </c>
      <c r="AU546" s="253" t="s">
        <v>83</v>
      </c>
      <c r="AV546" s="14" t="s">
        <v>83</v>
      </c>
      <c r="AW546" s="14" t="s">
        <v>30</v>
      </c>
      <c r="AX546" s="14" t="s">
        <v>73</v>
      </c>
      <c r="AY546" s="253" t="s">
        <v>169</v>
      </c>
    </row>
    <row r="547" s="13" customFormat="1">
      <c r="A547" s="13"/>
      <c r="B547" s="232"/>
      <c r="C547" s="233"/>
      <c r="D547" s="234" t="s">
        <v>178</v>
      </c>
      <c r="E547" s="235" t="s">
        <v>1</v>
      </c>
      <c r="F547" s="236" t="s">
        <v>188</v>
      </c>
      <c r="G547" s="233"/>
      <c r="H547" s="235" t="s">
        <v>1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178</v>
      </c>
      <c r="AU547" s="242" t="s">
        <v>83</v>
      </c>
      <c r="AV547" s="13" t="s">
        <v>81</v>
      </c>
      <c r="AW547" s="13" t="s">
        <v>30</v>
      </c>
      <c r="AX547" s="13" t="s">
        <v>73</v>
      </c>
      <c r="AY547" s="242" t="s">
        <v>169</v>
      </c>
    </row>
    <row r="548" s="14" customFormat="1">
      <c r="A548" s="14"/>
      <c r="B548" s="243"/>
      <c r="C548" s="244"/>
      <c r="D548" s="234" t="s">
        <v>178</v>
      </c>
      <c r="E548" s="245" t="s">
        <v>1</v>
      </c>
      <c r="F548" s="246" t="s">
        <v>287</v>
      </c>
      <c r="G548" s="244"/>
      <c r="H548" s="247">
        <v>109.988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178</v>
      </c>
      <c r="AU548" s="253" t="s">
        <v>83</v>
      </c>
      <c r="AV548" s="14" t="s">
        <v>83</v>
      </c>
      <c r="AW548" s="14" t="s">
        <v>30</v>
      </c>
      <c r="AX548" s="14" t="s">
        <v>73</v>
      </c>
      <c r="AY548" s="253" t="s">
        <v>169</v>
      </c>
    </row>
    <row r="549" s="14" customFormat="1">
      <c r="A549" s="14"/>
      <c r="B549" s="243"/>
      <c r="C549" s="244"/>
      <c r="D549" s="234" t="s">
        <v>178</v>
      </c>
      <c r="E549" s="245" t="s">
        <v>1</v>
      </c>
      <c r="F549" s="246" t="s">
        <v>288</v>
      </c>
      <c r="G549" s="244"/>
      <c r="H549" s="247">
        <v>-1.5760000000000001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178</v>
      </c>
      <c r="AU549" s="253" t="s">
        <v>83</v>
      </c>
      <c r="AV549" s="14" t="s">
        <v>83</v>
      </c>
      <c r="AW549" s="14" t="s">
        <v>30</v>
      </c>
      <c r="AX549" s="14" t="s">
        <v>73</v>
      </c>
      <c r="AY549" s="253" t="s">
        <v>169</v>
      </c>
    </row>
    <row r="550" s="14" customFormat="1">
      <c r="A550" s="14"/>
      <c r="B550" s="243"/>
      <c r="C550" s="244"/>
      <c r="D550" s="234" t="s">
        <v>178</v>
      </c>
      <c r="E550" s="245" t="s">
        <v>1</v>
      </c>
      <c r="F550" s="246" t="s">
        <v>289</v>
      </c>
      <c r="G550" s="244"/>
      <c r="H550" s="247">
        <v>-3.2400000000000002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178</v>
      </c>
      <c r="AU550" s="253" t="s">
        <v>83</v>
      </c>
      <c r="AV550" s="14" t="s">
        <v>83</v>
      </c>
      <c r="AW550" s="14" t="s">
        <v>30</v>
      </c>
      <c r="AX550" s="14" t="s">
        <v>73</v>
      </c>
      <c r="AY550" s="253" t="s">
        <v>169</v>
      </c>
    </row>
    <row r="551" s="13" customFormat="1">
      <c r="A551" s="13"/>
      <c r="B551" s="232"/>
      <c r="C551" s="233"/>
      <c r="D551" s="234" t="s">
        <v>178</v>
      </c>
      <c r="E551" s="235" t="s">
        <v>1</v>
      </c>
      <c r="F551" s="236" t="s">
        <v>190</v>
      </c>
      <c r="G551" s="233"/>
      <c r="H551" s="235" t="s">
        <v>1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178</v>
      </c>
      <c r="AU551" s="242" t="s">
        <v>83</v>
      </c>
      <c r="AV551" s="13" t="s">
        <v>81</v>
      </c>
      <c r="AW551" s="13" t="s">
        <v>30</v>
      </c>
      <c r="AX551" s="13" t="s">
        <v>73</v>
      </c>
      <c r="AY551" s="242" t="s">
        <v>169</v>
      </c>
    </row>
    <row r="552" s="14" customFormat="1">
      <c r="A552" s="14"/>
      <c r="B552" s="243"/>
      <c r="C552" s="244"/>
      <c r="D552" s="234" t="s">
        <v>178</v>
      </c>
      <c r="E552" s="245" t="s">
        <v>1</v>
      </c>
      <c r="F552" s="246" t="s">
        <v>477</v>
      </c>
      <c r="G552" s="244"/>
      <c r="H552" s="247">
        <v>32.209000000000003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178</v>
      </c>
      <c r="AU552" s="253" t="s">
        <v>83</v>
      </c>
      <c r="AV552" s="14" t="s">
        <v>83</v>
      </c>
      <c r="AW552" s="14" t="s">
        <v>30</v>
      </c>
      <c r="AX552" s="14" t="s">
        <v>73</v>
      </c>
      <c r="AY552" s="253" t="s">
        <v>169</v>
      </c>
    </row>
    <row r="553" s="13" customFormat="1">
      <c r="A553" s="13"/>
      <c r="B553" s="232"/>
      <c r="C553" s="233"/>
      <c r="D553" s="234" t="s">
        <v>178</v>
      </c>
      <c r="E553" s="235" t="s">
        <v>1</v>
      </c>
      <c r="F553" s="236" t="s">
        <v>192</v>
      </c>
      <c r="G553" s="233"/>
      <c r="H553" s="235" t="s">
        <v>1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178</v>
      </c>
      <c r="AU553" s="242" t="s">
        <v>83</v>
      </c>
      <c r="AV553" s="13" t="s">
        <v>81</v>
      </c>
      <c r="AW553" s="13" t="s">
        <v>30</v>
      </c>
      <c r="AX553" s="13" t="s">
        <v>73</v>
      </c>
      <c r="AY553" s="242" t="s">
        <v>169</v>
      </c>
    </row>
    <row r="554" s="14" customFormat="1">
      <c r="A554" s="14"/>
      <c r="B554" s="243"/>
      <c r="C554" s="244"/>
      <c r="D554" s="234" t="s">
        <v>178</v>
      </c>
      <c r="E554" s="245" t="s">
        <v>1</v>
      </c>
      <c r="F554" s="246" t="s">
        <v>478</v>
      </c>
      <c r="G554" s="244"/>
      <c r="H554" s="247">
        <v>14.430999999999999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178</v>
      </c>
      <c r="AU554" s="253" t="s">
        <v>83</v>
      </c>
      <c r="AV554" s="14" t="s">
        <v>83</v>
      </c>
      <c r="AW554" s="14" t="s">
        <v>30</v>
      </c>
      <c r="AX554" s="14" t="s">
        <v>73</v>
      </c>
      <c r="AY554" s="253" t="s">
        <v>169</v>
      </c>
    </row>
    <row r="555" s="13" customFormat="1">
      <c r="A555" s="13"/>
      <c r="B555" s="232"/>
      <c r="C555" s="233"/>
      <c r="D555" s="234" t="s">
        <v>178</v>
      </c>
      <c r="E555" s="235" t="s">
        <v>1</v>
      </c>
      <c r="F555" s="236" t="s">
        <v>194</v>
      </c>
      <c r="G555" s="233"/>
      <c r="H555" s="235" t="s">
        <v>1</v>
      </c>
      <c r="I555" s="237"/>
      <c r="J555" s="233"/>
      <c r="K555" s="233"/>
      <c r="L555" s="238"/>
      <c r="M555" s="239"/>
      <c r="N555" s="240"/>
      <c r="O555" s="240"/>
      <c r="P555" s="240"/>
      <c r="Q555" s="240"/>
      <c r="R555" s="240"/>
      <c r="S555" s="240"/>
      <c r="T555" s="24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2" t="s">
        <v>178</v>
      </c>
      <c r="AU555" s="242" t="s">
        <v>83</v>
      </c>
      <c r="AV555" s="13" t="s">
        <v>81</v>
      </c>
      <c r="AW555" s="13" t="s">
        <v>30</v>
      </c>
      <c r="AX555" s="13" t="s">
        <v>73</v>
      </c>
      <c r="AY555" s="242" t="s">
        <v>169</v>
      </c>
    </row>
    <row r="556" s="14" customFormat="1">
      <c r="A556" s="14"/>
      <c r="B556" s="243"/>
      <c r="C556" s="244"/>
      <c r="D556" s="234" t="s">
        <v>178</v>
      </c>
      <c r="E556" s="245" t="s">
        <v>1</v>
      </c>
      <c r="F556" s="246" t="s">
        <v>292</v>
      </c>
      <c r="G556" s="244"/>
      <c r="H556" s="247">
        <v>15.965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178</v>
      </c>
      <c r="AU556" s="253" t="s">
        <v>83</v>
      </c>
      <c r="AV556" s="14" t="s">
        <v>83</v>
      </c>
      <c r="AW556" s="14" t="s">
        <v>30</v>
      </c>
      <c r="AX556" s="14" t="s">
        <v>73</v>
      </c>
      <c r="AY556" s="253" t="s">
        <v>169</v>
      </c>
    </row>
    <row r="557" s="14" customFormat="1">
      <c r="A557" s="14"/>
      <c r="B557" s="243"/>
      <c r="C557" s="244"/>
      <c r="D557" s="234" t="s">
        <v>178</v>
      </c>
      <c r="E557" s="245" t="s">
        <v>1</v>
      </c>
      <c r="F557" s="246" t="s">
        <v>284</v>
      </c>
      <c r="G557" s="244"/>
      <c r="H557" s="247">
        <v>-1.7729999999999999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178</v>
      </c>
      <c r="AU557" s="253" t="s">
        <v>83</v>
      </c>
      <c r="AV557" s="14" t="s">
        <v>83</v>
      </c>
      <c r="AW557" s="14" t="s">
        <v>30</v>
      </c>
      <c r="AX557" s="14" t="s">
        <v>73</v>
      </c>
      <c r="AY557" s="253" t="s">
        <v>169</v>
      </c>
    </row>
    <row r="558" s="14" customFormat="1">
      <c r="A558" s="14"/>
      <c r="B558" s="243"/>
      <c r="C558" s="244"/>
      <c r="D558" s="234" t="s">
        <v>178</v>
      </c>
      <c r="E558" s="245" t="s">
        <v>1</v>
      </c>
      <c r="F558" s="246" t="s">
        <v>288</v>
      </c>
      <c r="G558" s="244"/>
      <c r="H558" s="247">
        <v>-1.5760000000000001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178</v>
      </c>
      <c r="AU558" s="253" t="s">
        <v>83</v>
      </c>
      <c r="AV558" s="14" t="s">
        <v>83</v>
      </c>
      <c r="AW558" s="14" t="s">
        <v>30</v>
      </c>
      <c r="AX558" s="14" t="s">
        <v>73</v>
      </c>
      <c r="AY558" s="253" t="s">
        <v>169</v>
      </c>
    </row>
    <row r="559" s="13" customFormat="1">
      <c r="A559" s="13"/>
      <c r="B559" s="232"/>
      <c r="C559" s="233"/>
      <c r="D559" s="234" t="s">
        <v>178</v>
      </c>
      <c r="E559" s="235" t="s">
        <v>1</v>
      </c>
      <c r="F559" s="236" t="s">
        <v>293</v>
      </c>
      <c r="G559" s="233"/>
      <c r="H559" s="235" t="s">
        <v>1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178</v>
      </c>
      <c r="AU559" s="242" t="s">
        <v>83</v>
      </c>
      <c r="AV559" s="13" t="s">
        <v>81</v>
      </c>
      <c r="AW559" s="13" t="s">
        <v>30</v>
      </c>
      <c r="AX559" s="13" t="s">
        <v>73</v>
      </c>
      <c r="AY559" s="242" t="s">
        <v>169</v>
      </c>
    </row>
    <row r="560" s="14" customFormat="1">
      <c r="A560" s="14"/>
      <c r="B560" s="243"/>
      <c r="C560" s="244"/>
      <c r="D560" s="234" t="s">
        <v>178</v>
      </c>
      <c r="E560" s="245" t="s">
        <v>1</v>
      </c>
      <c r="F560" s="246" t="s">
        <v>479</v>
      </c>
      <c r="G560" s="244"/>
      <c r="H560" s="247">
        <v>39.960000000000001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178</v>
      </c>
      <c r="AU560" s="253" t="s">
        <v>83</v>
      </c>
      <c r="AV560" s="14" t="s">
        <v>83</v>
      </c>
      <c r="AW560" s="14" t="s">
        <v>30</v>
      </c>
      <c r="AX560" s="14" t="s">
        <v>73</v>
      </c>
      <c r="AY560" s="253" t="s">
        <v>169</v>
      </c>
    </row>
    <row r="561" s="13" customFormat="1">
      <c r="A561" s="13"/>
      <c r="B561" s="232"/>
      <c r="C561" s="233"/>
      <c r="D561" s="234" t="s">
        <v>178</v>
      </c>
      <c r="E561" s="235" t="s">
        <v>1</v>
      </c>
      <c r="F561" s="236" t="s">
        <v>262</v>
      </c>
      <c r="G561" s="233"/>
      <c r="H561" s="235" t="s">
        <v>1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178</v>
      </c>
      <c r="AU561" s="242" t="s">
        <v>83</v>
      </c>
      <c r="AV561" s="13" t="s">
        <v>81</v>
      </c>
      <c r="AW561" s="13" t="s">
        <v>30</v>
      </c>
      <c r="AX561" s="13" t="s">
        <v>73</v>
      </c>
      <c r="AY561" s="242" t="s">
        <v>169</v>
      </c>
    </row>
    <row r="562" s="14" customFormat="1">
      <c r="A562" s="14"/>
      <c r="B562" s="243"/>
      <c r="C562" s="244"/>
      <c r="D562" s="234" t="s">
        <v>178</v>
      </c>
      <c r="E562" s="245" t="s">
        <v>1</v>
      </c>
      <c r="F562" s="246" t="s">
        <v>480</v>
      </c>
      <c r="G562" s="244"/>
      <c r="H562" s="247">
        <v>15.747999999999999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178</v>
      </c>
      <c r="AU562" s="253" t="s">
        <v>83</v>
      </c>
      <c r="AV562" s="14" t="s">
        <v>83</v>
      </c>
      <c r="AW562" s="14" t="s">
        <v>30</v>
      </c>
      <c r="AX562" s="14" t="s">
        <v>73</v>
      </c>
      <c r="AY562" s="253" t="s">
        <v>169</v>
      </c>
    </row>
    <row r="563" s="13" customFormat="1">
      <c r="A563" s="13"/>
      <c r="B563" s="232"/>
      <c r="C563" s="233"/>
      <c r="D563" s="234" t="s">
        <v>178</v>
      </c>
      <c r="E563" s="235" t="s">
        <v>1</v>
      </c>
      <c r="F563" s="236" t="s">
        <v>297</v>
      </c>
      <c r="G563" s="233"/>
      <c r="H563" s="235" t="s">
        <v>1</v>
      </c>
      <c r="I563" s="237"/>
      <c r="J563" s="233"/>
      <c r="K563" s="233"/>
      <c r="L563" s="238"/>
      <c r="M563" s="239"/>
      <c r="N563" s="240"/>
      <c r="O563" s="240"/>
      <c r="P563" s="240"/>
      <c r="Q563" s="240"/>
      <c r="R563" s="240"/>
      <c r="S563" s="240"/>
      <c r="T563" s="24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2" t="s">
        <v>178</v>
      </c>
      <c r="AU563" s="242" t="s">
        <v>83</v>
      </c>
      <c r="AV563" s="13" t="s">
        <v>81</v>
      </c>
      <c r="AW563" s="13" t="s">
        <v>30</v>
      </c>
      <c r="AX563" s="13" t="s">
        <v>73</v>
      </c>
      <c r="AY563" s="242" t="s">
        <v>169</v>
      </c>
    </row>
    <row r="564" s="14" customFormat="1">
      <c r="A564" s="14"/>
      <c r="B564" s="243"/>
      <c r="C564" s="244"/>
      <c r="D564" s="234" t="s">
        <v>178</v>
      </c>
      <c r="E564" s="245" t="s">
        <v>1</v>
      </c>
      <c r="F564" s="246" t="s">
        <v>481</v>
      </c>
      <c r="G564" s="244"/>
      <c r="H564" s="247">
        <v>18.244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178</v>
      </c>
      <c r="AU564" s="253" t="s">
        <v>83</v>
      </c>
      <c r="AV564" s="14" t="s">
        <v>83</v>
      </c>
      <c r="AW564" s="14" t="s">
        <v>30</v>
      </c>
      <c r="AX564" s="14" t="s">
        <v>73</v>
      </c>
      <c r="AY564" s="253" t="s">
        <v>169</v>
      </c>
    </row>
    <row r="565" s="13" customFormat="1">
      <c r="A565" s="13"/>
      <c r="B565" s="232"/>
      <c r="C565" s="233"/>
      <c r="D565" s="234" t="s">
        <v>178</v>
      </c>
      <c r="E565" s="235" t="s">
        <v>1</v>
      </c>
      <c r="F565" s="236" t="s">
        <v>299</v>
      </c>
      <c r="G565" s="233"/>
      <c r="H565" s="235" t="s">
        <v>1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178</v>
      </c>
      <c r="AU565" s="242" t="s">
        <v>83</v>
      </c>
      <c r="AV565" s="13" t="s">
        <v>81</v>
      </c>
      <c r="AW565" s="13" t="s">
        <v>30</v>
      </c>
      <c r="AX565" s="13" t="s">
        <v>73</v>
      </c>
      <c r="AY565" s="242" t="s">
        <v>169</v>
      </c>
    </row>
    <row r="566" s="14" customFormat="1">
      <c r="A566" s="14"/>
      <c r="B566" s="243"/>
      <c r="C566" s="244"/>
      <c r="D566" s="234" t="s">
        <v>178</v>
      </c>
      <c r="E566" s="245" t="s">
        <v>1</v>
      </c>
      <c r="F566" s="246" t="s">
        <v>482</v>
      </c>
      <c r="G566" s="244"/>
      <c r="H566" s="247">
        <v>20.875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178</v>
      </c>
      <c r="AU566" s="253" t="s">
        <v>83</v>
      </c>
      <c r="AV566" s="14" t="s">
        <v>83</v>
      </c>
      <c r="AW566" s="14" t="s">
        <v>30</v>
      </c>
      <c r="AX566" s="14" t="s">
        <v>73</v>
      </c>
      <c r="AY566" s="253" t="s">
        <v>169</v>
      </c>
    </row>
    <row r="567" s="16" customFormat="1">
      <c r="A567" s="16"/>
      <c r="B567" s="265"/>
      <c r="C567" s="266"/>
      <c r="D567" s="234" t="s">
        <v>178</v>
      </c>
      <c r="E567" s="267" t="s">
        <v>1</v>
      </c>
      <c r="F567" s="268" t="s">
        <v>212</v>
      </c>
      <c r="G567" s="266"/>
      <c r="H567" s="269">
        <v>376.20899999999995</v>
      </c>
      <c r="I567" s="270"/>
      <c r="J567" s="266"/>
      <c r="K567" s="266"/>
      <c r="L567" s="271"/>
      <c r="M567" s="272"/>
      <c r="N567" s="273"/>
      <c r="O567" s="273"/>
      <c r="P567" s="273"/>
      <c r="Q567" s="273"/>
      <c r="R567" s="273"/>
      <c r="S567" s="273"/>
      <c r="T567" s="274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75" t="s">
        <v>178</v>
      </c>
      <c r="AU567" s="275" t="s">
        <v>83</v>
      </c>
      <c r="AV567" s="16" t="s">
        <v>170</v>
      </c>
      <c r="AW567" s="16" t="s">
        <v>30</v>
      </c>
      <c r="AX567" s="16" t="s">
        <v>73</v>
      </c>
      <c r="AY567" s="275" t="s">
        <v>169</v>
      </c>
    </row>
    <row r="568" s="13" customFormat="1">
      <c r="A568" s="13"/>
      <c r="B568" s="232"/>
      <c r="C568" s="233"/>
      <c r="D568" s="234" t="s">
        <v>178</v>
      </c>
      <c r="E568" s="235" t="s">
        <v>1</v>
      </c>
      <c r="F568" s="236" t="s">
        <v>213</v>
      </c>
      <c r="G568" s="233"/>
      <c r="H568" s="235" t="s">
        <v>1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178</v>
      </c>
      <c r="AU568" s="242" t="s">
        <v>83</v>
      </c>
      <c r="AV568" s="13" t="s">
        <v>81</v>
      </c>
      <c r="AW568" s="13" t="s">
        <v>30</v>
      </c>
      <c r="AX568" s="13" t="s">
        <v>73</v>
      </c>
      <c r="AY568" s="242" t="s">
        <v>169</v>
      </c>
    </row>
    <row r="569" s="13" customFormat="1">
      <c r="A569" s="13"/>
      <c r="B569" s="232"/>
      <c r="C569" s="233"/>
      <c r="D569" s="234" t="s">
        <v>178</v>
      </c>
      <c r="E569" s="235" t="s">
        <v>1</v>
      </c>
      <c r="F569" s="236" t="s">
        <v>216</v>
      </c>
      <c r="G569" s="233"/>
      <c r="H569" s="235" t="s">
        <v>1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178</v>
      </c>
      <c r="AU569" s="242" t="s">
        <v>83</v>
      </c>
      <c r="AV569" s="13" t="s">
        <v>81</v>
      </c>
      <c r="AW569" s="13" t="s">
        <v>30</v>
      </c>
      <c r="AX569" s="13" t="s">
        <v>73</v>
      </c>
      <c r="AY569" s="242" t="s">
        <v>169</v>
      </c>
    </row>
    <row r="570" s="14" customFormat="1">
      <c r="A570" s="14"/>
      <c r="B570" s="243"/>
      <c r="C570" s="244"/>
      <c r="D570" s="234" t="s">
        <v>178</v>
      </c>
      <c r="E570" s="245" t="s">
        <v>1</v>
      </c>
      <c r="F570" s="246" t="s">
        <v>483</v>
      </c>
      <c r="G570" s="244"/>
      <c r="H570" s="247">
        <v>13.077999999999999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178</v>
      </c>
      <c r="AU570" s="253" t="s">
        <v>83</v>
      </c>
      <c r="AV570" s="14" t="s">
        <v>83</v>
      </c>
      <c r="AW570" s="14" t="s">
        <v>30</v>
      </c>
      <c r="AX570" s="14" t="s">
        <v>73</v>
      </c>
      <c r="AY570" s="253" t="s">
        <v>169</v>
      </c>
    </row>
    <row r="571" s="13" customFormat="1">
      <c r="A571" s="13"/>
      <c r="B571" s="232"/>
      <c r="C571" s="233"/>
      <c r="D571" s="234" t="s">
        <v>178</v>
      </c>
      <c r="E571" s="235" t="s">
        <v>1</v>
      </c>
      <c r="F571" s="236" t="s">
        <v>220</v>
      </c>
      <c r="G571" s="233"/>
      <c r="H571" s="235" t="s">
        <v>1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178</v>
      </c>
      <c r="AU571" s="242" t="s">
        <v>83</v>
      </c>
      <c r="AV571" s="13" t="s">
        <v>81</v>
      </c>
      <c r="AW571" s="13" t="s">
        <v>30</v>
      </c>
      <c r="AX571" s="13" t="s">
        <v>73</v>
      </c>
      <c r="AY571" s="242" t="s">
        <v>169</v>
      </c>
    </row>
    <row r="572" s="14" customFormat="1">
      <c r="A572" s="14"/>
      <c r="B572" s="243"/>
      <c r="C572" s="244"/>
      <c r="D572" s="234" t="s">
        <v>178</v>
      </c>
      <c r="E572" s="245" t="s">
        <v>1</v>
      </c>
      <c r="F572" s="246" t="s">
        <v>303</v>
      </c>
      <c r="G572" s="244"/>
      <c r="H572" s="247">
        <v>36.146000000000001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178</v>
      </c>
      <c r="AU572" s="253" t="s">
        <v>83</v>
      </c>
      <c r="AV572" s="14" t="s">
        <v>83</v>
      </c>
      <c r="AW572" s="14" t="s">
        <v>30</v>
      </c>
      <c r="AX572" s="14" t="s">
        <v>73</v>
      </c>
      <c r="AY572" s="253" t="s">
        <v>169</v>
      </c>
    </row>
    <row r="573" s="14" customFormat="1">
      <c r="A573" s="14"/>
      <c r="B573" s="243"/>
      <c r="C573" s="244"/>
      <c r="D573" s="234" t="s">
        <v>178</v>
      </c>
      <c r="E573" s="245" t="s">
        <v>1</v>
      </c>
      <c r="F573" s="246" t="s">
        <v>288</v>
      </c>
      <c r="G573" s="244"/>
      <c r="H573" s="247">
        <v>-1.5760000000000001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178</v>
      </c>
      <c r="AU573" s="253" t="s">
        <v>83</v>
      </c>
      <c r="AV573" s="14" t="s">
        <v>83</v>
      </c>
      <c r="AW573" s="14" t="s">
        <v>30</v>
      </c>
      <c r="AX573" s="14" t="s">
        <v>73</v>
      </c>
      <c r="AY573" s="253" t="s">
        <v>169</v>
      </c>
    </row>
    <row r="574" s="13" customFormat="1">
      <c r="A574" s="13"/>
      <c r="B574" s="232"/>
      <c r="C574" s="233"/>
      <c r="D574" s="234" t="s">
        <v>178</v>
      </c>
      <c r="E574" s="235" t="s">
        <v>1</v>
      </c>
      <c r="F574" s="236" t="s">
        <v>222</v>
      </c>
      <c r="G574" s="233"/>
      <c r="H574" s="235" t="s">
        <v>1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178</v>
      </c>
      <c r="AU574" s="242" t="s">
        <v>83</v>
      </c>
      <c r="AV574" s="13" t="s">
        <v>81</v>
      </c>
      <c r="AW574" s="13" t="s">
        <v>30</v>
      </c>
      <c r="AX574" s="13" t="s">
        <v>73</v>
      </c>
      <c r="AY574" s="242" t="s">
        <v>169</v>
      </c>
    </row>
    <row r="575" s="14" customFormat="1">
      <c r="A575" s="14"/>
      <c r="B575" s="243"/>
      <c r="C575" s="244"/>
      <c r="D575" s="234" t="s">
        <v>178</v>
      </c>
      <c r="E575" s="245" t="s">
        <v>1</v>
      </c>
      <c r="F575" s="246" t="s">
        <v>484</v>
      </c>
      <c r="G575" s="244"/>
      <c r="H575" s="247">
        <v>13.052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178</v>
      </c>
      <c r="AU575" s="253" t="s">
        <v>83</v>
      </c>
      <c r="AV575" s="14" t="s">
        <v>83</v>
      </c>
      <c r="AW575" s="14" t="s">
        <v>30</v>
      </c>
      <c r="AX575" s="14" t="s">
        <v>73</v>
      </c>
      <c r="AY575" s="253" t="s">
        <v>169</v>
      </c>
    </row>
    <row r="576" s="13" customFormat="1">
      <c r="A576" s="13"/>
      <c r="B576" s="232"/>
      <c r="C576" s="233"/>
      <c r="D576" s="234" t="s">
        <v>178</v>
      </c>
      <c r="E576" s="235" t="s">
        <v>1</v>
      </c>
      <c r="F576" s="236" t="s">
        <v>224</v>
      </c>
      <c r="G576" s="233"/>
      <c r="H576" s="235" t="s">
        <v>1</v>
      </c>
      <c r="I576" s="237"/>
      <c r="J576" s="233"/>
      <c r="K576" s="233"/>
      <c r="L576" s="238"/>
      <c r="M576" s="239"/>
      <c r="N576" s="240"/>
      <c r="O576" s="240"/>
      <c r="P576" s="240"/>
      <c r="Q576" s="240"/>
      <c r="R576" s="240"/>
      <c r="S576" s="240"/>
      <c r="T576" s="24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2" t="s">
        <v>178</v>
      </c>
      <c r="AU576" s="242" t="s">
        <v>83</v>
      </c>
      <c r="AV576" s="13" t="s">
        <v>81</v>
      </c>
      <c r="AW576" s="13" t="s">
        <v>30</v>
      </c>
      <c r="AX576" s="13" t="s">
        <v>73</v>
      </c>
      <c r="AY576" s="242" t="s">
        <v>169</v>
      </c>
    </row>
    <row r="577" s="14" customFormat="1">
      <c r="A577" s="14"/>
      <c r="B577" s="243"/>
      <c r="C577" s="244"/>
      <c r="D577" s="234" t="s">
        <v>178</v>
      </c>
      <c r="E577" s="245" t="s">
        <v>1</v>
      </c>
      <c r="F577" s="246" t="s">
        <v>485</v>
      </c>
      <c r="G577" s="244"/>
      <c r="H577" s="247">
        <v>7.4619999999999997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178</v>
      </c>
      <c r="AU577" s="253" t="s">
        <v>83</v>
      </c>
      <c r="AV577" s="14" t="s">
        <v>83</v>
      </c>
      <c r="AW577" s="14" t="s">
        <v>30</v>
      </c>
      <c r="AX577" s="14" t="s">
        <v>73</v>
      </c>
      <c r="AY577" s="253" t="s">
        <v>169</v>
      </c>
    </row>
    <row r="578" s="13" customFormat="1">
      <c r="A578" s="13"/>
      <c r="B578" s="232"/>
      <c r="C578" s="233"/>
      <c r="D578" s="234" t="s">
        <v>178</v>
      </c>
      <c r="E578" s="235" t="s">
        <v>1</v>
      </c>
      <c r="F578" s="236" t="s">
        <v>271</v>
      </c>
      <c r="G578" s="233"/>
      <c r="H578" s="235" t="s">
        <v>1</v>
      </c>
      <c r="I578" s="237"/>
      <c r="J578" s="233"/>
      <c r="K578" s="233"/>
      <c r="L578" s="238"/>
      <c r="M578" s="239"/>
      <c r="N578" s="240"/>
      <c r="O578" s="240"/>
      <c r="P578" s="240"/>
      <c r="Q578" s="240"/>
      <c r="R578" s="240"/>
      <c r="S578" s="240"/>
      <c r="T578" s="24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2" t="s">
        <v>178</v>
      </c>
      <c r="AU578" s="242" t="s">
        <v>83</v>
      </c>
      <c r="AV578" s="13" t="s">
        <v>81</v>
      </c>
      <c r="AW578" s="13" t="s">
        <v>30</v>
      </c>
      <c r="AX578" s="13" t="s">
        <v>73</v>
      </c>
      <c r="AY578" s="242" t="s">
        <v>169</v>
      </c>
    </row>
    <row r="579" s="14" customFormat="1">
      <c r="A579" s="14"/>
      <c r="B579" s="243"/>
      <c r="C579" s="244"/>
      <c r="D579" s="234" t="s">
        <v>178</v>
      </c>
      <c r="E579" s="245" t="s">
        <v>1</v>
      </c>
      <c r="F579" s="246" t="s">
        <v>486</v>
      </c>
      <c r="G579" s="244"/>
      <c r="H579" s="247">
        <v>42.299999999999997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178</v>
      </c>
      <c r="AU579" s="253" t="s">
        <v>83</v>
      </c>
      <c r="AV579" s="14" t="s">
        <v>83</v>
      </c>
      <c r="AW579" s="14" t="s">
        <v>30</v>
      </c>
      <c r="AX579" s="14" t="s">
        <v>73</v>
      </c>
      <c r="AY579" s="253" t="s">
        <v>169</v>
      </c>
    </row>
    <row r="580" s="13" customFormat="1">
      <c r="A580" s="13"/>
      <c r="B580" s="232"/>
      <c r="C580" s="233"/>
      <c r="D580" s="234" t="s">
        <v>178</v>
      </c>
      <c r="E580" s="235" t="s">
        <v>1</v>
      </c>
      <c r="F580" s="236" t="s">
        <v>228</v>
      </c>
      <c r="G580" s="233"/>
      <c r="H580" s="235" t="s">
        <v>1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2" t="s">
        <v>178</v>
      </c>
      <c r="AU580" s="242" t="s">
        <v>83</v>
      </c>
      <c r="AV580" s="13" t="s">
        <v>81</v>
      </c>
      <c r="AW580" s="13" t="s">
        <v>30</v>
      </c>
      <c r="AX580" s="13" t="s">
        <v>73</v>
      </c>
      <c r="AY580" s="242" t="s">
        <v>169</v>
      </c>
    </row>
    <row r="581" s="14" customFormat="1">
      <c r="A581" s="14"/>
      <c r="B581" s="243"/>
      <c r="C581" s="244"/>
      <c r="D581" s="234" t="s">
        <v>178</v>
      </c>
      <c r="E581" s="245" t="s">
        <v>1</v>
      </c>
      <c r="F581" s="246" t="s">
        <v>309</v>
      </c>
      <c r="G581" s="244"/>
      <c r="H581" s="247">
        <v>84.816000000000002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178</v>
      </c>
      <c r="AU581" s="253" t="s">
        <v>83</v>
      </c>
      <c r="AV581" s="14" t="s">
        <v>83</v>
      </c>
      <c r="AW581" s="14" t="s">
        <v>30</v>
      </c>
      <c r="AX581" s="14" t="s">
        <v>73</v>
      </c>
      <c r="AY581" s="253" t="s">
        <v>169</v>
      </c>
    </row>
    <row r="582" s="14" customFormat="1">
      <c r="A582" s="14"/>
      <c r="B582" s="243"/>
      <c r="C582" s="244"/>
      <c r="D582" s="234" t="s">
        <v>178</v>
      </c>
      <c r="E582" s="245" t="s">
        <v>1</v>
      </c>
      <c r="F582" s="246" t="s">
        <v>288</v>
      </c>
      <c r="G582" s="244"/>
      <c r="H582" s="247">
        <v>-1.5760000000000001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178</v>
      </c>
      <c r="AU582" s="253" t="s">
        <v>83</v>
      </c>
      <c r="AV582" s="14" t="s">
        <v>83</v>
      </c>
      <c r="AW582" s="14" t="s">
        <v>30</v>
      </c>
      <c r="AX582" s="14" t="s">
        <v>73</v>
      </c>
      <c r="AY582" s="253" t="s">
        <v>169</v>
      </c>
    </row>
    <row r="583" s="13" customFormat="1">
      <c r="A583" s="13"/>
      <c r="B583" s="232"/>
      <c r="C583" s="233"/>
      <c r="D583" s="234" t="s">
        <v>178</v>
      </c>
      <c r="E583" s="235" t="s">
        <v>1</v>
      </c>
      <c r="F583" s="236" t="s">
        <v>230</v>
      </c>
      <c r="G583" s="233"/>
      <c r="H583" s="235" t="s">
        <v>1</v>
      </c>
      <c r="I583" s="237"/>
      <c r="J583" s="233"/>
      <c r="K583" s="233"/>
      <c r="L583" s="238"/>
      <c r="M583" s="239"/>
      <c r="N583" s="240"/>
      <c r="O583" s="240"/>
      <c r="P583" s="240"/>
      <c r="Q583" s="240"/>
      <c r="R583" s="240"/>
      <c r="S583" s="240"/>
      <c r="T583" s="24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2" t="s">
        <v>178</v>
      </c>
      <c r="AU583" s="242" t="s">
        <v>83</v>
      </c>
      <c r="AV583" s="13" t="s">
        <v>81</v>
      </c>
      <c r="AW583" s="13" t="s">
        <v>30</v>
      </c>
      <c r="AX583" s="13" t="s">
        <v>73</v>
      </c>
      <c r="AY583" s="242" t="s">
        <v>169</v>
      </c>
    </row>
    <row r="584" s="14" customFormat="1">
      <c r="A584" s="14"/>
      <c r="B584" s="243"/>
      <c r="C584" s="244"/>
      <c r="D584" s="234" t="s">
        <v>178</v>
      </c>
      <c r="E584" s="245" t="s">
        <v>1</v>
      </c>
      <c r="F584" s="246" t="s">
        <v>310</v>
      </c>
      <c r="G584" s="244"/>
      <c r="H584" s="247">
        <v>42.079999999999998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178</v>
      </c>
      <c r="AU584" s="253" t="s">
        <v>83</v>
      </c>
      <c r="AV584" s="14" t="s">
        <v>83</v>
      </c>
      <c r="AW584" s="14" t="s">
        <v>30</v>
      </c>
      <c r="AX584" s="14" t="s">
        <v>73</v>
      </c>
      <c r="AY584" s="253" t="s">
        <v>169</v>
      </c>
    </row>
    <row r="585" s="13" customFormat="1">
      <c r="A585" s="13"/>
      <c r="B585" s="232"/>
      <c r="C585" s="233"/>
      <c r="D585" s="234" t="s">
        <v>178</v>
      </c>
      <c r="E585" s="235" t="s">
        <v>1</v>
      </c>
      <c r="F585" s="236" t="s">
        <v>232</v>
      </c>
      <c r="G585" s="233"/>
      <c r="H585" s="235" t="s">
        <v>1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178</v>
      </c>
      <c r="AU585" s="242" t="s">
        <v>83</v>
      </c>
      <c r="AV585" s="13" t="s">
        <v>81</v>
      </c>
      <c r="AW585" s="13" t="s">
        <v>30</v>
      </c>
      <c r="AX585" s="13" t="s">
        <v>73</v>
      </c>
      <c r="AY585" s="242" t="s">
        <v>169</v>
      </c>
    </row>
    <row r="586" s="14" customFormat="1">
      <c r="A586" s="14"/>
      <c r="B586" s="243"/>
      <c r="C586" s="244"/>
      <c r="D586" s="234" t="s">
        <v>178</v>
      </c>
      <c r="E586" s="245" t="s">
        <v>1</v>
      </c>
      <c r="F586" s="246" t="s">
        <v>487</v>
      </c>
      <c r="G586" s="244"/>
      <c r="H586" s="247">
        <v>10.192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178</v>
      </c>
      <c r="AU586" s="253" t="s">
        <v>83</v>
      </c>
      <c r="AV586" s="14" t="s">
        <v>83</v>
      </c>
      <c r="AW586" s="14" t="s">
        <v>30</v>
      </c>
      <c r="AX586" s="14" t="s">
        <v>73</v>
      </c>
      <c r="AY586" s="253" t="s">
        <v>169</v>
      </c>
    </row>
    <row r="587" s="13" customFormat="1">
      <c r="A587" s="13"/>
      <c r="B587" s="232"/>
      <c r="C587" s="233"/>
      <c r="D587" s="234" t="s">
        <v>178</v>
      </c>
      <c r="E587" s="235" t="s">
        <v>1</v>
      </c>
      <c r="F587" s="236" t="s">
        <v>234</v>
      </c>
      <c r="G587" s="233"/>
      <c r="H587" s="235" t="s">
        <v>1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178</v>
      </c>
      <c r="AU587" s="242" t="s">
        <v>83</v>
      </c>
      <c r="AV587" s="13" t="s">
        <v>81</v>
      </c>
      <c r="AW587" s="13" t="s">
        <v>30</v>
      </c>
      <c r="AX587" s="13" t="s">
        <v>73</v>
      </c>
      <c r="AY587" s="242" t="s">
        <v>169</v>
      </c>
    </row>
    <row r="588" s="14" customFormat="1">
      <c r="A588" s="14"/>
      <c r="B588" s="243"/>
      <c r="C588" s="244"/>
      <c r="D588" s="234" t="s">
        <v>178</v>
      </c>
      <c r="E588" s="245" t="s">
        <v>1</v>
      </c>
      <c r="F588" s="246" t="s">
        <v>313</v>
      </c>
      <c r="G588" s="244"/>
      <c r="H588" s="247">
        <v>44.640000000000001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178</v>
      </c>
      <c r="AU588" s="253" t="s">
        <v>83</v>
      </c>
      <c r="AV588" s="14" t="s">
        <v>83</v>
      </c>
      <c r="AW588" s="14" t="s">
        <v>30</v>
      </c>
      <c r="AX588" s="14" t="s">
        <v>73</v>
      </c>
      <c r="AY588" s="253" t="s">
        <v>169</v>
      </c>
    </row>
    <row r="589" s="14" customFormat="1">
      <c r="A589" s="14"/>
      <c r="B589" s="243"/>
      <c r="C589" s="244"/>
      <c r="D589" s="234" t="s">
        <v>178</v>
      </c>
      <c r="E589" s="245" t="s">
        <v>1</v>
      </c>
      <c r="F589" s="246" t="s">
        <v>288</v>
      </c>
      <c r="G589" s="244"/>
      <c r="H589" s="247">
        <v>-1.5760000000000001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178</v>
      </c>
      <c r="AU589" s="253" t="s">
        <v>83</v>
      </c>
      <c r="AV589" s="14" t="s">
        <v>83</v>
      </c>
      <c r="AW589" s="14" t="s">
        <v>30</v>
      </c>
      <c r="AX589" s="14" t="s">
        <v>73</v>
      </c>
      <c r="AY589" s="253" t="s">
        <v>169</v>
      </c>
    </row>
    <row r="590" s="13" customFormat="1">
      <c r="A590" s="13"/>
      <c r="B590" s="232"/>
      <c r="C590" s="233"/>
      <c r="D590" s="234" t="s">
        <v>178</v>
      </c>
      <c r="E590" s="235" t="s">
        <v>1</v>
      </c>
      <c r="F590" s="236" t="s">
        <v>314</v>
      </c>
      <c r="G590" s="233"/>
      <c r="H590" s="235" t="s">
        <v>1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178</v>
      </c>
      <c r="AU590" s="242" t="s">
        <v>83</v>
      </c>
      <c r="AV590" s="13" t="s">
        <v>81</v>
      </c>
      <c r="AW590" s="13" t="s">
        <v>30</v>
      </c>
      <c r="AX590" s="13" t="s">
        <v>73</v>
      </c>
      <c r="AY590" s="242" t="s">
        <v>169</v>
      </c>
    </row>
    <row r="591" s="14" customFormat="1">
      <c r="A591" s="14"/>
      <c r="B591" s="243"/>
      <c r="C591" s="244"/>
      <c r="D591" s="234" t="s">
        <v>178</v>
      </c>
      <c r="E591" s="245" t="s">
        <v>1</v>
      </c>
      <c r="F591" s="246" t="s">
        <v>315</v>
      </c>
      <c r="G591" s="244"/>
      <c r="H591" s="247">
        <v>164.114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178</v>
      </c>
      <c r="AU591" s="253" t="s">
        <v>83</v>
      </c>
      <c r="AV591" s="14" t="s">
        <v>83</v>
      </c>
      <c r="AW591" s="14" t="s">
        <v>30</v>
      </c>
      <c r="AX591" s="14" t="s">
        <v>73</v>
      </c>
      <c r="AY591" s="253" t="s">
        <v>169</v>
      </c>
    </row>
    <row r="592" s="14" customFormat="1">
      <c r="A592" s="14"/>
      <c r="B592" s="243"/>
      <c r="C592" s="244"/>
      <c r="D592" s="234" t="s">
        <v>178</v>
      </c>
      <c r="E592" s="245" t="s">
        <v>1</v>
      </c>
      <c r="F592" s="246" t="s">
        <v>288</v>
      </c>
      <c r="G592" s="244"/>
      <c r="H592" s="247">
        <v>-1.5760000000000001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178</v>
      </c>
      <c r="AU592" s="253" t="s">
        <v>83</v>
      </c>
      <c r="AV592" s="14" t="s">
        <v>83</v>
      </c>
      <c r="AW592" s="14" t="s">
        <v>30</v>
      </c>
      <c r="AX592" s="14" t="s">
        <v>73</v>
      </c>
      <c r="AY592" s="253" t="s">
        <v>169</v>
      </c>
    </row>
    <row r="593" s="16" customFormat="1">
      <c r="A593" s="16"/>
      <c r="B593" s="265"/>
      <c r="C593" s="266"/>
      <c r="D593" s="234" t="s">
        <v>178</v>
      </c>
      <c r="E593" s="267" t="s">
        <v>1</v>
      </c>
      <c r="F593" s="268" t="s">
        <v>212</v>
      </c>
      <c r="G593" s="266"/>
      <c r="H593" s="269">
        <v>451.57600000000002</v>
      </c>
      <c r="I593" s="270"/>
      <c r="J593" s="266"/>
      <c r="K593" s="266"/>
      <c r="L593" s="271"/>
      <c r="M593" s="272"/>
      <c r="N593" s="273"/>
      <c r="O593" s="273"/>
      <c r="P593" s="273"/>
      <c r="Q593" s="273"/>
      <c r="R593" s="273"/>
      <c r="S593" s="273"/>
      <c r="T593" s="274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275" t="s">
        <v>178</v>
      </c>
      <c r="AU593" s="275" t="s">
        <v>83</v>
      </c>
      <c r="AV593" s="16" t="s">
        <v>170</v>
      </c>
      <c r="AW593" s="16" t="s">
        <v>30</v>
      </c>
      <c r="AX593" s="16" t="s">
        <v>73</v>
      </c>
      <c r="AY593" s="275" t="s">
        <v>169</v>
      </c>
    </row>
    <row r="594" s="13" customFormat="1">
      <c r="A594" s="13"/>
      <c r="B594" s="232"/>
      <c r="C594" s="233"/>
      <c r="D594" s="234" t="s">
        <v>178</v>
      </c>
      <c r="E594" s="235" t="s">
        <v>1</v>
      </c>
      <c r="F594" s="236" t="s">
        <v>488</v>
      </c>
      <c r="G594" s="233"/>
      <c r="H594" s="235" t="s">
        <v>1</v>
      </c>
      <c r="I594" s="237"/>
      <c r="J594" s="233"/>
      <c r="K594" s="233"/>
      <c r="L594" s="238"/>
      <c r="M594" s="239"/>
      <c r="N594" s="240"/>
      <c r="O594" s="240"/>
      <c r="P594" s="240"/>
      <c r="Q594" s="240"/>
      <c r="R594" s="240"/>
      <c r="S594" s="240"/>
      <c r="T594" s="24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2" t="s">
        <v>178</v>
      </c>
      <c r="AU594" s="242" t="s">
        <v>83</v>
      </c>
      <c r="AV594" s="13" t="s">
        <v>81</v>
      </c>
      <c r="AW594" s="13" t="s">
        <v>30</v>
      </c>
      <c r="AX594" s="13" t="s">
        <v>73</v>
      </c>
      <c r="AY594" s="242" t="s">
        <v>169</v>
      </c>
    </row>
    <row r="595" s="13" customFormat="1">
      <c r="A595" s="13"/>
      <c r="B595" s="232"/>
      <c r="C595" s="233"/>
      <c r="D595" s="234" t="s">
        <v>178</v>
      </c>
      <c r="E595" s="235" t="s">
        <v>1</v>
      </c>
      <c r="F595" s="236" t="s">
        <v>202</v>
      </c>
      <c r="G595" s="233"/>
      <c r="H595" s="235" t="s">
        <v>1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2" t="s">
        <v>178</v>
      </c>
      <c r="AU595" s="242" t="s">
        <v>83</v>
      </c>
      <c r="AV595" s="13" t="s">
        <v>81</v>
      </c>
      <c r="AW595" s="13" t="s">
        <v>30</v>
      </c>
      <c r="AX595" s="13" t="s">
        <v>73</v>
      </c>
      <c r="AY595" s="242" t="s">
        <v>169</v>
      </c>
    </row>
    <row r="596" s="13" customFormat="1">
      <c r="A596" s="13"/>
      <c r="B596" s="232"/>
      <c r="C596" s="233"/>
      <c r="D596" s="234" t="s">
        <v>178</v>
      </c>
      <c r="E596" s="235" t="s">
        <v>1</v>
      </c>
      <c r="F596" s="236" t="s">
        <v>203</v>
      </c>
      <c r="G596" s="233"/>
      <c r="H596" s="235" t="s">
        <v>1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2" t="s">
        <v>178</v>
      </c>
      <c r="AU596" s="242" t="s">
        <v>83</v>
      </c>
      <c r="AV596" s="13" t="s">
        <v>81</v>
      </c>
      <c r="AW596" s="13" t="s">
        <v>30</v>
      </c>
      <c r="AX596" s="13" t="s">
        <v>73</v>
      </c>
      <c r="AY596" s="242" t="s">
        <v>169</v>
      </c>
    </row>
    <row r="597" s="14" customFormat="1">
      <c r="A597" s="14"/>
      <c r="B597" s="243"/>
      <c r="C597" s="244"/>
      <c r="D597" s="234" t="s">
        <v>178</v>
      </c>
      <c r="E597" s="245" t="s">
        <v>1</v>
      </c>
      <c r="F597" s="246" t="s">
        <v>204</v>
      </c>
      <c r="G597" s="244"/>
      <c r="H597" s="247">
        <v>6.04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178</v>
      </c>
      <c r="AU597" s="253" t="s">
        <v>83</v>
      </c>
      <c r="AV597" s="14" t="s">
        <v>83</v>
      </c>
      <c r="AW597" s="14" t="s">
        <v>30</v>
      </c>
      <c r="AX597" s="14" t="s">
        <v>73</v>
      </c>
      <c r="AY597" s="253" t="s">
        <v>169</v>
      </c>
    </row>
    <row r="598" s="13" customFormat="1">
      <c r="A598" s="13"/>
      <c r="B598" s="232"/>
      <c r="C598" s="233"/>
      <c r="D598" s="234" t="s">
        <v>178</v>
      </c>
      <c r="E598" s="235" t="s">
        <v>1</v>
      </c>
      <c r="F598" s="236" t="s">
        <v>205</v>
      </c>
      <c r="G598" s="233"/>
      <c r="H598" s="235" t="s">
        <v>1</v>
      </c>
      <c r="I598" s="237"/>
      <c r="J598" s="233"/>
      <c r="K598" s="233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178</v>
      </c>
      <c r="AU598" s="242" t="s">
        <v>83</v>
      </c>
      <c r="AV598" s="13" t="s">
        <v>81</v>
      </c>
      <c r="AW598" s="13" t="s">
        <v>30</v>
      </c>
      <c r="AX598" s="13" t="s">
        <v>73</v>
      </c>
      <c r="AY598" s="242" t="s">
        <v>169</v>
      </c>
    </row>
    <row r="599" s="14" customFormat="1">
      <c r="A599" s="14"/>
      <c r="B599" s="243"/>
      <c r="C599" s="244"/>
      <c r="D599" s="234" t="s">
        <v>178</v>
      </c>
      <c r="E599" s="245" t="s">
        <v>1</v>
      </c>
      <c r="F599" s="246" t="s">
        <v>206</v>
      </c>
      <c r="G599" s="244"/>
      <c r="H599" s="247">
        <v>25.989999999999998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178</v>
      </c>
      <c r="AU599" s="253" t="s">
        <v>83</v>
      </c>
      <c r="AV599" s="14" t="s">
        <v>83</v>
      </c>
      <c r="AW599" s="14" t="s">
        <v>30</v>
      </c>
      <c r="AX599" s="14" t="s">
        <v>73</v>
      </c>
      <c r="AY599" s="253" t="s">
        <v>169</v>
      </c>
    </row>
    <row r="600" s="13" customFormat="1">
      <c r="A600" s="13"/>
      <c r="B600" s="232"/>
      <c r="C600" s="233"/>
      <c r="D600" s="234" t="s">
        <v>178</v>
      </c>
      <c r="E600" s="235" t="s">
        <v>1</v>
      </c>
      <c r="F600" s="236" t="s">
        <v>207</v>
      </c>
      <c r="G600" s="233"/>
      <c r="H600" s="235" t="s">
        <v>1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178</v>
      </c>
      <c r="AU600" s="242" t="s">
        <v>83</v>
      </c>
      <c r="AV600" s="13" t="s">
        <v>81</v>
      </c>
      <c r="AW600" s="13" t="s">
        <v>30</v>
      </c>
      <c r="AX600" s="13" t="s">
        <v>73</v>
      </c>
      <c r="AY600" s="242" t="s">
        <v>169</v>
      </c>
    </row>
    <row r="601" s="14" customFormat="1">
      <c r="A601" s="14"/>
      <c r="B601" s="243"/>
      <c r="C601" s="244"/>
      <c r="D601" s="234" t="s">
        <v>178</v>
      </c>
      <c r="E601" s="245" t="s">
        <v>1</v>
      </c>
      <c r="F601" s="246" t="s">
        <v>208</v>
      </c>
      <c r="G601" s="244"/>
      <c r="H601" s="247">
        <v>27.030000000000001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178</v>
      </c>
      <c r="AU601" s="253" t="s">
        <v>83</v>
      </c>
      <c r="AV601" s="14" t="s">
        <v>83</v>
      </c>
      <c r="AW601" s="14" t="s">
        <v>30</v>
      </c>
      <c r="AX601" s="14" t="s">
        <v>73</v>
      </c>
      <c r="AY601" s="253" t="s">
        <v>169</v>
      </c>
    </row>
    <row r="602" s="13" customFormat="1">
      <c r="A602" s="13"/>
      <c r="B602" s="232"/>
      <c r="C602" s="233"/>
      <c r="D602" s="234" t="s">
        <v>178</v>
      </c>
      <c r="E602" s="235" t="s">
        <v>1</v>
      </c>
      <c r="F602" s="236" t="s">
        <v>209</v>
      </c>
      <c r="G602" s="233"/>
      <c r="H602" s="235" t="s">
        <v>1</v>
      </c>
      <c r="I602" s="237"/>
      <c r="J602" s="233"/>
      <c r="K602" s="233"/>
      <c r="L602" s="238"/>
      <c r="M602" s="239"/>
      <c r="N602" s="240"/>
      <c r="O602" s="240"/>
      <c r="P602" s="240"/>
      <c r="Q602" s="240"/>
      <c r="R602" s="240"/>
      <c r="S602" s="240"/>
      <c r="T602" s="24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2" t="s">
        <v>178</v>
      </c>
      <c r="AU602" s="242" t="s">
        <v>83</v>
      </c>
      <c r="AV602" s="13" t="s">
        <v>81</v>
      </c>
      <c r="AW602" s="13" t="s">
        <v>30</v>
      </c>
      <c r="AX602" s="13" t="s">
        <v>73</v>
      </c>
      <c r="AY602" s="242" t="s">
        <v>169</v>
      </c>
    </row>
    <row r="603" s="14" customFormat="1">
      <c r="A603" s="14"/>
      <c r="B603" s="243"/>
      <c r="C603" s="244"/>
      <c r="D603" s="234" t="s">
        <v>178</v>
      </c>
      <c r="E603" s="245" t="s">
        <v>1</v>
      </c>
      <c r="F603" s="246" t="s">
        <v>259</v>
      </c>
      <c r="G603" s="244"/>
      <c r="H603" s="247">
        <v>28.940000000000001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178</v>
      </c>
      <c r="AU603" s="253" t="s">
        <v>83</v>
      </c>
      <c r="AV603" s="14" t="s">
        <v>83</v>
      </c>
      <c r="AW603" s="14" t="s">
        <v>30</v>
      </c>
      <c r="AX603" s="14" t="s">
        <v>73</v>
      </c>
      <c r="AY603" s="253" t="s">
        <v>169</v>
      </c>
    </row>
    <row r="604" s="13" customFormat="1">
      <c r="A604" s="13"/>
      <c r="B604" s="232"/>
      <c r="C604" s="233"/>
      <c r="D604" s="234" t="s">
        <v>178</v>
      </c>
      <c r="E604" s="235" t="s">
        <v>1</v>
      </c>
      <c r="F604" s="236" t="s">
        <v>260</v>
      </c>
      <c r="G604" s="233"/>
      <c r="H604" s="235" t="s">
        <v>1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178</v>
      </c>
      <c r="AU604" s="242" t="s">
        <v>83</v>
      </c>
      <c r="AV604" s="13" t="s">
        <v>81</v>
      </c>
      <c r="AW604" s="13" t="s">
        <v>30</v>
      </c>
      <c r="AX604" s="13" t="s">
        <v>73</v>
      </c>
      <c r="AY604" s="242" t="s">
        <v>169</v>
      </c>
    </row>
    <row r="605" s="14" customFormat="1">
      <c r="A605" s="14"/>
      <c r="B605" s="243"/>
      <c r="C605" s="244"/>
      <c r="D605" s="234" t="s">
        <v>178</v>
      </c>
      <c r="E605" s="245" t="s">
        <v>1</v>
      </c>
      <c r="F605" s="246" t="s">
        <v>261</v>
      </c>
      <c r="G605" s="244"/>
      <c r="H605" s="247">
        <v>21.440000000000001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178</v>
      </c>
      <c r="AU605" s="253" t="s">
        <v>83</v>
      </c>
      <c r="AV605" s="14" t="s">
        <v>83</v>
      </c>
      <c r="AW605" s="14" t="s">
        <v>30</v>
      </c>
      <c r="AX605" s="14" t="s">
        <v>73</v>
      </c>
      <c r="AY605" s="253" t="s">
        <v>169</v>
      </c>
    </row>
    <row r="606" s="13" customFormat="1">
      <c r="A606" s="13"/>
      <c r="B606" s="232"/>
      <c r="C606" s="233"/>
      <c r="D606" s="234" t="s">
        <v>178</v>
      </c>
      <c r="E606" s="235" t="s">
        <v>1</v>
      </c>
      <c r="F606" s="236" t="s">
        <v>262</v>
      </c>
      <c r="G606" s="233"/>
      <c r="H606" s="235" t="s">
        <v>1</v>
      </c>
      <c r="I606" s="237"/>
      <c r="J606" s="233"/>
      <c r="K606" s="233"/>
      <c r="L606" s="238"/>
      <c r="M606" s="239"/>
      <c r="N606" s="240"/>
      <c r="O606" s="240"/>
      <c r="P606" s="240"/>
      <c r="Q606" s="240"/>
      <c r="R606" s="240"/>
      <c r="S606" s="240"/>
      <c r="T606" s="24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2" t="s">
        <v>178</v>
      </c>
      <c r="AU606" s="242" t="s">
        <v>83</v>
      </c>
      <c r="AV606" s="13" t="s">
        <v>81</v>
      </c>
      <c r="AW606" s="13" t="s">
        <v>30</v>
      </c>
      <c r="AX606" s="13" t="s">
        <v>73</v>
      </c>
      <c r="AY606" s="242" t="s">
        <v>169</v>
      </c>
    </row>
    <row r="607" s="14" customFormat="1">
      <c r="A607" s="14"/>
      <c r="B607" s="243"/>
      <c r="C607" s="244"/>
      <c r="D607" s="234" t="s">
        <v>178</v>
      </c>
      <c r="E607" s="245" t="s">
        <v>1</v>
      </c>
      <c r="F607" s="246" t="s">
        <v>263</v>
      </c>
      <c r="G607" s="244"/>
      <c r="H607" s="247">
        <v>6.6699999999999999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178</v>
      </c>
      <c r="AU607" s="253" t="s">
        <v>83</v>
      </c>
      <c r="AV607" s="14" t="s">
        <v>83</v>
      </c>
      <c r="AW607" s="14" t="s">
        <v>30</v>
      </c>
      <c r="AX607" s="14" t="s">
        <v>73</v>
      </c>
      <c r="AY607" s="253" t="s">
        <v>169</v>
      </c>
    </row>
    <row r="608" s="13" customFormat="1">
      <c r="A608" s="13"/>
      <c r="B608" s="232"/>
      <c r="C608" s="233"/>
      <c r="D608" s="234" t="s">
        <v>178</v>
      </c>
      <c r="E608" s="235" t="s">
        <v>1</v>
      </c>
      <c r="F608" s="236" t="s">
        <v>264</v>
      </c>
      <c r="G608" s="233"/>
      <c r="H608" s="235" t="s">
        <v>1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178</v>
      </c>
      <c r="AU608" s="242" t="s">
        <v>83</v>
      </c>
      <c r="AV608" s="13" t="s">
        <v>81</v>
      </c>
      <c r="AW608" s="13" t="s">
        <v>30</v>
      </c>
      <c r="AX608" s="13" t="s">
        <v>73</v>
      </c>
      <c r="AY608" s="242" t="s">
        <v>169</v>
      </c>
    </row>
    <row r="609" s="14" customFormat="1">
      <c r="A609" s="14"/>
      <c r="B609" s="243"/>
      <c r="C609" s="244"/>
      <c r="D609" s="234" t="s">
        <v>178</v>
      </c>
      <c r="E609" s="245" t="s">
        <v>1</v>
      </c>
      <c r="F609" s="246" t="s">
        <v>265</v>
      </c>
      <c r="G609" s="244"/>
      <c r="H609" s="247">
        <v>7.1100000000000003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178</v>
      </c>
      <c r="AU609" s="253" t="s">
        <v>83</v>
      </c>
      <c r="AV609" s="14" t="s">
        <v>83</v>
      </c>
      <c r="AW609" s="14" t="s">
        <v>30</v>
      </c>
      <c r="AX609" s="14" t="s">
        <v>73</v>
      </c>
      <c r="AY609" s="253" t="s">
        <v>169</v>
      </c>
    </row>
    <row r="610" s="13" customFormat="1">
      <c r="A610" s="13"/>
      <c r="B610" s="232"/>
      <c r="C610" s="233"/>
      <c r="D610" s="234" t="s">
        <v>178</v>
      </c>
      <c r="E610" s="235" t="s">
        <v>1</v>
      </c>
      <c r="F610" s="236" t="s">
        <v>266</v>
      </c>
      <c r="G610" s="233"/>
      <c r="H610" s="235" t="s">
        <v>1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2" t="s">
        <v>178</v>
      </c>
      <c r="AU610" s="242" t="s">
        <v>83</v>
      </c>
      <c r="AV610" s="13" t="s">
        <v>81</v>
      </c>
      <c r="AW610" s="13" t="s">
        <v>30</v>
      </c>
      <c r="AX610" s="13" t="s">
        <v>73</v>
      </c>
      <c r="AY610" s="242" t="s">
        <v>169</v>
      </c>
    </row>
    <row r="611" s="14" customFormat="1">
      <c r="A611" s="14"/>
      <c r="B611" s="243"/>
      <c r="C611" s="244"/>
      <c r="D611" s="234" t="s">
        <v>178</v>
      </c>
      <c r="E611" s="245" t="s">
        <v>1</v>
      </c>
      <c r="F611" s="246" t="s">
        <v>267</v>
      </c>
      <c r="G611" s="244"/>
      <c r="H611" s="247">
        <v>2.1400000000000001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178</v>
      </c>
      <c r="AU611" s="253" t="s">
        <v>83</v>
      </c>
      <c r="AV611" s="14" t="s">
        <v>83</v>
      </c>
      <c r="AW611" s="14" t="s">
        <v>30</v>
      </c>
      <c r="AX611" s="14" t="s">
        <v>73</v>
      </c>
      <c r="AY611" s="253" t="s">
        <v>169</v>
      </c>
    </row>
    <row r="612" s="13" customFormat="1">
      <c r="A612" s="13"/>
      <c r="B612" s="232"/>
      <c r="C612" s="233"/>
      <c r="D612" s="234" t="s">
        <v>178</v>
      </c>
      <c r="E612" s="235" t="s">
        <v>1</v>
      </c>
      <c r="F612" s="236" t="s">
        <v>268</v>
      </c>
      <c r="G612" s="233"/>
      <c r="H612" s="235" t="s">
        <v>1</v>
      </c>
      <c r="I612" s="237"/>
      <c r="J612" s="233"/>
      <c r="K612" s="233"/>
      <c r="L612" s="238"/>
      <c r="M612" s="239"/>
      <c r="N612" s="240"/>
      <c r="O612" s="240"/>
      <c r="P612" s="240"/>
      <c r="Q612" s="240"/>
      <c r="R612" s="240"/>
      <c r="S612" s="240"/>
      <c r="T612" s="24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2" t="s">
        <v>178</v>
      </c>
      <c r="AU612" s="242" t="s">
        <v>83</v>
      </c>
      <c r="AV612" s="13" t="s">
        <v>81</v>
      </c>
      <c r="AW612" s="13" t="s">
        <v>30</v>
      </c>
      <c r="AX612" s="13" t="s">
        <v>73</v>
      </c>
      <c r="AY612" s="242" t="s">
        <v>169</v>
      </c>
    </row>
    <row r="613" s="14" customFormat="1">
      <c r="A613" s="14"/>
      <c r="B613" s="243"/>
      <c r="C613" s="244"/>
      <c r="D613" s="234" t="s">
        <v>178</v>
      </c>
      <c r="E613" s="245" t="s">
        <v>1</v>
      </c>
      <c r="F613" s="246" t="s">
        <v>269</v>
      </c>
      <c r="G613" s="244"/>
      <c r="H613" s="247">
        <v>17.32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178</v>
      </c>
      <c r="AU613" s="253" t="s">
        <v>83</v>
      </c>
      <c r="AV613" s="14" t="s">
        <v>83</v>
      </c>
      <c r="AW613" s="14" t="s">
        <v>30</v>
      </c>
      <c r="AX613" s="14" t="s">
        <v>73</v>
      </c>
      <c r="AY613" s="253" t="s">
        <v>169</v>
      </c>
    </row>
    <row r="614" s="13" customFormat="1">
      <c r="A614" s="13"/>
      <c r="B614" s="232"/>
      <c r="C614" s="233"/>
      <c r="D614" s="234" t="s">
        <v>178</v>
      </c>
      <c r="E614" s="235" t="s">
        <v>1</v>
      </c>
      <c r="F614" s="236" t="s">
        <v>270</v>
      </c>
      <c r="G614" s="233"/>
      <c r="H614" s="235" t="s">
        <v>1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178</v>
      </c>
      <c r="AU614" s="242" t="s">
        <v>83</v>
      </c>
      <c r="AV614" s="13" t="s">
        <v>81</v>
      </c>
      <c r="AW614" s="13" t="s">
        <v>30</v>
      </c>
      <c r="AX614" s="13" t="s">
        <v>73</v>
      </c>
      <c r="AY614" s="242" t="s">
        <v>169</v>
      </c>
    </row>
    <row r="615" s="14" customFormat="1">
      <c r="A615" s="14"/>
      <c r="B615" s="243"/>
      <c r="C615" s="244"/>
      <c r="D615" s="234" t="s">
        <v>178</v>
      </c>
      <c r="E615" s="245" t="s">
        <v>1</v>
      </c>
      <c r="F615" s="246" t="s">
        <v>233</v>
      </c>
      <c r="G615" s="244"/>
      <c r="H615" s="247">
        <v>3.8199999999999998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178</v>
      </c>
      <c r="AU615" s="253" t="s">
        <v>83</v>
      </c>
      <c r="AV615" s="14" t="s">
        <v>83</v>
      </c>
      <c r="AW615" s="14" t="s">
        <v>30</v>
      </c>
      <c r="AX615" s="14" t="s">
        <v>73</v>
      </c>
      <c r="AY615" s="253" t="s">
        <v>169</v>
      </c>
    </row>
    <row r="616" s="16" customFormat="1">
      <c r="A616" s="16"/>
      <c r="B616" s="265"/>
      <c r="C616" s="266"/>
      <c r="D616" s="234" t="s">
        <v>178</v>
      </c>
      <c r="E616" s="267" t="s">
        <v>1</v>
      </c>
      <c r="F616" s="268" t="s">
        <v>212</v>
      </c>
      <c r="G616" s="266"/>
      <c r="H616" s="269">
        <v>146.5</v>
      </c>
      <c r="I616" s="270"/>
      <c r="J616" s="266"/>
      <c r="K616" s="266"/>
      <c r="L616" s="271"/>
      <c r="M616" s="272"/>
      <c r="N616" s="273"/>
      <c r="O616" s="273"/>
      <c r="P616" s="273"/>
      <c r="Q616" s="273"/>
      <c r="R616" s="273"/>
      <c r="S616" s="273"/>
      <c r="T616" s="274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75" t="s">
        <v>178</v>
      </c>
      <c r="AU616" s="275" t="s">
        <v>83</v>
      </c>
      <c r="AV616" s="16" t="s">
        <v>170</v>
      </c>
      <c r="AW616" s="16" t="s">
        <v>30</v>
      </c>
      <c r="AX616" s="16" t="s">
        <v>73</v>
      </c>
      <c r="AY616" s="275" t="s">
        <v>169</v>
      </c>
    </row>
    <row r="617" s="13" customFormat="1">
      <c r="A617" s="13"/>
      <c r="B617" s="232"/>
      <c r="C617" s="233"/>
      <c r="D617" s="234" t="s">
        <v>178</v>
      </c>
      <c r="E617" s="235" t="s">
        <v>1</v>
      </c>
      <c r="F617" s="236" t="s">
        <v>213</v>
      </c>
      <c r="G617" s="233"/>
      <c r="H617" s="235" t="s">
        <v>1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178</v>
      </c>
      <c r="AU617" s="242" t="s">
        <v>83</v>
      </c>
      <c r="AV617" s="13" t="s">
        <v>81</v>
      </c>
      <c r="AW617" s="13" t="s">
        <v>30</v>
      </c>
      <c r="AX617" s="13" t="s">
        <v>73</v>
      </c>
      <c r="AY617" s="242" t="s">
        <v>169</v>
      </c>
    </row>
    <row r="618" s="13" customFormat="1">
      <c r="A618" s="13"/>
      <c r="B618" s="232"/>
      <c r="C618" s="233"/>
      <c r="D618" s="234" t="s">
        <v>178</v>
      </c>
      <c r="E618" s="235" t="s">
        <v>1</v>
      </c>
      <c r="F618" s="236" t="s">
        <v>271</v>
      </c>
      <c r="G618" s="233"/>
      <c r="H618" s="235" t="s">
        <v>1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178</v>
      </c>
      <c r="AU618" s="242" t="s">
        <v>83</v>
      </c>
      <c r="AV618" s="13" t="s">
        <v>81</v>
      </c>
      <c r="AW618" s="13" t="s">
        <v>30</v>
      </c>
      <c r="AX618" s="13" t="s">
        <v>73</v>
      </c>
      <c r="AY618" s="242" t="s">
        <v>169</v>
      </c>
    </row>
    <row r="619" s="14" customFormat="1">
      <c r="A619" s="14"/>
      <c r="B619" s="243"/>
      <c r="C619" s="244"/>
      <c r="D619" s="234" t="s">
        <v>178</v>
      </c>
      <c r="E619" s="245" t="s">
        <v>1</v>
      </c>
      <c r="F619" s="246" t="s">
        <v>272</v>
      </c>
      <c r="G619" s="244"/>
      <c r="H619" s="247">
        <v>20.66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178</v>
      </c>
      <c r="AU619" s="253" t="s">
        <v>83</v>
      </c>
      <c r="AV619" s="14" t="s">
        <v>83</v>
      </c>
      <c r="AW619" s="14" t="s">
        <v>30</v>
      </c>
      <c r="AX619" s="14" t="s">
        <v>73</v>
      </c>
      <c r="AY619" s="253" t="s">
        <v>169</v>
      </c>
    </row>
    <row r="620" s="13" customFormat="1">
      <c r="A620" s="13"/>
      <c r="B620" s="232"/>
      <c r="C620" s="233"/>
      <c r="D620" s="234" t="s">
        <v>178</v>
      </c>
      <c r="E620" s="235" t="s">
        <v>1</v>
      </c>
      <c r="F620" s="236" t="s">
        <v>273</v>
      </c>
      <c r="G620" s="233"/>
      <c r="H620" s="235" t="s">
        <v>1</v>
      </c>
      <c r="I620" s="237"/>
      <c r="J620" s="233"/>
      <c r="K620" s="233"/>
      <c r="L620" s="238"/>
      <c r="M620" s="239"/>
      <c r="N620" s="240"/>
      <c r="O620" s="240"/>
      <c r="P620" s="240"/>
      <c r="Q620" s="240"/>
      <c r="R620" s="240"/>
      <c r="S620" s="240"/>
      <c r="T620" s="24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2" t="s">
        <v>178</v>
      </c>
      <c r="AU620" s="242" t="s">
        <v>83</v>
      </c>
      <c r="AV620" s="13" t="s">
        <v>81</v>
      </c>
      <c r="AW620" s="13" t="s">
        <v>30</v>
      </c>
      <c r="AX620" s="13" t="s">
        <v>73</v>
      </c>
      <c r="AY620" s="242" t="s">
        <v>169</v>
      </c>
    </row>
    <row r="621" s="14" customFormat="1">
      <c r="A621" s="14"/>
      <c r="B621" s="243"/>
      <c r="C621" s="244"/>
      <c r="D621" s="234" t="s">
        <v>178</v>
      </c>
      <c r="E621" s="245" t="s">
        <v>1</v>
      </c>
      <c r="F621" s="246" t="s">
        <v>274</v>
      </c>
      <c r="G621" s="244"/>
      <c r="H621" s="247">
        <v>3.0099999999999998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178</v>
      </c>
      <c r="AU621" s="253" t="s">
        <v>83</v>
      </c>
      <c r="AV621" s="14" t="s">
        <v>83</v>
      </c>
      <c r="AW621" s="14" t="s">
        <v>30</v>
      </c>
      <c r="AX621" s="14" t="s">
        <v>73</v>
      </c>
      <c r="AY621" s="253" t="s">
        <v>169</v>
      </c>
    </row>
    <row r="622" s="16" customFormat="1">
      <c r="A622" s="16"/>
      <c r="B622" s="265"/>
      <c r="C622" s="266"/>
      <c r="D622" s="234" t="s">
        <v>178</v>
      </c>
      <c r="E622" s="267" t="s">
        <v>1</v>
      </c>
      <c r="F622" s="268" t="s">
        <v>212</v>
      </c>
      <c r="G622" s="266"/>
      <c r="H622" s="269">
        <v>23.670000000000002</v>
      </c>
      <c r="I622" s="270"/>
      <c r="J622" s="266"/>
      <c r="K622" s="266"/>
      <c r="L622" s="271"/>
      <c r="M622" s="272"/>
      <c r="N622" s="273"/>
      <c r="O622" s="273"/>
      <c r="P622" s="273"/>
      <c r="Q622" s="273"/>
      <c r="R622" s="273"/>
      <c r="S622" s="273"/>
      <c r="T622" s="274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75" t="s">
        <v>178</v>
      </c>
      <c r="AU622" s="275" t="s">
        <v>83</v>
      </c>
      <c r="AV622" s="16" t="s">
        <v>170</v>
      </c>
      <c r="AW622" s="16" t="s">
        <v>30</v>
      </c>
      <c r="AX622" s="16" t="s">
        <v>73</v>
      </c>
      <c r="AY622" s="275" t="s">
        <v>169</v>
      </c>
    </row>
    <row r="623" s="15" customFormat="1">
      <c r="A623" s="15"/>
      <c r="B623" s="254"/>
      <c r="C623" s="255"/>
      <c r="D623" s="234" t="s">
        <v>178</v>
      </c>
      <c r="E623" s="256" t="s">
        <v>1</v>
      </c>
      <c r="F623" s="257" t="s">
        <v>181</v>
      </c>
      <c r="G623" s="255"/>
      <c r="H623" s="258">
        <v>997.95500000000004</v>
      </c>
      <c r="I623" s="259"/>
      <c r="J623" s="255"/>
      <c r="K623" s="255"/>
      <c r="L623" s="260"/>
      <c r="M623" s="276"/>
      <c r="N623" s="277"/>
      <c r="O623" s="277"/>
      <c r="P623" s="277"/>
      <c r="Q623" s="277"/>
      <c r="R623" s="277"/>
      <c r="S623" s="277"/>
      <c r="T623" s="278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4" t="s">
        <v>178</v>
      </c>
      <c r="AU623" s="264" t="s">
        <v>83</v>
      </c>
      <c r="AV623" s="15" t="s">
        <v>177</v>
      </c>
      <c r="AW623" s="15" t="s">
        <v>30</v>
      </c>
      <c r="AX623" s="15" t="s">
        <v>81</v>
      </c>
      <c r="AY623" s="264" t="s">
        <v>169</v>
      </c>
    </row>
    <row r="624" s="2" customFormat="1" ht="6.96" customHeight="1">
      <c r="A624" s="39"/>
      <c r="B624" s="67"/>
      <c r="C624" s="68"/>
      <c r="D624" s="68"/>
      <c r="E624" s="68"/>
      <c r="F624" s="68"/>
      <c r="G624" s="68"/>
      <c r="H624" s="68"/>
      <c r="I624" s="68"/>
      <c r="J624" s="68"/>
      <c r="K624" s="68"/>
      <c r="L624" s="45"/>
      <c r="M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</sheetData>
  <sheetProtection sheet="1" autoFilter="0" formatColumns="0" formatRows="0" objects="1" scenarios="1" spinCount="100000" saltValue="RbUBT7WL/Q6hZ9JHhQp+ZUUlTYpSXooD3xQnqa7lsvgkZPCgj1kPh5+LzIc/woNe69hLuAPrgOzxtoAdeUYurQ==" hashValue="hlQTKBFi4rwhy4WSEmWXWhLuFaEmOyby/E1HiuFqlExKWVt/zgKUpKmluF8bLccc/EBGESRoFOnIbBfMc+/07w==" algorithmName="SHA-512" password="CC35"/>
  <autoFilter ref="C128:K62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ROUND((SUM(BE137:BE1356)),  2)</f>
        <v>0</v>
      </c>
      <c r="G33" s="39"/>
      <c r="H33" s="39"/>
      <c r="I33" s="156">
        <v>0.20999999999999999</v>
      </c>
      <c r="J33" s="155">
        <f>ROUND(((SUM(BE137:BE1356))*I33),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ROUND((SUM(BF137:BF1356)),  2)</f>
        <v>0</v>
      </c>
      <c r="G34" s="39"/>
      <c r="H34" s="39"/>
      <c r="I34" s="156">
        <v>0.14999999999999999</v>
      </c>
      <c r="J34" s="155">
        <f>ROUND(((SUM(BF137:BF1356))*I34),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ROUND((SUM(BG137:BG1356)),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ROUND((SUM(BH137:BH1356)),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ROUND((SUM(BI137:BI1356)),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Nové konstrukce 1NP 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141</v>
      </c>
      <c r="E97" s="183"/>
      <c r="F97" s="183"/>
      <c r="G97" s="183"/>
      <c r="H97" s="183"/>
      <c r="I97" s="183"/>
      <c r="J97" s="184">
        <f>J138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490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491</v>
      </c>
      <c r="E99" s="189"/>
      <c r="F99" s="189"/>
      <c r="G99" s="189"/>
      <c r="H99" s="189"/>
      <c r="I99" s="189"/>
      <c r="J99" s="190">
        <f>J145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142</v>
      </c>
      <c r="E100" s="189"/>
      <c r="F100" s="189"/>
      <c r="G100" s="189"/>
      <c r="H100" s="189"/>
      <c r="I100" s="189"/>
      <c r="J100" s="190">
        <f>J164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492</v>
      </c>
      <c r="E101" s="189"/>
      <c r="F101" s="189"/>
      <c r="G101" s="189"/>
      <c r="H101" s="189"/>
      <c r="I101" s="189"/>
      <c r="J101" s="190">
        <f>J229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493</v>
      </c>
      <c r="E102" s="189"/>
      <c r="F102" s="189"/>
      <c r="G102" s="189"/>
      <c r="H102" s="189"/>
      <c r="I102" s="189"/>
      <c r="J102" s="190">
        <f>J243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143</v>
      </c>
      <c r="E103" s="189"/>
      <c r="F103" s="189"/>
      <c r="G103" s="189"/>
      <c r="H103" s="189"/>
      <c r="I103" s="189"/>
      <c r="J103" s="190">
        <f>J633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145</v>
      </c>
      <c r="E104" s="189"/>
      <c r="F104" s="189"/>
      <c r="G104" s="189"/>
      <c r="H104" s="189"/>
      <c r="I104" s="189"/>
      <c r="J104" s="190">
        <f>J688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146</v>
      </c>
      <c r="E105" s="183"/>
      <c r="F105" s="183"/>
      <c r="G105" s="183"/>
      <c r="H105" s="183"/>
      <c r="I105" s="183"/>
      <c r="J105" s="184">
        <f>J690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147</v>
      </c>
      <c r="E106" s="189"/>
      <c r="F106" s="189"/>
      <c r="G106" s="189"/>
      <c r="H106" s="189"/>
      <c r="I106" s="189"/>
      <c r="J106" s="190">
        <f>J691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494</v>
      </c>
      <c r="E107" s="189"/>
      <c r="F107" s="189"/>
      <c r="G107" s="189"/>
      <c r="H107" s="189"/>
      <c r="I107" s="189"/>
      <c r="J107" s="190">
        <f>J712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495</v>
      </c>
      <c r="E108" s="189"/>
      <c r="F108" s="189"/>
      <c r="G108" s="189"/>
      <c r="H108" s="189"/>
      <c r="I108" s="189"/>
      <c r="J108" s="190">
        <f>J740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148</v>
      </c>
      <c r="E109" s="189"/>
      <c r="F109" s="189"/>
      <c r="G109" s="189"/>
      <c r="H109" s="189"/>
      <c r="I109" s="189"/>
      <c r="J109" s="190">
        <f>J747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149</v>
      </c>
      <c r="E110" s="189"/>
      <c r="F110" s="189"/>
      <c r="G110" s="189"/>
      <c r="H110" s="189"/>
      <c r="I110" s="189"/>
      <c r="J110" s="190">
        <f>J838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496</v>
      </c>
      <c r="E111" s="189"/>
      <c r="F111" s="189"/>
      <c r="G111" s="189"/>
      <c r="H111" s="189"/>
      <c r="I111" s="189"/>
      <c r="J111" s="190">
        <f>J953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150</v>
      </c>
      <c r="E112" s="189"/>
      <c r="F112" s="189"/>
      <c r="G112" s="189"/>
      <c r="H112" s="189"/>
      <c r="I112" s="189"/>
      <c r="J112" s="190">
        <f>J968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497</v>
      </c>
      <c r="E113" s="189"/>
      <c r="F113" s="189"/>
      <c r="G113" s="189"/>
      <c r="H113" s="189"/>
      <c r="I113" s="189"/>
      <c r="J113" s="190">
        <f>J1087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151</v>
      </c>
      <c r="E114" s="189"/>
      <c r="F114" s="189"/>
      <c r="G114" s="189"/>
      <c r="H114" s="189"/>
      <c r="I114" s="189"/>
      <c r="J114" s="190">
        <f>J1152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152</v>
      </c>
      <c r="E115" s="189"/>
      <c r="F115" s="189"/>
      <c r="G115" s="189"/>
      <c r="H115" s="189"/>
      <c r="I115" s="189"/>
      <c r="J115" s="190">
        <f>J1241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153</v>
      </c>
      <c r="E116" s="189"/>
      <c r="F116" s="189"/>
      <c r="G116" s="189"/>
      <c r="H116" s="189"/>
      <c r="I116" s="189"/>
      <c r="J116" s="190">
        <f>J1337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80"/>
      <c r="C117" s="181"/>
      <c r="D117" s="182" t="s">
        <v>498</v>
      </c>
      <c r="E117" s="183"/>
      <c r="F117" s="183"/>
      <c r="G117" s="183"/>
      <c r="H117" s="183"/>
      <c r="I117" s="183"/>
      <c r="J117" s="184">
        <f>J1348</f>
        <v>0</v>
      </c>
      <c r="K117" s="181"/>
      <c r="L117" s="185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154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6.25" customHeight="1">
      <c r="A127" s="39"/>
      <c r="B127" s="40"/>
      <c r="C127" s="41"/>
      <c r="D127" s="41"/>
      <c r="E127" s="175" t="str">
        <f>E7</f>
        <v xml:space="preserve"> Dětský domov a školní jídelna Sedloňov - Stavební úpravy objektu - II. ETAPA SO01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134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02 - Nové konstrukce 1NP ...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 xml:space="preserve"> </v>
      </c>
      <c r="G131" s="41"/>
      <c r="H131" s="41"/>
      <c r="I131" s="33" t="s">
        <v>22</v>
      </c>
      <c r="J131" s="80" t="str">
        <f>IF(J12="","",J12)</f>
        <v>14. 12. 2023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E15</f>
        <v xml:space="preserve"> </v>
      </c>
      <c r="G133" s="41"/>
      <c r="H133" s="41"/>
      <c r="I133" s="33" t="s">
        <v>29</v>
      </c>
      <c r="J133" s="37" t="str">
        <f>E21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27</v>
      </c>
      <c r="D134" s="41"/>
      <c r="E134" s="41"/>
      <c r="F134" s="28" t="str">
        <f>IF(E18="","",E18)</f>
        <v>Vyplň údaj</v>
      </c>
      <c r="G134" s="41"/>
      <c r="H134" s="41"/>
      <c r="I134" s="33" t="s">
        <v>31</v>
      </c>
      <c r="J134" s="37" t="str">
        <f>E24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2"/>
      <c r="B136" s="193"/>
      <c r="C136" s="194" t="s">
        <v>155</v>
      </c>
      <c r="D136" s="195" t="s">
        <v>58</v>
      </c>
      <c r="E136" s="195" t="s">
        <v>54</v>
      </c>
      <c r="F136" s="195" t="s">
        <v>55</v>
      </c>
      <c r="G136" s="195" t="s">
        <v>156</v>
      </c>
      <c r="H136" s="195" t="s">
        <v>157</v>
      </c>
      <c r="I136" s="195" t="s">
        <v>158</v>
      </c>
      <c r="J136" s="195" t="s">
        <v>138</v>
      </c>
      <c r="K136" s="196" t="s">
        <v>159</v>
      </c>
      <c r="L136" s="197"/>
      <c r="M136" s="101" t="s">
        <v>1</v>
      </c>
      <c r="N136" s="102" t="s">
        <v>37</v>
      </c>
      <c r="O136" s="102" t="s">
        <v>160</v>
      </c>
      <c r="P136" s="102" t="s">
        <v>161</v>
      </c>
      <c r="Q136" s="102" t="s">
        <v>162</v>
      </c>
      <c r="R136" s="102" t="s">
        <v>163</v>
      </c>
      <c r="S136" s="102" t="s">
        <v>164</v>
      </c>
      <c r="T136" s="103" t="s">
        <v>165</v>
      </c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</row>
    <row r="137" s="2" customFormat="1" ht="22.8" customHeight="1">
      <c r="A137" s="39"/>
      <c r="B137" s="40"/>
      <c r="C137" s="108" t="s">
        <v>166</v>
      </c>
      <c r="D137" s="41"/>
      <c r="E137" s="41"/>
      <c r="F137" s="41"/>
      <c r="G137" s="41"/>
      <c r="H137" s="41"/>
      <c r="I137" s="41"/>
      <c r="J137" s="198">
        <f>BK137</f>
        <v>0</v>
      </c>
      <c r="K137" s="41"/>
      <c r="L137" s="45"/>
      <c r="M137" s="104"/>
      <c r="N137" s="199"/>
      <c r="O137" s="105"/>
      <c r="P137" s="200">
        <f>P138+P690+P1348</f>
        <v>0</v>
      </c>
      <c r="Q137" s="105"/>
      <c r="R137" s="200">
        <f>R138+R690+R1348</f>
        <v>0</v>
      </c>
      <c r="S137" s="105"/>
      <c r="T137" s="201">
        <f>T138+T690+T1348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72</v>
      </c>
      <c r="AU137" s="18" t="s">
        <v>140</v>
      </c>
      <c r="BK137" s="202">
        <f>BK138+BK690+BK1348</f>
        <v>0</v>
      </c>
    </row>
    <row r="138" s="12" customFormat="1" ht="25.92" customHeight="1">
      <c r="A138" s="12"/>
      <c r="B138" s="203"/>
      <c r="C138" s="204"/>
      <c r="D138" s="205" t="s">
        <v>72</v>
      </c>
      <c r="E138" s="206" t="s">
        <v>167</v>
      </c>
      <c r="F138" s="206" t="s">
        <v>168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P139+P145+P164+P229+P243+P633+P688</f>
        <v>0</v>
      </c>
      <c r="Q138" s="211"/>
      <c r="R138" s="212">
        <f>R139+R145+R164+R229+R243+R633+R688</f>
        <v>0</v>
      </c>
      <c r="S138" s="211"/>
      <c r="T138" s="213">
        <f>T139+T145+T164+T229+T243+T633+T688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81</v>
      </c>
      <c r="AT138" s="215" t="s">
        <v>72</v>
      </c>
      <c r="AU138" s="215" t="s">
        <v>73</v>
      </c>
      <c r="AY138" s="214" t="s">
        <v>169</v>
      </c>
      <c r="BK138" s="216">
        <f>BK139+BK145+BK164+BK229+BK243+BK633+BK688</f>
        <v>0</v>
      </c>
    </row>
    <row r="139" s="12" customFormat="1" ht="22.8" customHeight="1">
      <c r="A139" s="12"/>
      <c r="B139" s="203"/>
      <c r="C139" s="204"/>
      <c r="D139" s="205" t="s">
        <v>72</v>
      </c>
      <c r="E139" s="217" t="s">
        <v>81</v>
      </c>
      <c r="F139" s="217" t="s">
        <v>499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SUM(P140:P144)</f>
        <v>0</v>
      </c>
      <c r="Q139" s="211"/>
      <c r="R139" s="212">
        <f>SUM(R140:R144)</f>
        <v>0</v>
      </c>
      <c r="S139" s="211"/>
      <c r="T139" s="213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81</v>
      </c>
      <c r="AT139" s="215" t="s">
        <v>72</v>
      </c>
      <c r="AU139" s="215" t="s">
        <v>81</v>
      </c>
      <c r="AY139" s="214" t="s">
        <v>169</v>
      </c>
      <c r="BK139" s="216">
        <f>SUM(BK140:BK144)</f>
        <v>0</v>
      </c>
    </row>
    <row r="140" s="2" customFormat="1" ht="24.15" customHeight="1">
      <c r="A140" s="39"/>
      <c r="B140" s="40"/>
      <c r="C140" s="219" t="s">
        <v>81</v>
      </c>
      <c r="D140" s="219" t="s">
        <v>172</v>
      </c>
      <c r="E140" s="220" t="s">
        <v>500</v>
      </c>
      <c r="F140" s="221" t="s">
        <v>501</v>
      </c>
      <c r="G140" s="222" t="s">
        <v>175</v>
      </c>
      <c r="H140" s="223">
        <v>14.75</v>
      </c>
      <c r="I140" s="224"/>
      <c r="J140" s="225">
        <f>ROUND(I140*H140,2)</f>
        <v>0</v>
      </c>
      <c r="K140" s="221" t="s">
        <v>199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177</v>
      </c>
      <c r="AT140" s="230" t="s">
        <v>172</v>
      </c>
      <c r="AU140" s="230" t="s">
        <v>83</v>
      </c>
      <c r="AY140" s="18" t="s">
        <v>169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177</v>
      </c>
      <c r="BM140" s="230" t="s">
        <v>83</v>
      </c>
    </row>
    <row r="141" s="13" customFormat="1">
      <c r="A141" s="13"/>
      <c r="B141" s="232"/>
      <c r="C141" s="233"/>
      <c r="D141" s="234" t="s">
        <v>178</v>
      </c>
      <c r="E141" s="235" t="s">
        <v>1</v>
      </c>
      <c r="F141" s="236" t="s">
        <v>502</v>
      </c>
      <c r="G141" s="233"/>
      <c r="H141" s="235" t="s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178</v>
      </c>
      <c r="AU141" s="242" t="s">
        <v>83</v>
      </c>
      <c r="AV141" s="13" t="s">
        <v>81</v>
      </c>
      <c r="AW141" s="13" t="s">
        <v>30</v>
      </c>
      <c r="AX141" s="13" t="s">
        <v>73</v>
      </c>
      <c r="AY141" s="242" t="s">
        <v>169</v>
      </c>
    </row>
    <row r="142" s="13" customFormat="1">
      <c r="A142" s="13"/>
      <c r="B142" s="232"/>
      <c r="C142" s="233"/>
      <c r="D142" s="234" t="s">
        <v>178</v>
      </c>
      <c r="E142" s="235" t="s">
        <v>1</v>
      </c>
      <c r="F142" s="236" t="s">
        <v>503</v>
      </c>
      <c r="G142" s="233"/>
      <c r="H142" s="235" t="s">
        <v>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178</v>
      </c>
      <c r="AU142" s="242" t="s">
        <v>83</v>
      </c>
      <c r="AV142" s="13" t="s">
        <v>81</v>
      </c>
      <c r="AW142" s="13" t="s">
        <v>30</v>
      </c>
      <c r="AX142" s="13" t="s">
        <v>73</v>
      </c>
      <c r="AY142" s="242" t="s">
        <v>169</v>
      </c>
    </row>
    <row r="143" s="14" customFormat="1">
      <c r="A143" s="14"/>
      <c r="B143" s="243"/>
      <c r="C143" s="244"/>
      <c r="D143" s="234" t="s">
        <v>178</v>
      </c>
      <c r="E143" s="245" t="s">
        <v>1</v>
      </c>
      <c r="F143" s="246" t="s">
        <v>504</v>
      </c>
      <c r="G143" s="244"/>
      <c r="H143" s="247">
        <v>14.75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178</v>
      </c>
      <c r="AU143" s="253" t="s">
        <v>83</v>
      </c>
      <c r="AV143" s="14" t="s">
        <v>83</v>
      </c>
      <c r="AW143" s="14" t="s">
        <v>30</v>
      </c>
      <c r="AX143" s="14" t="s">
        <v>73</v>
      </c>
      <c r="AY143" s="253" t="s">
        <v>169</v>
      </c>
    </row>
    <row r="144" s="15" customFormat="1">
      <c r="A144" s="15"/>
      <c r="B144" s="254"/>
      <c r="C144" s="255"/>
      <c r="D144" s="234" t="s">
        <v>178</v>
      </c>
      <c r="E144" s="256" t="s">
        <v>1</v>
      </c>
      <c r="F144" s="257" t="s">
        <v>181</v>
      </c>
      <c r="G144" s="255"/>
      <c r="H144" s="258">
        <v>14.75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4" t="s">
        <v>178</v>
      </c>
      <c r="AU144" s="264" t="s">
        <v>83</v>
      </c>
      <c r="AV144" s="15" t="s">
        <v>177</v>
      </c>
      <c r="AW144" s="15" t="s">
        <v>30</v>
      </c>
      <c r="AX144" s="15" t="s">
        <v>81</v>
      </c>
      <c r="AY144" s="264" t="s">
        <v>169</v>
      </c>
    </row>
    <row r="145" s="12" customFormat="1" ht="22.8" customHeight="1">
      <c r="A145" s="12"/>
      <c r="B145" s="203"/>
      <c r="C145" s="204"/>
      <c r="D145" s="205" t="s">
        <v>72</v>
      </c>
      <c r="E145" s="217" t="s">
        <v>83</v>
      </c>
      <c r="F145" s="217" t="s">
        <v>505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SUM(P146:P163)</f>
        <v>0</v>
      </c>
      <c r="Q145" s="211"/>
      <c r="R145" s="212">
        <f>SUM(R146:R163)</f>
        <v>0</v>
      </c>
      <c r="S145" s="211"/>
      <c r="T145" s="213">
        <f>SUM(T146:T163)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81</v>
      </c>
      <c r="AT145" s="215" t="s">
        <v>72</v>
      </c>
      <c r="AU145" s="215" t="s">
        <v>81</v>
      </c>
      <c r="AY145" s="214" t="s">
        <v>169</v>
      </c>
      <c r="BK145" s="216">
        <f>SUM(BK146:BK163)</f>
        <v>0</v>
      </c>
    </row>
    <row r="146" s="2" customFormat="1" ht="24.15" customHeight="1">
      <c r="A146" s="39"/>
      <c r="B146" s="40"/>
      <c r="C146" s="219" t="s">
        <v>83</v>
      </c>
      <c r="D146" s="219" t="s">
        <v>172</v>
      </c>
      <c r="E146" s="220" t="s">
        <v>506</v>
      </c>
      <c r="F146" s="221" t="s">
        <v>507</v>
      </c>
      <c r="G146" s="222" t="s">
        <v>186</v>
      </c>
      <c r="H146" s="223">
        <v>23.119</v>
      </c>
      <c r="I146" s="224"/>
      <c r="J146" s="225">
        <f>ROUND(I146*H146,2)</f>
        <v>0</v>
      </c>
      <c r="K146" s="221" t="s">
        <v>176</v>
      </c>
      <c r="L146" s="45"/>
      <c r="M146" s="226" t="s">
        <v>1</v>
      </c>
      <c r="N146" s="227" t="s">
        <v>38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177</v>
      </c>
      <c r="AT146" s="230" t="s">
        <v>172</v>
      </c>
      <c r="AU146" s="230" t="s">
        <v>83</v>
      </c>
      <c r="AY146" s="18" t="s">
        <v>169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177</v>
      </c>
      <c r="BM146" s="230" t="s">
        <v>177</v>
      </c>
    </row>
    <row r="147" s="13" customFormat="1">
      <c r="A147" s="13"/>
      <c r="B147" s="232"/>
      <c r="C147" s="233"/>
      <c r="D147" s="234" t="s">
        <v>178</v>
      </c>
      <c r="E147" s="235" t="s">
        <v>1</v>
      </c>
      <c r="F147" s="236" t="s">
        <v>508</v>
      </c>
      <c r="G147" s="233"/>
      <c r="H147" s="235" t="s">
        <v>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178</v>
      </c>
      <c r="AU147" s="242" t="s">
        <v>83</v>
      </c>
      <c r="AV147" s="13" t="s">
        <v>81</v>
      </c>
      <c r="AW147" s="13" t="s">
        <v>30</v>
      </c>
      <c r="AX147" s="13" t="s">
        <v>73</v>
      </c>
      <c r="AY147" s="242" t="s">
        <v>169</v>
      </c>
    </row>
    <row r="148" s="14" customFormat="1">
      <c r="A148" s="14"/>
      <c r="B148" s="243"/>
      <c r="C148" s="244"/>
      <c r="D148" s="234" t="s">
        <v>178</v>
      </c>
      <c r="E148" s="245" t="s">
        <v>1</v>
      </c>
      <c r="F148" s="246" t="s">
        <v>509</v>
      </c>
      <c r="G148" s="244"/>
      <c r="H148" s="247">
        <v>23.119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178</v>
      </c>
      <c r="AU148" s="253" t="s">
        <v>83</v>
      </c>
      <c r="AV148" s="14" t="s">
        <v>83</v>
      </c>
      <c r="AW148" s="14" t="s">
        <v>30</v>
      </c>
      <c r="AX148" s="14" t="s">
        <v>73</v>
      </c>
      <c r="AY148" s="253" t="s">
        <v>169</v>
      </c>
    </row>
    <row r="149" s="15" customFormat="1">
      <c r="A149" s="15"/>
      <c r="B149" s="254"/>
      <c r="C149" s="255"/>
      <c r="D149" s="234" t="s">
        <v>178</v>
      </c>
      <c r="E149" s="256" t="s">
        <v>1</v>
      </c>
      <c r="F149" s="257" t="s">
        <v>181</v>
      </c>
      <c r="G149" s="255"/>
      <c r="H149" s="258">
        <v>23.119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178</v>
      </c>
      <c r="AU149" s="264" t="s">
        <v>83</v>
      </c>
      <c r="AV149" s="15" t="s">
        <v>177</v>
      </c>
      <c r="AW149" s="15" t="s">
        <v>30</v>
      </c>
      <c r="AX149" s="15" t="s">
        <v>81</v>
      </c>
      <c r="AY149" s="264" t="s">
        <v>169</v>
      </c>
    </row>
    <row r="150" s="2" customFormat="1" ht="24.15" customHeight="1">
      <c r="A150" s="39"/>
      <c r="B150" s="40"/>
      <c r="C150" s="219" t="s">
        <v>170</v>
      </c>
      <c r="D150" s="219" t="s">
        <v>172</v>
      </c>
      <c r="E150" s="220" t="s">
        <v>510</v>
      </c>
      <c r="F150" s="221" t="s">
        <v>511</v>
      </c>
      <c r="G150" s="222" t="s">
        <v>186</v>
      </c>
      <c r="H150" s="223">
        <v>23.119</v>
      </c>
      <c r="I150" s="224"/>
      <c r="J150" s="225">
        <f>ROUND(I150*H150,2)</f>
        <v>0</v>
      </c>
      <c r="K150" s="221" t="s">
        <v>176</v>
      </c>
      <c r="L150" s="45"/>
      <c r="M150" s="226" t="s">
        <v>1</v>
      </c>
      <c r="N150" s="227" t="s">
        <v>38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177</v>
      </c>
      <c r="AT150" s="230" t="s">
        <v>172</v>
      </c>
      <c r="AU150" s="230" t="s">
        <v>83</v>
      </c>
      <c r="AY150" s="18" t="s">
        <v>169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177</v>
      </c>
      <c r="BM150" s="230" t="s">
        <v>200</v>
      </c>
    </row>
    <row r="151" s="13" customFormat="1">
      <c r="A151" s="13"/>
      <c r="B151" s="232"/>
      <c r="C151" s="233"/>
      <c r="D151" s="234" t="s">
        <v>178</v>
      </c>
      <c r="E151" s="235" t="s">
        <v>1</v>
      </c>
      <c r="F151" s="236" t="s">
        <v>512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178</v>
      </c>
      <c r="AU151" s="242" t="s">
        <v>83</v>
      </c>
      <c r="AV151" s="13" t="s">
        <v>81</v>
      </c>
      <c r="AW151" s="13" t="s">
        <v>30</v>
      </c>
      <c r="AX151" s="13" t="s">
        <v>73</v>
      </c>
      <c r="AY151" s="242" t="s">
        <v>169</v>
      </c>
    </row>
    <row r="152" s="13" customFormat="1">
      <c r="A152" s="13"/>
      <c r="B152" s="232"/>
      <c r="C152" s="233"/>
      <c r="D152" s="234" t="s">
        <v>178</v>
      </c>
      <c r="E152" s="235" t="s">
        <v>1</v>
      </c>
      <c r="F152" s="236" t="s">
        <v>513</v>
      </c>
      <c r="G152" s="233"/>
      <c r="H152" s="235" t="s">
        <v>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178</v>
      </c>
      <c r="AU152" s="242" t="s">
        <v>83</v>
      </c>
      <c r="AV152" s="13" t="s">
        <v>81</v>
      </c>
      <c r="AW152" s="13" t="s">
        <v>30</v>
      </c>
      <c r="AX152" s="13" t="s">
        <v>73</v>
      </c>
      <c r="AY152" s="242" t="s">
        <v>169</v>
      </c>
    </row>
    <row r="153" s="14" customFormat="1">
      <c r="A153" s="14"/>
      <c r="B153" s="243"/>
      <c r="C153" s="244"/>
      <c r="D153" s="234" t="s">
        <v>178</v>
      </c>
      <c r="E153" s="245" t="s">
        <v>1</v>
      </c>
      <c r="F153" s="246" t="s">
        <v>509</v>
      </c>
      <c r="G153" s="244"/>
      <c r="H153" s="247">
        <v>23.119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178</v>
      </c>
      <c r="AU153" s="253" t="s">
        <v>83</v>
      </c>
      <c r="AV153" s="14" t="s">
        <v>83</v>
      </c>
      <c r="AW153" s="14" t="s">
        <v>30</v>
      </c>
      <c r="AX153" s="14" t="s">
        <v>73</v>
      </c>
      <c r="AY153" s="253" t="s">
        <v>169</v>
      </c>
    </row>
    <row r="154" s="15" customFormat="1">
      <c r="A154" s="15"/>
      <c r="B154" s="254"/>
      <c r="C154" s="255"/>
      <c r="D154" s="234" t="s">
        <v>178</v>
      </c>
      <c r="E154" s="256" t="s">
        <v>1</v>
      </c>
      <c r="F154" s="257" t="s">
        <v>181</v>
      </c>
      <c r="G154" s="255"/>
      <c r="H154" s="258">
        <v>23.119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178</v>
      </c>
      <c r="AU154" s="264" t="s">
        <v>83</v>
      </c>
      <c r="AV154" s="15" t="s">
        <v>177</v>
      </c>
      <c r="AW154" s="15" t="s">
        <v>30</v>
      </c>
      <c r="AX154" s="15" t="s">
        <v>81</v>
      </c>
      <c r="AY154" s="264" t="s">
        <v>169</v>
      </c>
    </row>
    <row r="155" s="2" customFormat="1" ht="16.5" customHeight="1">
      <c r="A155" s="39"/>
      <c r="B155" s="40"/>
      <c r="C155" s="219" t="s">
        <v>177</v>
      </c>
      <c r="D155" s="219" t="s">
        <v>172</v>
      </c>
      <c r="E155" s="220" t="s">
        <v>514</v>
      </c>
      <c r="F155" s="221" t="s">
        <v>515</v>
      </c>
      <c r="G155" s="222" t="s">
        <v>351</v>
      </c>
      <c r="H155" s="223">
        <v>0.53900000000000003</v>
      </c>
      <c r="I155" s="224"/>
      <c r="J155" s="225">
        <f>ROUND(I155*H155,2)</f>
        <v>0</v>
      </c>
      <c r="K155" s="221" t="s">
        <v>176</v>
      </c>
      <c r="L155" s="45"/>
      <c r="M155" s="226" t="s">
        <v>1</v>
      </c>
      <c r="N155" s="227" t="s">
        <v>38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177</v>
      </c>
      <c r="AT155" s="230" t="s">
        <v>172</v>
      </c>
      <c r="AU155" s="230" t="s">
        <v>83</v>
      </c>
      <c r="AY155" s="18" t="s">
        <v>169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177</v>
      </c>
      <c r="BM155" s="230" t="s">
        <v>250</v>
      </c>
    </row>
    <row r="156" s="13" customFormat="1">
      <c r="A156" s="13"/>
      <c r="B156" s="232"/>
      <c r="C156" s="233"/>
      <c r="D156" s="234" t="s">
        <v>178</v>
      </c>
      <c r="E156" s="235" t="s">
        <v>1</v>
      </c>
      <c r="F156" s="236" t="s">
        <v>516</v>
      </c>
      <c r="G156" s="233"/>
      <c r="H156" s="235" t="s">
        <v>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178</v>
      </c>
      <c r="AU156" s="242" t="s">
        <v>83</v>
      </c>
      <c r="AV156" s="13" t="s">
        <v>81</v>
      </c>
      <c r="AW156" s="13" t="s">
        <v>30</v>
      </c>
      <c r="AX156" s="13" t="s">
        <v>73</v>
      </c>
      <c r="AY156" s="242" t="s">
        <v>169</v>
      </c>
    </row>
    <row r="157" s="13" customFormat="1">
      <c r="A157" s="13"/>
      <c r="B157" s="232"/>
      <c r="C157" s="233"/>
      <c r="D157" s="234" t="s">
        <v>178</v>
      </c>
      <c r="E157" s="235" t="s">
        <v>1</v>
      </c>
      <c r="F157" s="236" t="s">
        <v>517</v>
      </c>
      <c r="G157" s="233"/>
      <c r="H157" s="235" t="s">
        <v>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178</v>
      </c>
      <c r="AU157" s="242" t="s">
        <v>83</v>
      </c>
      <c r="AV157" s="13" t="s">
        <v>81</v>
      </c>
      <c r="AW157" s="13" t="s">
        <v>30</v>
      </c>
      <c r="AX157" s="13" t="s">
        <v>73</v>
      </c>
      <c r="AY157" s="242" t="s">
        <v>169</v>
      </c>
    </row>
    <row r="158" s="14" customFormat="1">
      <c r="A158" s="14"/>
      <c r="B158" s="243"/>
      <c r="C158" s="244"/>
      <c r="D158" s="234" t="s">
        <v>178</v>
      </c>
      <c r="E158" s="245" t="s">
        <v>1</v>
      </c>
      <c r="F158" s="246" t="s">
        <v>518</v>
      </c>
      <c r="G158" s="244"/>
      <c r="H158" s="247">
        <v>0.53900000000000003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178</v>
      </c>
      <c r="AU158" s="253" t="s">
        <v>83</v>
      </c>
      <c r="AV158" s="14" t="s">
        <v>83</v>
      </c>
      <c r="AW158" s="14" t="s">
        <v>30</v>
      </c>
      <c r="AX158" s="14" t="s">
        <v>73</v>
      </c>
      <c r="AY158" s="253" t="s">
        <v>169</v>
      </c>
    </row>
    <row r="159" s="15" customFormat="1">
      <c r="A159" s="15"/>
      <c r="B159" s="254"/>
      <c r="C159" s="255"/>
      <c r="D159" s="234" t="s">
        <v>178</v>
      </c>
      <c r="E159" s="256" t="s">
        <v>1</v>
      </c>
      <c r="F159" s="257" t="s">
        <v>181</v>
      </c>
      <c r="G159" s="255"/>
      <c r="H159" s="258">
        <v>0.53900000000000003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178</v>
      </c>
      <c r="AU159" s="264" t="s">
        <v>83</v>
      </c>
      <c r="AV159" s="15" t="s">
        <v>177</v>
      </c>
      <c r="AW159" s="15" t="s">
        <v>30</v>
      </c>
      <c r="AX159" s="15" t="s">
        <v>81</v>
      </c>
      <c r="AY159" s="264" t="s">
        <v>169</v>
      </c>
    </row>
    <row r="160" s="2" customFormat="1" ht="24.15" customHeight="1">
      <c r="A160" s="39"/>
      <c r="B160" s="40"/>
      <c r="C160" s="219" t="s">
        <v>251</v>
      </c>
      <c r="D160" s="219" t="s">
        <v>172</v>
      </c>
      <c r="E160" s="220" t="s">
        <v>519</v>
      </c>
      <c r="F160" s="221" t="s">
        <v>520</v>
      </c>
      <c r="G160" s="222" t="s">
        <v>521</v>
      </c>
      <c r="H160" s="223">
        <v>1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38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177</v>
      </c>
      <c r="AT160" s="230" t="s">
        <v>172</v>
      </c>
      <c r="AU160" s="230" t="s">
        <v>83</v>
      </c>
      <c r="AY160" s="18" t="s">
        <v>169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81</v>
      </c>
      <c r="BK160" s="231">
        <f>ROUND(I160*H160,2)</f>
        <v>0</v>
      </c>
      <c r="BL160" s="18" t="s">
        <v>177</v>
      </c>
      <c r="BM160" s="230" t="s">
        <v>254</v>
      </c>
    </row>
    <row r="161" s="2" customFormat="1">
      <c r="A161" s="39"/>
      <c r="B161" s="40"/>
      <c r="C161" s="41"/>
      <c r="D161" s="234" t="s">
        <v>522</v>
      </c>
      <c r="E161" s="41"/>
      <c r="F161" s="279" t="s">
        <v>523</v>
      </c>
      <c r="G161" s="41"/>
      <c r="H161" s="41"/>
      <c r="I161" s="280"/>
      <c r="J161" s="41"/>
      <c r="K161" s="41"/>
      <c r="L161" s="45"/>
      <c r="M161" s="281"/>
      <c r="N161" s="282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522</v>
      </c>
      <c r="AU161" s="18" t="s">
        <v>83</v>
      </c>
    </row>
    <row r="162" s="14" customFormat="1">
      <c r="A162" s="14"/>
      <c r="B162" s="243"/>
      <c r="C162" s="244"/>
      <c r="D162" s="234" t="s">
        <v>178</v>
      </c>
      <c r="E162" s="245" t="s">
        <v>1</v>
      </c>
      <c r="F162" s="246" t="s">
        <v>81</v>
      </c>
      <c r="G162" s="244"/>
      <c r="H162" s="247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178</v>
      </c>
      <c r="AU162" s="253" t="s">
        <v>83</v>
      </c>
      <c r="AV162" s="14" t="s">
        <v>83</v>
      </c>
      <c r="AW162" s="14" t="s">
        <v>30</v>
      </c>
      <c r="AX162" s="14" t="s">
        <v>73</v>
      </c>
      <c r="AY162" s="253" t="s">
        <v>169</v>
      </c>
    </row>
    <row r="163" s="15" customFormat="1">
      <c r="A163" s="15"/>
      <c r="B163" s="254"/>
      <c r="C163" s="255"/>
      <c r="D163" s="234" t="s">
        <v>178</v>
      </c>
      <c r="E163" s="256" t="s">
        <v>1</v>
      </c>
      <c r="F163" s="257" t="s">
        <v>181</v>
      </c>
      <c r="G163" s="255"/>
      <c r="H163" s="258">
        <v>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178</v>
      </c>
      <c r="AU163" s="264" t="s">
        <v>83</v>
      </c>
      <c r="AV163" s="15" t="s">
        <v>177</v>
      </c>
      <c r="AW163" s="15" t="s">
        <v>30</v>
      </c>
      <c r="AX163" s="15" t="s">
        <v>81</v>
      </c>
      <c r="AY163" s="264" t="s">
        <v>169</v>
      </c>
    </row>
    <row r="164" s="12" customFormat="1" ht="22.8" customHeight="1">
      <c r="A164" s="12"/>
      <c r="B164" s="203"/>
      <c r="C164" s="204"/>
      <c r="D164" s="205" t="s">
        <v>72</v>
      </c>
      <c r="E164" s="217" t="s">
        <v>170</v>
      </c>
      <c r="F164" s="217" t="s">
        <v>171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SUM(P165:P228)</f>
        <v>0</v>
      </c>
      <c r="Q164" s="211"/>
      <c r="R164" s="212">
        <f>SUM(R165:R228)</f>
        <v>0</v>
      </c>
      <c r="S164" s="211"/>
      <c r="T164" s="213">
        <f>SUM(T165:T228)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81</v>
      </c>
      <c r="AT164" s="215" t="s">
        <v>72</v>
      </c>
      <c r="AU164" s="215" t="s">
        <v>81</v>
      </c>
      <c r="AY164" s="214" t="s">
        <v>169</v>
      </c>
      <c r="BK164" s="216">
        <f>SUM(BK165:BK228)</f>
        <v>0</v>
      </c>
    </row>
    <row r="165" s="2" customFormat="1" ht="37.8" customHeight="1">
      <c r="A165" s="39"/>
      <c r="B165" s="40"/>
      <c r="C165" s="219" t="s">
        <v>200</v>
      </c>
      <c r="D165" s="219" t="s">
        <v>172</v>
      </c>
      <c r="E165" s="220" t="s">
        <v>524</v>
      </c>
      <c r="F165" s="221" t="s">
        <v>525</v>
      </c>
      <c r="G165" s="222" t="s">
        <v>335</v>
      </c>
      <c r="H165" s="223">
        <v>3</v>
      </c>
      <c r="I165" s="224"/>
      <c r="J165" s="225">
        <f>ROUND(I165*H165,2)</f>
        <v>0</v>
      </c>
      <c r="K165" s="221" t="s">
        <v>176</v>
      </c>
      <c r="L165" s="45"/>
      <c r="M165" s="226" t="s">
        <v>1</v>
      </c>
      <c r="N165" s="227" t="s">
        <v>38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177</v>
      </c>
      <c r="AT165" s="230" t="s">
        <v>172</v>
      </c>
      <c r="AU165" s="230" t="s">
        <v>83</v>
      </c>
      <c r="AY165" s="18" t="s">
        <v>169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81</v>
      </c>
      <c r="BK165" s="231">
        <f>ROUND(I165*H165,2)</f>
        <v>0</v>
      </c>
      <c r="BL165" s="18" t="s">
        <v>177</v>
      </c>
      <c r="BM165" s="230" t="s">
        <v>258</v>
      </c>
    </row>
    <row r="166" s="13" customFormat="1">
      <c r="A166" s="13"/>
      <c r="B166" s="232"/>
      <c r="C166" s="233"/>
      <c r="D166" s="234" t="s">
        <v>178</v>
      </c>
      <c r="E166" s="235" t="s">
        <v>1</v>
      </c>
      <c r="F166" s="236" t="s">
        <v>526</v>
      </c>
      <c r="G166" s="233"/>
      <c r="H166" s="235" t="s">
        <v>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178</v>
      </c>
      <c r="AU166" s="242" t="s">
        <v>83</v>
      </c>
      <c r="AV166" s="13" t="s">
        <v>81</v>
      </c>
      <c r="AW166" s="13" t="s">
        <v>30</v>
      </c>
      <c r="AX166" s="13" t="s">
        <v>73</v>
      </c>
      <c r="AY166" s="242" t="s">
        <v>169</v>
      </c>
    </row>
    <row r="167" s="14" customFormat="1">
      <c r="A167" s="14"/>
      <c r="B167" s="243"/>
      <c r="C167" s="244"/>
      <c r="D167" s="234" t="s">
        <v>178</v>
      </c>
      <c r="E167" s="245" t="s">
        <v>1</v>
      </c>
      <c r="F167" s="246" t="s">
        <v>170</v>
      </c>
      <c r="G167" s="244"/>
      <c r="H167" s="247">
        <v>3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178</v>
      </c>
      <c r="AU167" s="253" t="s">
        <v>83</v>
      </c>
      <c r="AV167" s="14" t="s">
        <v>83</v>
      </c>
      <c r="AW167" s="14" t="s">
        <v>30</v>
      </c>
      <c r="AX167" s="14" t="s">
        <v>73</v>
      </c>
      <c r="AY167" s="253" t="s">
        <v>169</v>
      </c>
    </row>
    <row r="168" s="15" customFormat="1">
      <c r="A168" s="15"/>
      <c r="B168" s="254"/>
      <c r="C168" s="255"/>
      <c r="D168" s="234" t="s">
        <v>178</v>
      </c>
      <c r="E168" s="256" t="s">
        <v>1</v>
      </c>
      <c r="F168" s="257" t="s">
        <v>181</v>
      </c>
      <c r="G168" s="255"/>
      <c r="H168" s="258">
        <v>3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178</v>
      </c>
      <c r="AU168" s="264" t="s">
        <v>83</v>
      </c>
      <c r="AV168" s="15" t="s">
        <v>177</v>
      </c>
      <c r="AW168" s="15" t="s">
        <v>30</v>
      </c>
      <c r="AX168" s="15" t="s">
        <v>81</v>
      </c>
      <c r="AY168" s="264" t="s">
        <v>169</v>
      </c>
    </row>
    <row r="169" s="2" customFormat="1" ht="33" customHeight="1">
      <c r="A169" s="39"/>
      <c r="B169" s="40"/>
      <c r="C169" s="219" t="s">
        <v>275</v>
      </c>
      <c r="D169" s="219" t="s">
        <v>172</v>
      </c>
      <c r="E169" s="220" t="s">
        <v>527</v>
      </c>
      <c r="F169" s="221" t="s">
        <v>528</v>
      </c>
      <c r="G169" s="222" t="s">
        <v>335</v>
      </c>
      <c r="H169" s="223">
        <v>10</v>
      </c>
      <c r="I169" s="224"/>
      <c r="J169" s="225">
        <f>ROUND(I169*H169,2)</f>
        <v>0</v>
      </c>
      <c r="K169" s="221" t="s">
        <v>176</v>
      </c>
      <c r="L169" s="45"/>
      <c r="M169" s="226" t="s">
        <v>1</v>
      </c>
      <c r="N169" s="227" t="s">
        <v>38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177</v>
      </c>
      <c r="AT169" s="230" t="s">
        <v>172</v>
      </c>
      <c r="AU169" s="230" t="s">
        <v>83</v>
      </c>
      <c r="AY169" s="18" t="s">
        <v>169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81</v>
      </c>
      <c r="BK169" s="231">
        <f>ROUND(I169*H169,2)</f>
        <v>0</v>
      </c>
      <c r="BL169" s="18" t="s">
        <v>177</v>
      </c>
      <c r="BM169" s="230" t="s">
        <v>278</v>
      </c>
    </row>
    <row r="170" s="14" customFormat="1">
      <c r="A170" s="14"/>
      <c r="B170" s="243"/>
      <c r="C170" s="244"/>
      <c r="D170" s="234" t="s">
        <v>178</v>
      </c>
      <c r="E170" s="245" t="s">
        <v>1</v>
      </c>
      <c r="F170" s="246" t="s">
        <v>254</v>
      </c>
      <c r="G170" s="244"/>
      <c r="H170" s="247">
        <v>10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178</v>
      </c>
      <c r="AU170" s="253" t="s">
        <v>83</v>
      </c>
      <c r="AV170" s="14" t="s">
        <v>83</v>
      </c>
      <c r="AW170" s="14" t="s">
        <v>30</v>
      </c>
      <c r="AX170" s="14" t="s">
        <v>73</v>
      </c>
      <c r="AY170" s="253" t="s">
        <v>169</v>
      </c>
    </row>
    <row r="171" s="15" customFormat="1">
      <c r="A171" s="15"/>
      <c r="B171" s="254"/>
      <c r="C171" s="255"/>
      <c r="D171" s="234" t="s">
        <v>178</v>
      </c>
      <c r="E171" s="256" t="s">
        <v>1</v>
      </c>
      <c r="F171" s="257" t="s">
        <v>181</v>
      </c>
      <c r="G171" s="255"/>
      <c r="H171" s="258">
        <v>10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178</v>
      </c>
      <c r="AU171" s="264" t="s">
        <v>83</v>
      </c>
      <c r="AV171" s="15" t="s">
        <v>177</v>
      </c>
      <c r="AW171" s="15" t="s">
        <v>30</v>
      </c>
      <c r="AX171" s="15" t="s">
        <v>81</v>
      </c>
      <c r="AY171" s="264" t="s">
        <v>169</v>
      </c>
    </row>
    <row r="172" s="2" customFormat="1" ht="33" customHeight="1">
      <c r="A172" s="39"/>
      <c r="B172" s="40"/>
      <c r="C172" s="219" t="s">
        <v>250</v>
      </c>
      <c r="D172" s="219" t="s">
        <v>172</v>
      </c>
      <c r="E172" s="220" t="s">
        <v>529</v>
      </c>
      <c r="F172" s="221" t="s">
        <v>530</v>
      </c>
      <c r="G172" s="222" t="s">
        <v>335</v>
      </c>
      <c r="H172" s="223">
        <v>13</v>
      </c>
      <c r="I172" s="224"/>
      <c r="J172" s="225">
        <f>ROUND(I172*H172,2)</f>
        <v>0</v>
      </c>
      <c r="K172" s="221" t="s">
        <v>176</v>
      </c>
      <c r="L172" s="45"/>
      <c r="M172" s="226" t="s">
        <v>1</v>
      </c>
      <c r="N172" s="227" t="s">
        <v>38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177</v>
      </c>
      <c r="AT172" s="230" t="s">
        <v>172</v>
      </c>
      <c r="AU172" s="230" t="s">
        <v>83</v>
      </c>
      <c r="AY172" s="18" t="s">
        <v>169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177</v>
      </c>
      <c r="BM172" s="230" t="s">
        <v>316</v>
      </c>
    </row>
    <row r="173" s="14" customFormat="1">
      <c r="A173" s="14"/>
      <c r="B173" s="243"/>
      <c r="C173" s="244"/>
      <c r="D173" s="234" t="s">
        <v>178</v>
      </c>
      <c r="E173" s="245" t="s">
        <v>1</v>
      </c>
      <c r="F173" s="246" t="s">
        <v>531</v>
      </c>
      <c r="G173" s="244"/>
      <c r="H173" s="247">
        <v>13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178</v>
      </c>
      <c r="AU173" s="253" t="s">
        <v>83</v>
      </c>
      <c r="AV173" s="14" t="s">
        <v>83</v>
      </c>
      <c r="AW173" s="14" t="s">
        <v>30</v>
      </c>
      <c r="AX173" s="14" t="s">
        <v>73</v>
      </c>
      <c r="AY173" s="253" t="s">
        <v>169</v>
      </c>
    </row>
    <row r="174" s="15" customFormat="1">
      <c r="A174" s="15"/>
      <c r="B174" s="254"/>
      <c r="C174" s="255"/>
      <c r="D174" s="234" t="s">
        <v>178</v>
      </c>
      <c r="E174" s="256" t="s">
        <v>1</v>
      </c>
      <c r="F174" s="257" t="s">
        <v>181</v>
      </c>
      <c r="G174" s="255"/>
      <c r="H174" s="258">
        <v>13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178</v>
      </c>
      <c r="AU174" s="264" t="s">
        <v>83</v>
      </c>
      <c r="AV174" s="15" t="s">
        <v>177</v>
      </c>
      <c r="AW174" s="15" t="s">
        <v>30</v>
      </c>
      <c r="AX174" s="15" t="s">
        <v>81</v>
      </c>
      <c r="AY174" s="264" t="s">
        <v>169</v>
      </c>
    </row>
    <row r="175" s="2" customFormat="1" ht="24.15" customHeight="1">
      <c r="A175" s="39"/>
      <c r="B175" s="40"/>
      <c r="C175" s="219" t="s">
        <v>182</v>
      </c>
      <c r="D175" s="219" t="s">
        <v>172</v>
      </c>
      <c r="E175" s="220" t="s">
        <v>532</v>
      </c>
      <c r="F175" s="221" t="s">
        <v>533</v>
      </c>
      <c r="G175" s="222" t="s">
        <v>175</v>
      </c>
      <c r="H175" s="223">
        <v>162.12200000000001</v>
      </c>
      <c r="I175" s="224"/>
      <c r="J175" s="225">
        <f>ROUND(I175*H175,2)</f>
        <v>0</v>
      </c>
      <c r="K175" s="221" t="s">
        <v>176</v>
      </c>
      <c r="L175" s="45"/>
      <c r="M175" s="226" t="s">
        <v>1</v>
      </c>
      <c r="N175" s="227" t="s">
        <v>38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177</v>
      </c>
      <c r="AT175" s="230" t="s">
        <v>172</v>
      </c>
      <c r="AU175" s="230" t="s">
        <v>83</v>
      </c>
      <c r="AY175" s="18" t="s">
        <v>169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81</v>
      </c>
      <c r="BK175" s="231">
        <f>ROUND(I175*H175,2)</f>
        <v>0</v>
      </c>
      <c r="BL175" s="18" t="s">
        <v>177</v>
      </c>
      <c r="BM175" s="230" t="s">
        <v>321</v>
      </c>
    </row>
    <row r="176" s="13" customFormat="1">
      <c r="A176" s="13"/>
      <c r="B176" s="232"/>
      <c r="C176" s="233"/>
      <c r="D176" s="234" t="s">
        <v>178</v>
      </c>
      <c r="E176" s="235" t="s">
        <v>1</v>
      </c>
      <c r="F176" s="236" t="s">
        <v>534</v>
      </c>
      <c r="G176" s="233"/>
      <c r="H176" s="235" t="s">
        <v>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178</v>
      </c>
      <c r="AU176" s="242" t="s">
        <v>83</v>
      </c>
      <c r="AV176" s="13" t="s">
        <v>81</v>
      </c>
      <c r="AW176" s="13" t="s">
        <v>30</v>
      </c>
      <c r="AX176" s="13" t="s">
        <v>73</v>
      </c>
      <c r="AY176" s="242" t="s">
        <v>169</v>
      </c>
    </row>
    <row r="177" s="13" customFormat="1">
      <c r="A177" s="13"/>
      <c r="B177" s="232"/>
      <c r="C177" s="233"/>
      <c r="D177" s="234" t="s">
        <v>178</v>
      </c>
      <c r="E177" s="235" t="s">
        <v>1</v>
      </c>
      <c r="F177" s="236" t="s">
        <v>202</v>
      </c>
      <c r="G177" s="233"/>
      <c r="H177" s="235" t="s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178</v>
      </c>
      <c r="AU177" s="242" t="s">
        <v>83</v>
      </c>
      <c r="AV177" s="13" t="s">
        <v>81</v>
      </c>
      <c r="AW177" s="13" t="s">
        <v>30</v>
      </c>
      <c r="AX177" s="13" t="s">
        <v>73</v>
      </c>
      <c r="AY177" s="242" t="s">
        <v>169</v>
      </c>
    </row>
    <row r="178" s="13" customFormat="1">
      <c r="A178" s="13"/>
      <c r="B178" s="232"/>
      <c r="C178" s="233"/>
      <c r="D178" s="234" t="s">
        <v>178</v>
      </c>
      <c r="E178" s="235" t="s">
        <v>1</v>
      </c>
      <c r="F178" s="236" t="s">
        <v>266</v>
      </c>
      <c r="G178" s="233"/>
      <c r="H178" s="235" t="s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178</v>
      </c>
      <c r="AU178" s="242" t="s">
        <v>83</v>
      </c>
      <c r="AV178" s="13" t="s">
        <v>81</v>
      </c>
      <c r="AW178" s="13" t="s">
        <v>30</v>
      </c>
      <c r="AX178" s="13" t="s">
        <v>73</v>
      </c>
      <c r="AY178" s="242" t="s">
        <v>169</v>
      </c>
    </row>
    <row r="179" s="14" customFormat="1">
      <c r="A179" s="14"/>
      <c r="B179" s="243"/>
      <c r="C179" s="244"/>
      <c r="D179" s="234" t="s">
        <v>178</v>
      </c>
      <c r="E179" s="245" t="s">
        <v>1</v>
      </c>
      <c r="F179" s="246" t="s">
        <v>535</v>
      </c>
      <c r="G179" s="244"/>
      <c r="H179" s="247">
        <v>2.79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178</v>
      </c>
      <c r="AU179" s="253" t="s">
        <v>83</v>
      </c>
      <c r="AV179" s="14" t="s">
        <v>83</v>
      </c>
      <c r="AW179" s="14" t="s">
        <v>30</v>
      </c>
      <c r="AX179" s="14" t="s">
        <v>73</v>
      </c>
      <c r="AY179" s="253" t="s">
        <v>169</v>
      </c>
    </row>
    <row r="180" s="14" customFormat="1">
      <c r="A180" s="14"/>
      <c r="B180" s="243"/>
      <c r="C180" s="244"/>
      <c r="D180" s="234" t="s">
        <v>178</v>
      </c>
      <c r="E180" s="245" t="s">
        <v>1</v>
      </c>
      <c r="F180" s="246" t="s">
        <v>536</v>
      </c>
      <c r="G180" s="244"/>
      <c r="H180" s="247">
        <v>5.8899999999999997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178</v>
      </c>
      <c r="AU180" s="253" t="s">
        <v>83</v>
      </c>
      <c r="AV180" s="14" t="s">
        <v>83</v>
      </c>
      <c r="AW180" s="14" t="s">
        <v>30</v>
      </c>
      <c r="AX180" s="14" t="s">
        <v>73</v>
      </c>
      <c r="AY180" s="253" t="s">
        <v>169</v>
      </c>
    </row>
    <row r="181" s="14" customFormat="1">
      <c r="A181" s="14"/>
      <c r="B181" s="243"/>
      <c r="C181" s="244"/>
      <c r="D181" s="234" t="s">
        <v>178</v>
      </c>
      <c r="E181" s="245" t="s">
        <v>1</v>
      </c>
      <c r="F181" s="246" t="s">
        <v>283</v>
      </c>
      <c r="G181" s="244"/>
      <c r="H181" s="247">
        <v>-1.379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178</v>
      </c>
      <c r="AU181" s="253" t="s">
        <v>83</v>
      </c>
      <c r="AV181" s="14" t="s">
        <v>83</v>
      </c>
      <c r="AW181" s="14" t="s">
        <v>30</v>
      </c>
      <c r="AX181" s="14" t="s">
        <v>73</v>
      </c>
      <c r="AY181" s="253" t="s">
        <v>169</v>
      </c>
    </row>
    <row r="182" s="16" customFormat="1">
      <c r="A182" s="16"/>
      <c r="B182" s="265"/>
      <c r="C182" s="266"/>
      <c r="D182" s="234" t="s">
        <v>178</v>
      </c>
      <c r="E182" s="267" t="s">
        <v>1</v>
      </c>
      <c r="F182" s="268" t="s">
        <v>212</v>
      </c>
      <c r="G182" s="266"/>
      <c r="H182" s="269">
        <v>7.3010000000000002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5" t="s">
        <v>178</v>
      </c>
      <c r="AU182" s="275" t="s">
        <v>83</v>
      </c>
      <c r="AV182" s="16" t="s">
        <v>170</v>
      </c>
      <c r="AW182" s="16" t="s">
        <v>30</v>
      </c>
      <c r="AX182" s="16" t="s">
        <v>73</v>
      </c>
      <c r="AY182" s="275" t="s">
        <v>169</v>
      </c>
    </row>
    <row r="183" s="14" customFormat="1">
      <c r="A183" s="14"/>
      <c r="B183" s="243"/>
      <c r="C183" s="244"/>
      <c r="D183" s="234" t="s">
        <v>178</v>
      </c>
      <c r="E183" s="245" t="s">
        <v>1</v>
      </c>
      <c r="F183" s="246" t="s">
        <v>537</v>
      </c>
      <c r="G183" s="244"/>
      <c r="H183" s="247">
        <v>15.300000000000001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178</v>
      </c>
      <c r="AU183" s="253" t="s">
        <v>83</v>
      </c>
      <c r="AV183" s="14" t="s">
        <v>83</v>
      </c>
      <c r="AW183" s="14" t="s">
        <v>30</v>
      </c>
      <c r="AX183" s="14" t="s">
        <v>73</v>
      </c>
      <c r="AY183" s="253" t="s">
        <v>169</v>
      </c>
    </row>
    <row r="184" s="14" customFormat="1">
      <c r="A184" s="14"/>
      <c r="B184" s="243"/>
      <c r="C184" s="244"/>
      <c r="D184" s="234" t="s">
        <v>178</v>
      </c>
      <c r="E184" s="245" t="s">
        <v>1</v>
      </c>
      <c r="F184" s="246" t="s">
        <v>538</v>
      </c>
      <c r="G184" s="244"/>
      <c r="H184" s="247">
        <v>-4.1369999999999996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178</v>
      </c>
      <c r="AU184" s="253" t="s">
        <v>83</v>
      </c>
      <c r="AV184" s="14" t="s">
        <v>83</v>
      </c>
      <c r="AW184" s="14" t="s">
        <v>30</v>
      </c>
      <c r="AX184" s="14" t="s">
        <v>73</v>
      </c>
      <c r="AY184" s="253" t="s">
        <v>169</v>
      </c>
    </row>
    <row r="185" s="14" customFormat="1">
      <c r="A185" s="14"/>
      <c r="B185" s="243"/>
      <c r="C185" s="244"/>
      <c r="D185" s="234" t="s">
        <v>178</v>
      </c>
      <c r="E185" s="245" t="s">
        <v>1</v>
      </c>
      <c r="F185" s="246" t="s">
        <v>539</v>
      </c>
      <c r="G185" s="244"/>
      <c r="H185" s="247">
        <v>4.7999999999999998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178</v>
      </c>
      <c r="AU185" s="253" t="s">
        <v>83</v>
      </c>
      <c r="AV185" s="14" t="s">
        <v>83</v>
      </c>
      <c r="AW185" s="14" t="s">
        <v>30</v>
      </c>
      <c r="AX185" s="14" t="s">
        <v>73</v>
      </c>
      <c r="AY185" s="253" t="s">
        <v>169</v>
      </c>
    </row>
    <row r="186" s="14" customFormat="1">
      <c r="A186" s="14"/>
      <c r="B186" s="243"/>
      <c r="C186" s="244"/>
      <c r="D186" s="234" t="s">
        <v>178</v>
      </c>
      <c r="E186" s="245" t="s">
        <v>1</v>
      </c>
      <c r="F186" s="246" t="s">
        <v>540</v>
      </c>
      <c r="G186" s="244"/>
      <c r="H186" s="247">
        <v>4.5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178</v>
      </c>
      <c r="AU186" s="253" t="s">
        <v>83</v>
      </c>
      <c r="AV186" s="14" t="s">
        <v>83</v>
      </c>
      <c r="AW186" s="14" t="s">
        <v>30</v>
      </c>
      <c r="AX186" s="14" t="s">
        <v>73</v>
      </c>
      <c r="AY186" s="253" t="s">
        <v>169</v>
      </c>
    </row>
    <row r="187" s="14" customFormat="1">
      <c r="A187" s="14"/>
      <c r="B187" s="243"/>
      <c r="C187" s="244"/>
      <c r="D187" s="234" t="s">
        <v>178</v>
      </c>
      <c r="E187" s="245" t="s">
        <v>1</v>
      </c>
      <c r="F187" s="246" t="s">
        <v>541</v>
      </c>
      <c r="G187" s="244"/>
      <c r="H187" s="247">
        <v>4.3499999999999996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178</v>
      </c>
      <c r="AU187" s="253" t="s">
        <v>83</v>
      </c>
      <c r="AV187" s="14" t="s">
        <v>83</v>
      </c>
      <c r="AW187" s="14" t="s">
        <v>30</v>
      </c>
      <c r="AX187" s="14" t="s">
        <v>73</v>
      </c>
      <c r="AY187" s="253" t="s">
        <v>169</v>
      </c>
    </row>
    <row r="188" s="14" customFormat="1">
      <c r="A188" s="14"/>
      <c r="B188" s="243"/>
      <c r="C188" s="244"/>
      <c r="D188" s="234" t="s">
        <v>178</v>
      </c>
      <c r="E188" s="245" t="s">
        <v>1</v>
      </c>
      <c r="F188" s="246" t="s">
        <v>283</v>
      </c>
      <c r="G188" s="244"/>
      <c r="H188" s="247">
        <v>-1.379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178</v>
      </c>
      <c r="AU188" s="253" t="s">
        <v>83</v>
      </c>
      <c r="AV188" s="14" t="s">
        <v>83</v>
      </c>
      <c r="AW188" s="14" t="s">
        <v>30</v>
      </c>
      <c r="AX188" s="14" t="s">
        <v>73</v>
      </c>
      <c r="AY188" s="253" t="s">
        <v>169</v>
      </c>
    </row>
    <row r="189" s="14" customFormat="1">
      <c r="A189" s="14"/>
      <c r="B189" s="243"/>
      <c r="C189" s="244"/>
      <c r="D189" s="234" t="s">
        <v>178</v>
      </c>
      <c r="E189" s="245" t="s">
        <v>1</v>
      </c>
      <c r="F189" s="246" t="s">
        <v>542</v>
      </c>
      <c r="G189" s="244"/>
      <c r="H189" s="247">
        <v>15.449999999999999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178</v>
      </c>
      <c r="AU189" s="253" t="s">
        <v>83</v>
      </c>
      <c r="AV189" s="14" t="s">
        <v>83</v>
      </c>
      <c r="AW189" s="14" t="s">
        <v>30</v>
      </c>
      <c r="AX189" s="14" t="s">
        <v>73</v>
      </c>
      <c r="AY189" s="253" t="s">
        <v>169</v>
      </c>
    </row>
    <row r="190" s="14" customFormat="1">
      <c r="A190" s="14"/>
      <c r="B190" s="243"/>
      <c r="C190" s="244"/>
      <c r="D190" s="234" t="s">
        <v>178</v>
      </c>
      <c r="E190" s="245" t="s">
        <v>1</v>
      </c>
      <c r="F190" s="246" t="s">
        <v>312</v>
      </c>
      <c r="G190" s="244"/>
      <c r="H190" s="247">
        <v>-2.758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178</v>
      </c>
      <c r="AU190" s="253" t="s">
        <v>83</v>
      </c>
      <c r="AV190" s="14" t="s">
        <v>83</v>
      </c>
      <c r="AW190" s="14" t="s">
        <v>30</v>
      </c>
      <c r="AX190" s="14" t="s">
        <v>73</v>
      </c>
      <c r="AY190" s="253" t="s">
        <v>169</v>
      </c>
    </row>
    <row r="191" s="14" customFormat="1">
      <c r="A191" s="14"/>
      <c r="B191" s="243"/>
      <c r="C191" s="244"/>
      <c r="D191" s="234" t="s">
        <v>178</v>
      </c>
      <c r="E191" s="245" t="s">
        <v>1</v>
      </c>
      <c r="F191" s="246" t="s">
        <v>543</v>
      </c>
      <c r="G191" s="244"/>
      <c r="H191" s="247">
        <v>8.8499999999999996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178</v>
      </c>
      <c r="AU191" s="253" t="s">
        <v>83</v>
      </c>
      <c r="AV191" s="14" t="s">
        <v>83</v>
      </c>
      <c r="AW191" s="14" t="s">
        <v>30</v>
      </c>
      <c r="AX191" s="14" t="s">
        <v>73</v>
      </c>
      <c r="AY191" s="253" t="s">
        <v>169</v>
      </c>
    </row>
    <row r="192" s="14" customFormat="1">
      <c r="A192" s="14"/>
      <c r="B192" s="243"/>
      <c r="C192" s="244"/>
      <c r="D192" s="234" t="s">
        <v>178</v>
      </c>
      <c r="E192" s="245" t="s">
        <v>1</v>
      </c>
      <c r="F192" s="246" t="s">
        <v>283</v>
      </c>
      <c r="G192" s="244"/>
      <c r="H192" s="247">
        <v>-1.379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178</v>
      </c>
      <c r="AU192" s="253" t="s">
        <v>83</v>
      </c>
      <c r="AV192" s="14" t="s">
        <v>83</v>
      </c>
      <c r="AW192" s="14" t="s">
        <v>30</v>
      </c>
      <c r="AX192" s="14" t="s">
        <v>73</v>
      </c>
      <c r="AY192" s="253" t="s">
        <v>169</v>
      </c>
    </row>
    <row r="193" s="16" customFormat="1">
      <c r="A193" s="16"/>
      <c r="B193" s="265"/>
      <c r="C193" s="266"/>
      <c r="D193" s="234" t="s">
        <v>178</v>
      </c>
      <c r="E193" s="267" t="s">
        <v>1</v>
      </c>
      <c r="F193" s="268" t="s">
        <v>212</v>
      </c>
      <c r="G193" s="266"/>
      <c r="H193" s="269">
        <v>43.597000000000001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75" t="s">
        <v>178</v>
      </c>
      <c r="AU193" s="275" t="s">
        <v>83</v>
      </c>
      <c r="AV193" s="16" t="s">
        <v>170</v>
      </c>
      <c r="AW193" s="16" t="s">
        <v>30</v>
      </c>
      <c r="AX193" s="16" t="s">
        <v>73</v>
      </c>
      <c r="AY193" s="275" t="s">
        <v>169</v>
      </c>
    </row>
    <row r="194" s="13" customFormat="1">
      <c r="A194" s="13"/>
      <c r="B194" s="232"/>
      <c r="C194" s="233"/>
      <c r="D194" s="234" t="s">
        <v>178</v>
      </c>
      <c r="E194" s="235" t="s">
        <v>1</v>
      </c>
      <c r="F194" s="236" t="s">
        <v>213</v>
      </c>
      <c r="G194" s="233"/>
      <c r="H194" s="235" t="s">
        <v>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178</v>
      </c>
      <c r="AU194" s="242" t="s">
        <v>83</v>
      </c>
      <c r="AV194" s="13" t="s">
        <v>81</v>
      </c>
      <c r="AW194" s="13" t="s">
        <v>30</v>
      </c>
      <c r="AX194" s="13" t="s">
        <v>73</v>
      </c>
      <c r="AY194" s="242" t="s">
        <v>169</v>
      </c>
    </row>
    <row r="195" s="14" customFormat="1">
      <c r="A195" s="14"/>
      <c r="B195" s="243"/>
      <c r="C195" s="244"/>
      <c r="D195" s="234" t="s">
        <v>178</v>
      </c>
      <c r="E195" s="245" t="s">
        <v>1</v>
      </c>
      <c r="F195" s="246" t="s">
        <v>544</v>
      </c>
      <c r="G195" s="244"/>
      <c r="H195" s="247">
        <v>94.980000000000004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178</v>
      </c>
      <c r="AU195" s="253" t="s">
        <v>83</v>
      </c>
      <c r="AV195" s="14" t="s">
        <v>83</v>
      </c>
      <c r="AW195" s="14" t="s">
        <v>30</v>
      </c>
      <c r="AX195" s="14" t="s">
        <v>73</v>
      </c>
      <c r="AY195" s="253" t="s">
        <v>169</v>
      </c>
    </row>
    <row r="196" s="14" customFormat="1">
      <c r="A196" s="14"/>
      <c r="B196" s="243"/>
      <c r="C196" s="244"/>
      <c r="D196" s="234" t="s">
        <v>178</v>
      </c>
      <c r="E196" s="245" t="s">
        <v>1</v>
      </c>
      <c r="F196" s="246" t="s">
        <v>545</v>
      </c>
      <c r="G196" s="244"/>
      <c r="H196" s="247">
        <v>-9.4559999999999995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178</v>
      </c>
      <c r="AU196" s="253" t="s">
        <v>83</v>
      </c>
      <c r="AV196" s="14" t="s">
        <v>83</v>
      </c>
      <c r="AW196" s="14" t="s">
        <v>30</v>
      </c>
      <c r="AX196" s="14" t="s">
        <v>73</v>
      </c>
      <c r="AY196" s="253" t="s">
        <v>169</v>
      </c>
    </row>
    <row r="197" s="14" customFormat="1">
      <c r="A197" s="14"/>
      <c r="B197" s="243"/>
      <c r="C197" s="244"/>
      <c r="D197" s="234" t="s">
        <v>178</v>
      </c>
      <c r="E197" s="245" t="s">
        <v>1</v>
      </c>
      <c r="F197" s="246" t="s">
        <v>546</v>
      </c>
      <c r="G197" s="244"/>
      <c r="H197" s="247">
        <v>25.699999999999999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178</v>
      </c>
      <c r="AU197" s="253" t="s">
        <v>83</v>
      </c>
      <c r="AV197" s="14" t="s">
        <v>83</v>
      </c>
      <c r="AW197" s="14" t="s">
        <v>30</v>
      </c>
      <c r="AX197" s="14" t="s">
        <v>73</v>
      </c>
      <c r="AY197" s="253" t="s">
        <v>169</v>
      </c>
    </row>
    <row r="198" s="16" customFormat="1">
      <c r="A198" s="16"/>
      <c r="B198" s="265"/>
      <c r="C198" s="266"/>
      <c r="D198" s="234" t="s">
        <v>178</v>
      </c>
      <c r="E198" s="267" t="s">
        <v>1</v>
      </c>
      <c r="F198" s="268" t="s">
        <v>212</v>
      </c>
      <c r="G198" s="266"/>
      <c r="H198" s="269">
        <v>111.224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5" t="s">
        <v>178</v>
      </c>
      <c r="AU198" s="275" t="s">
        <v>83</v>
      </c>
      <c r="AV198" s="16" t="s">
        <v>170</v>
      </c>
      <c r="AW198" s="16" t="s">
        <v>30</v>
      </c>
      <c r="AX198" s="16" t="s">
        <v>73</v>
      </c>
      <c r="AY198" s="275" t="s">
        <v>169</v>
      </c>
    </row>
    <row r="199" s="15" customFormat="1">
      <c r="A199" s="15"/>
      <c r="B199" s="254"/>
      <c r="C199" s="255"/>
      <c r="D199" s="234" t="s">
        <v>178</v>
      </c>
      <c r="E199" s="256" t="s">
        <v>1</v>
      </c>
      <c r="F199" s="257" t="s">
        <v>181</v>
      </c>
      <c r="G199" s="255"/>
      <c r="H199" s="258">
        <v>162.12199999999999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4" t="s">
        <v>178</v>
      </c>
      <c r="AU199" s="264" t="s">
        <v>83</v>
      </c>
      <c r="AV199" s="15" t="s">
        <v>177</v>
      </c>
      <c r="AW199" s="15" t="s">
        <v>30</v>
      </c>
      <c r="AX199" s="15" t="s">
        <v>81</v>
      </c>
      <c r="AY199" s="264" t="s">
        <v>169</v>
      </c>
    </row>
    <row r="200" s="2" customFormat="1" ht="24.15" customHeight="1">
      <c r="A200" s="39"/>
      <c r="B200" s="40"/>
      <c r="C200" s="219" t="s">
        <v>254</v>
      </c>
      <c r="D200" s="219" t="s">
        <v>172</v>
      </c>
      <c r="E200" s="220" t="s">
        <v>547</v>
      </c>
      <c r="F200" s="221" t="s">
        <v>548</v>
      </c>
      <c r="G200" s="222" t="s">
        <v>175</v>
      </c>
      <c r="H200" s="223">
        <v>127.74</v>
      </c>
      <c r="I200" s="224"/>
      <c r="J200" s="225">
        <f>ROUND(I200*H200,2)</f>
        <v>0</v>
      </c>
      <c r="K200" s="221" t="s">
        <v>176</v>
      </c>
      <c r="L200" s="45"/>
      <c r="M200" s="226" t="s">
        <v>1</v>
      </c>
      <c r="N200" s="227" t="s">
        <v>38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177</v>
      </c>
      <c r="AT200" s="230" t="s">
        <v>172</v>
      </c>
      <c r="AU200" s="230" t="s">
        <v>83</v>
      </c>
      <c r="AY200" s="18" t="s">
        <v>169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81</v>
      </c>
      <c r="BK200" s="231">
        <f>ROUND(I200*H200,2)</f>
        <v>0</v>
      </c>
      <c r="BL200" s="18" t="s">
        <v>177</v>
      </c>
      <c r="BM200" s="230" t="s">
        <v>326</v>
      </c>
    </row>
    <row r="201" s="13" customFormat="1">
      <c r="A201" s="13"/>
      <c r="B201" s="232"/>
      <c r="C201" s="233"/>
      <c r="D201" s="234" t="s">
        <v>178</v>
      </c>
      <c r="E201" s="235" t="s">
        <v>1</v>
      </c>
      <c r="F201" s="236" t="s">
        <v>179</v>
      </c>
      <c r="G201" s="233"/>
      <c r="H201" s="235" t="s">
        <v>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178</v>
      </c>
      <c r="AU201" s="242" t="s">
        <v>83</v>
      </c>
      <c r="AV201" s="13" t="s">
        <v>81</v>
      </c>
      <c r="AW201" s="13" t="s">
        <v>30</v>
      </c>
      <c r="AX201" s="13" t="s">
        <v>73</v>
      </c>
      <c r="AY201" s="242" t="s">
        <v>169</v>
      </c>
    </row>
    <row r="202" s="13" customFormat="1">
      <c r="A202" s="13"/>
      <c r="B202" s="232"/>
      <c r="C202" s="233"/>
      <c r="D202" s="234" t="s">
        <v>178</v>
      </c>
      <c r="E202" s="235" t="s">
        <v>1</v>
      </c>
      <c r="F202" s="236" t="s">
        <v>202</v>
      </c>
      <c r="G202" s="233"/>
      <c r="H202" s="235" t="s">
        <v>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178</v>
      </c>
      <c r="AU202" s="242" t="s">
        <v>83</v>
      </c>
      <c r="AV202" s="13" t="s">
        <v>81</v>
      </c>
      <c r="AW202" s="13" t="s">
        <v>30</v>
      </c>
      <c r="AX202" s="13" t="s">
        <v>73</v>
      </c>
      <c r="AY202" s="242" t="s">
        <v>169</v>
      </c>
    </row>
    <row r="203" s="14" customFormat="1">
      <c r="A203" s="14"/>
      <c r="B203" s="243"/>
      <c r="C203" s="244"/>
      <c r="D203" s="234" t="s">
        <v>178</v>
      </c>
      <c r="E203" s="245" t="s">
        <v>1</v>
      </c>
      <c r="F203" s="246" t="s">
        <v>549</v>
      </c>
      <c r="G203" s="244"/>
      <c r="H203" s="247">
        <v>19.591999999999999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178</v>
      </c>
      <c r="AU203" s="253" t="s">
        <v>83</v>
      </c>
      <c r="AV203" s="14" t="s">
        <v>83</v>
      </c>
      <c r="AW203" s="14" t="s">
        <v>30</v>
      </c>
      <c r="AX203" s="14" t="s">
        <v>73</v>
      </c>
      <c r="AY203" s="253" t="s">
        <v>169</v>
      </c>
    </row>
    <row r="204" s="14" customFormat="1">
      <c r="A204" s="14"/>
      <c r="B204" s="243"/>
      <c r="C204" s="244"/>
      <c r="D204" s="234" t="s">
        <v>178</v>
      </c>
      <c r="E204" s="245" t="s">
        <v>1</v>
      </c>
      <c r="F204" s="246" t="s">
        <v>550</v>
      </c>
      <c r="G204" s="244"/>
      <c r="H204" s="247">
        <v>-2.7000000000000002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178</v>
      </c>
      <c r="AU204" s="253" t="s">
        <v>83</v>
      </c>
      <c r="AV204" s="14" t="s">
        <v>83</v>
      </c>
      <c r="AW204" s="14" t="s">
        <v>30</v>
      </c>
      <c r="AX204" s="14" t="s">
        <v>73</v>
      </c>
      <c r="AY204" s="253" t="s">
        <v>169</v>
      </c>
    </row>
    <row r="205" s="14" customFormat="1">
      <c r="A205" s="14"/>
      <c r="B205" s="243"/>
      <c r="C205" s="244"/>
      <c r="D205" s="234" t="s">
        <v>178</v>
      </c>
      <c r="E205" s="245" t="s">
        <v>1</v>
      </c>
      <c r="F205" s="246" t="s">
        <v>551</v>
      </c>
      <c r="G205" s="244"/>
      <c r="H205" s="247">
        <v>26.600000000000001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178</v>
      </c>
      <c r="AU205" s="253" t="s">
        <v>83</v>
      </c>
      <c r="AV205" s="14" t="s">
        <v>83</v>
      </c>
      <c r="AW205" s="14" t="s">
        <v>30</v>
      </c>
      <c r="AX205" s="14" t="s">
        <v>73</v>
      </c>
      <c r="AY205" s="253" t="s">
        <v>169</v>
      </c>
    </row>
    <row r="206" s="14" customFormat="1">
      <c r="A206" s="14"/>
      <c r="B206" s="243"/>
      <c r="C206" s="244"/>
      <c r="D206" s="234" t="s">
        <v>178</v>
      </c>
      <c r="E206" s="245" t="s">
        <v>1</v>
      </c>
      <c r="F206" s="246" t="s">
        <v>295</v>
      </c>
      <c r="G206" s="244"/>
      <c r="H206" s="247">
        <v>-3.1520000000000001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178</v>
      </c>
      <c r="AU206" s="253" t="s">
        <v>83</v>
      </c>
      <c r="AV206" s="14" t="s">
        <v>83</v>
      </c>
      <c r="AW206" s="14" t="s">
        <v>30</v>
      </c>
      <c r="AX206" s="14" t="s">
        <v>73</v>
      </c>
      <c r="AY206" s="253" t="s">
        <v>169</v>
      </c>
    </row>
    <row r="207" s="14" customFormat="1">
      <c r="A207" s="14"/>
      <c r="B207" s="243"/>
      <c r="C207" s="244"/>
      <c r="D207" s="234" t="s">
        <v>178</v>
      </c>
      <c r="E207" s="245" t="s">
        <v>1</v>
      </c>
      <c r="F207" s="246" t="s">
        <v>552</v>
      </c>
      <c r="G207" s="244"/>
      <c r="H207" s="247">
        <v>15.807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178</v>
      </c>
      <c r="AU207" s="253" t="s">
        <v>83</v>
      </c>
      <c r="AV207" s="14" t="s">
        <v>83</v>
      </c>
      <c r="AW207" s="14" t="s">
        <v>30</v>
      </c>
      <c r="AX207" s="14" t="s">
        <v>73</v>
      </c>
      <c r="AY207" s="253" t="s">
        <v>169</v>
      </c>
    </row>
    <row r="208" s="14" customFormat="1">
      <c r="A208" s="14"/>
      <c r="B208" s="243"/>
      <c r="C208" s="244"/>
      <c r="D208" s="234" t="s">
        <v>178</v>
      </c>
      <c r="E208" s="245" t="s">
        <v>1</v>
      </c>
      <c r="F208" s="246" t="s">
        <v>553</v>
      </c>
      <c r="G208" s="244"/>
      <c r="H208" s="247">
        <v>24.948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178</v>
      </c>
      <c r="AU208" s="253" t="s">
        <v>83</v>
      </c>
      <c r="AV208" s="14" t="s">
        <v>83</v>
      </c>
      <c r="AW208" s="14" t="s">
        <v>30</v>
      </c>
      <c r="AX208" s="14" t="s">
        <v>73</v>
      </c>
      <c r="AY208" s="253" t="s">
        <v>169</v>
      </c>
    </row>
    <row r="209" s="14" customFormat="1">
      <c r="A209" s="14"/>
      <c r="B209" s="243"/>
      <c r="C209" s="244"/>
      <c r="D209" s="234" t="s">
        <v>178</v>
      </c>
      <c r="E209" s="245" t="s">
        <v>1</v>
      </c>
      <c r="F209" s="246" t="s">
        <v>295</v>
      </c>
      <c r="G209" s="244"/>
      <c r="H209" s="247">
        <v>-3.1520000000000001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178</v>
      </c>
      <c r="AU209" s="253" t="s">
        <v>83</v>
      </c>
      <c r="AV209" s="14" t="s">
        <v>83</v>
      </c>
      <c r="AW209" s="14" t="s">
        <v>30</v>
      </c>
      <c r="AX209" s="14" t="s">
        <v>73</v>
      </c>
      <c r="AY209" s="253" t="s">
        <v>169</v>
      </c>
    </row>
    <row r="210" s="14" customFormat="1">
      <c r="A210" s="14"/>
      <c r="B210" s="243"/>
      <c r="C210" s="244"/>
      <c r="D210" s="234" t="s">
        <v>178</v>
      </c>
      <c r="E210" s="245" t="s">
        <v>1</v>
      </c>
      <c r="F210" s="246" t="s">
        <v>554</v>
      </c>
      <c r="G210" s="244"/>
      <c r="H210" s="247">
        <v>15.311999999999999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178</v>
      </c>
      <c r="AU210" s="253" t="s">
        <v>83</v>
      </c>
      <c r="AV210" s="14" t="s">
        <v>83</v>
      </c>
      <c r="AW210" s="14" t="s">
        <v>30</v>
      </c>
      <c r="AX210" s="14" t="s">
        <v>73</v>
      </c>
      <c r="AY210" s="253" t="s">
        <v>169</v>
      </c>
    </row>
    <row r="211" s="14" customFormat="1">
      <c r="A211" s="14"/>
      <c r="B211" s="243"/>
      <c r="C211" s="244"/>
      <c r="D211" s="234" t="s">
        <v>178</v>
      </c>
      <c r="E211" s="245" t="s">
        <v>1</v>
      </c>
      <c r="F211" s="246" t="s">
        <v>555</v>
      </c>
      <c r="G211" s="244"/>
      <c r="H211" s="247">
        <v>13.695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178</v>
      </c>
      <c r="AU211" s="253" t="s">
        <v>83</v>
      </c>
      <c r="AV211" s="14" t="s">
        <v>83</v>
      </c>
      <c r="AW211" s="14" t="s">
        <v>30</v>
      </c>
      <c r="AX211" s="14" t="s">
        <v>73</v>
      </c>
      <c r="AY211" s="253" t="s">
        <v>169</v>
      </c>
    </row>
    <row r="212" s="14" customFormat="1">
      <c r="A212" s="14"/>
      <c r="B212" s="243"/>
      <c r="C212" s="244"/>
      <c r="D212" s="234" t="s">
        <v>178</v>
      </c>
      <c r="E212" s="245" t="s">
        <v>1</v>
      </c>
      <c r="F212" s="246" t="s">
        <v>556</v>
      </c>
      <c r="G212" s="244"/>
      <c r="H212" s="247">
        <v>6.7649999999999997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178</v>
      </c>
      <c r="AU212" s="253" t="s">
        <v>83</v>
      </c>
      <c r="AV212" s="14" t="s">
        <v>83</v>
      </c>
      <c r="AW212" s="14" t="s">
        <v>30</v>
      </c>
      <c r="AX212" s="14" t="s">
        <v>73</v>
      </c>
      <c r="AY212" s="253" t="s">
        <v>169</v>
      </c>
    </row>
    <row r="213" s="14" customFormat="1">
      <c r="A213" s="14"/>
      <c r="B213" s="243"/>
      <c r="C213" s="244"/>
      <c r="D213" s="234" t="s">
        <v>178</v>
      </c>
      <c r="E213" s="245" t="s">
        <v>1</v>
      </c>
      <c r="F213" s="246" t="s">
        <v>557</v>
      </c>
      <c r="G213" s="244"/>
      <c r="H213" s="247">
        <v>1.6499999999999999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178</v>
      </c>
      <c r="AU213" s="253" t="s">
        <v>83</v>
      </c>
      <c r="AV213" s="14" t="s">
        <v>83</v>
      </c>
      <c r="AW213" s="14" t="s">
        <v>30</v>
      </c>
      <c r="AX213" s="14" t="s">
        <v>73</v>
      </c>
      <c r="AY213" s="253" t="s">
        <v>169</v>
      </c>
    </row>
    <row r="214" s="14" customFormat="1">
      <c r="A214" s="14"/>
      <c r="B214" s="243"/>
      <c r="C214" s="244"/>
      <c r="D214" s="234" t="s">
        <v>178</v>
      </c>
      <c r="E214" s="245" t="s">
        <v>1</v>
      </c>
      <c r="F214" s="246" t="s">
        <v>556</v>
      </c>
      <c r="G214" s="244"/>
      <c r="H214" s="247">
        <v>6.7649999999999997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178</v>
      </c>
      <c r="AU214" s="253" t="s">
        <v>83</v>
      </c>
      <c r="AV214" s="14" t="s">
        <v>83</v>
      </c>
      <c r="AW214" s="14" t="s">
        <v>30</v>
      </c>
      <c r="AX214" s="14" t="s">
        <v>73</v>
      </c>
      <c r="AY214" s="253" t="s">
        <v>169</v>
      </c>
    </row>
    <row r="215" s="14" customFormat="1">
      <c r="A215" s="14"/>
      <c r="B215" s="243"/>
      <c r="C215" s="244"/>
      <c r="D215" s="234" t="s">
        <v>178</v>
      </c>
      <c r="E215" s="245" t="s">
        <v>1</v>
      </c>
      <c r="F215" s="246" t="s">
        <v>558</v>
      </c>
      <c r="G215" s="244"/>
      <c r="H215" s="247">
        <v>5.6100000000000003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178</v>
      </c>
      <c r="AU215" s="253" t="s">
        <v>83</v>
      </c>
      <c r="AV215" s="14" t="s">
        <v>83</v>
      </c>
      <c r="AW215" s="14" t="s">
        <v>30</v>
      </c>
      <c r="AX215" s="14" t="s">
        <v>73</v>
      </c>
      <c r="AY215" s="253" t="s">
        <v>169</v>
      </c>
    </row>
    <row r="216" s="15" customFormat="1">
      <c r="A216" s="15"/>
      <c r="B216" s="254"/>
      <c r="C216" s="255"/>
      <c r="D216" s="234" t="s">
        <v>178</v>
      </c>
      <c r="E216" s="256" t="s">
        <v>1</v>
      </c>
      <c r="F216" s="257" t="s">
        <v>181</v>
      </c>
      <c r="G216" s="255"/>
      <c r="H216" s="258">
        <v>127.74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4" t="s">
        <v>178</v>
      </c>
      <c r="AU216" s="264" t="s">
        <v>83</v>
      </c>
      <c r="AV216" s="15" t="s">
        <v>177</v>
      </c>
      <c r="AW216" s="15" t="s">
        <v>30</v>
      </c>
      <c r="AX216" s="15" t="s">
        <v>81</v>
      </c>
      <c r="AY216" s="264" t="s">
        <v>169</v>
      </c>
    </row>
    <row r="217" s="2" customFormat="1" ht="24.15" customHeight="1">
      <c r="A217" s="39"/>
      <c r="B217" s="40"/>
      <c r="C217" s="219" t="s">
        <v>328</v>
      </c>
      <c r="D217" s="219" t="s">
        <v>172</v>
      </c>
      <c r="E217" s="220" t="s">
        <v>559</v>
      </c>
      <c r="F217" s="221" t="s">
        <v>560</v>
      </c>
      <c r="G217" s="222" t="s">
        <v>561</v>
      </c>
      <c r="H217" s="223">
        <v>76.799999999999997</v>
      </c>
      <c r="I217" s="224"/>
      <c r="J217" s="225">
        <f>ROUND(I217*H217,2)</f>
        <v>0</v>
      </c>
      <c r="K217" s="221" t="s">
        <v>176</v>
      </c>
      <c r="L217" s="45"/>
      <c r="M217" s="226" t="s">
        <v>1</v>
      </c>
      <c r="N217" s="227" t="s">
        <v>38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177</v>
      </c>
      <c r="AT217" s="230" t="s">
        <v>172</v>
      </c>
      <c r="AU217" s="230" t="s">
        <v>83</v>
      </c>
      <c r="AY217" s="18" t="s">
        <v>169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81</v>
      </c>
      <c r="BK217" s="231">
        <f>ROUND(I217*H217,2)</f>
        <v>0</v>
      </c>
      <c r="BL217" s="18" t="s">
        <v>177</v>
      </c>
      <c r="BM217" s="230" t="s">
        <v>331</v>
      </c>
    </row>
    <row r="218" s="14" customFormat="1">
      <c r="A218" s="14"/>
      <c r="B218" s="243"/>
      <c r="C218" s="244"/>
      <c r="D218" s="234" t="s">
        <v>178</v>
      </c>
      <c r="E218" s="245" t="s">
        <v>1</v>
      </c>
      <c r="F218" s="246" t="s">
        <v>562</v>
      </c>
      <c r="G218" s="244"/>
      <c r="H218" s="247">
        <v>55.799999999999997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178</v>
      </c>
      <c r="AU218" s="253" t="s">
        <v>83</v>
      </c>
      <c r="AV218" s="14" t="s">
        <v>83</v>
      </c>
      <c r="AW218" s="14" t="s">
        <v>30</v>
      </c>
      <c r="AX218" s="14" t="s">
        <v>73</v>
      </c>
      <c r="AY218" s="253" t="s">
        <v>169</v>
      </c>
    </row>
    <row r="219" s="14" customFormat="1">
      <c r="A219" s="14"/>
      <c r="B219" s="243"/>
      <c r="C219" s="244"/>
      <c r="D219" s="234" t="s">
        <v>178</v>
      </c>
      <c r="E219" s="245" t="s">
        <v>1</v>
      </c>
      <c r="F219" s="246" t="s">
        <v>563</v>
      </c>
      <c r="G219" s="244"/>
      <c r="H219" s="247">
        <v>21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178</v>
      </c>
      <c r="AU219" s="253" t="s">
        <v>83</v>
      </c>
      <c r="AV219" s="14" t="s">
        <v>83</v>
      </c>
      <c r="AW219" s="14" t="s">
        <v>30</v>
      </c>
      <c r="AX219" s="14" t="s">
        <v>73</v>
      </c>
      <c r="AY219" s="253" t="s">
        <v>169</v>
      </c>
    </row>
    <row r="220" s="15" customFormat="1">
      <c r="A220" s="15"/>
      <c r="B220" s="254"/>
      <c r="C220" s="255"/>
      <c r="D220" s="234" t="s">
        <v>178</v>
      </c>
      <c r="E220" s="256" t="s">
        <v>1</v>
      </c>
      <c r="F220" s="257" t="s">
        <v>181</v>
      </c>
      <c r="G220" s="255"/>
      <c r="H220" s="258">
        <v>76.799999999999997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178</v>
      </c>
      <c r="AU220" s="264" t="s">
        <v>83</v>
      </c>
      <c r="AV220" s="15" t="s">
        <v>177</v>
      </c>
      <c r="AW220" s="15" t="s">
        <v>30</v>
      </c>
      <c r="AX220" s="15" t="s">
        <v>81</v>
      </c>
      <c r="AY220" s="264" t="s">
        <v>169</v>
      </c>
    </row>
    <row r="221" s="2" customFormat="1" ht="21.75" customHeight="1">
      <c r="A221" s="39"/>
      <c r="B221" s="40"/>
      <c r="C221" s="219" t="s">
        <v>258</v>
      </c>
      <c r="D221" s="219" t="s">
        <v>172</v>
      </c>
      <c r="E221" s="220" t="s">
        <v>564</v>
      </c>
      <c r="F221" s="221" t="s">
        <v>565</v>
      </c>
      <c r="G221" s="222" t="s">
        <v>175</v>
      </c>
      <c r="H221" s="223">
        <v>11.85</v>
      </c>
      <c r="I221" s="224"/>
      <c r="J221" s="225">
        <f>ROUND(I221*H221,2)</f>
        <v>0</v>
      </c>
      <c r="K221" s="221" t="s">
        <v>176</v>
      </c>
      <c r="L221" s="45"/>
      <c r="M221" s="226" t="s">
        <v>1</v>
      </c>
      <c r="N221" s="227" t="s">
        <v>38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177</v>
      </c>
      <c r="AT221" s="230" t="s">
        <v>172</v>
      </c>
      <c r="AU221" s="230" t="s">
        <v>83</v>
      </c>
      <c r="AY221" s="18" t="s">
        <v>169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81</v>
      </c>
      <c r="BK221" s="231">
        <f>ROUND(I221*H221,2)</f>
        <v>0</v>
      </c>
      <c r="BL221" s="18" t="s">
        <v>177</v>
      </c>
      <c r="BM221" s="230" t="s">
        <v>336</v>
      </c>
    </row>
    <row r="222" s="13" customFormat="1">
      <c r="A222" s="13"/>
      <c r="B222" s="232"/>
      <c r="C222" s="233"/>
      <c r="D222" s="234" t="s">
        <v>178</v>
      </c>
      <c r="E222" s="235" t="s">
        <v>1</v>
      </c>
      <c r="F222" s="236" t="s">
        <v>566</v>
      </c>
      <c r="G222" s="233"/>
      <c r="H222" s="235" t="s">
        <v>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178</v>
      </c>
      <c r="AU222" s="242" t="s">
        <v>83</v>
      </c>
      <c r="AV222" s="13" t="s">
        <v>81</v>
      </c>
      <c r="AW222" s="13" t="s">
        <v>30</v>
      </c>
      <c r="AX222" s="13" t="s">
        <v>73</v>
      </c>
      <c r="AY222" s="242" t="s">
        <v>169</v>
      </c>
    </row>
    <row r="223" s="14" customFormat="1">
      <c r="A223" s="14"/>
      <c r="B223" s="243"/>
      <c r="C223" s="244"/>
      <c r="D223" s="234" t="s">
        <v>178</v>
      </c>
      <c r="E223" s="245" t="s">
        <v>1</v>
      </c>
      <c r="F223" s="246" t="s">
        <v>567</v>
      </c>
      <c r="G223" s="244"/>
      <c r="H223" s="247">
        <v>9.4499999999999993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178</v>
      </c>
      <c r="AU223" s="253" t="s">
        <v>83</v>
      </c>
      <c r="AV223" s="14" t="s">
        <v>83</v>
      </c>
      <c r="AW223" s="14" t="s">
        <v>30</v>
      </c>
      <c r="AX223" s="14" t="s">
        <v>73</v>
      </c>
      <c r="AY223" s="253" t="s">
        <v>169</v>
      </c>
    </row>
    <row r="224" s="14" customFormat="1">
      <c r="A224" s="14"/>
      <c r="B224" s="243"/>
      <c r="C224" s="244"/>
      <c r="D224" s="234" t="s">
        <v>178</v>
      </c>
      <c r="E224" s="245" t="s">
        <v>1</v>
      </c>
      <c r="F224" s="246" t="s">
        <v>568</v>
      </c>
      <c r="G224" s="244"/>
      <c r="H224" s="247">
        <v>2.3999999999999999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178</v>
      </c>
      <c r="AU224" s="253" t="s">
        <v>83</v>
      </c>
      <c r="AV224" s="14" t="s">
        <v>83</v>
      </c>
      <c r="AW224" s="14" t="s">
        <v>30</v>
      </c>
      <c r="AX224" s="14" t="s">
        <v>73</v>
      </c>
      <c r="AY224" s="253" t="s">
        <v>169</v>
      </c>
    </row>
    <row r="225" s="15" customFormat="1">
      <c r="A225" s="15"/>
      <c r="B225" s="254"/>
      <c r="C225" s="255"/>
      <c r="D225" s="234" t="s">
        <v>178</v>
      </c>
      <c r="E225" s="256" t="s">
        <v>1</v>
      </c>
      <c r="F225" s="257" t="s">
        <v>181</v>
      </c>
      <c r="G225" s="255"/>
      <c r="H225" s="258">
        <v>11.85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178</v>
      </c>
      <c r="AU225" s="264" t="s">
        <v>83</v>
      </c>
      <c r="AV225" s="15" t="s">
        <v>177</v>
      </c>
      <c r="AW225" s="15" t="s">
        <v>30</v>
      </c>
      <c r="AX225" s="15" t="s">
        <v>81</v>
      </c>
      <c r="AY225" s="264" t="s">
        <v>169</v>
      </c>
    </row>
    <row r="226" s="2" customFormat="1" ht="21.75" customHeight="1">
      <c r="A226" s="39"/>
      <c r="B226" s="40"/>
      <c r="C226" s="219" t="s">
        <v>337</v>
      </c>
      <c r="D226" s="219" t="s">
        <v>172</v>
      </c>
      <c r="E226" s="220" t="s">
        <v>569</v>
      </c>
      <c r="F226" s="221" t="s">
        <v>570</v>
      </c>
      <c r="G226" s="222" t="s">
        <v>335</v>
      </c>
      <c r="H226" s="223">
        <v>1</v>
      </c>
      <c r="I226" s="224"/>
      <c r="J226" s="225">
        <f>ROUND(I226*H226,2)</f>
        <v>0</v>
      </c>
      <c r="K226" s="221" t="s">
        <v>409</v>
      </c>
      <c r="L226" s="45"/>
      <c r="M226" s="226" t="s">
        <v>1</v>
      </c>
      <c r="N226" s="227" t="s">
        <v>38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177</v>
      </c>
      <c r="AT226" s="230" t="s">
        <v>172</v>
      </c>
      <c r="AU226" s="230" t="s">
        <v>83</v>
      </c>
      <c r="AY226" s="18" t="s">
        <v>169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81</v>
      </c>
      <c r="BK226" s="231">
        <f>ROUND(I226*H226,2)</f>
        <v>0</v>
      </c>
      <c r="BL226" s="18" t="s">
        <v>177</v>
      </c>
      <c r="BM226" s="230" t="s">
        <v>340</v>
      </c>
    </row>
    <row r="227" s="14" customFormat="1">
      <c r="A227" s="14"/>
      <c r="B227" s="243"/>
      <c r="C227" s="244"/>
      <c r="D227" s="234" t="s">
        <v>178</v>
      </c>
      <c r="E227" s="245" t="s">
        <v>1</v>
      </c>
      <c r="F227" s="246" t="s">
        <v>81</v>
      </c>
      <c r="G227" s="244"/>
      <c r="H227" s="247">
        <v>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178</v>
      </c>
      <c r="AU227" s="253" t="s">
        <v>83</v>
      </c>
      <c r="AV227" s="14" t="s">
        <v>83</v>
      </c>
      <c r="AW227" s="14" t="s">
        <v>30</v>
      </c>
      <c r="AX227" s="14" t="s">
        <v>73</v>
      </c>
      <c r="AY227" s="253" t="s">
        <v>169</v>
      </c>
    </row>
    <row r="228" s="15" customFormat="1">
      <c r="A228" s="15"/>
      <c r="B228" s="254"/>
      <c r="C228" s="255"/>
      <c r="D228" s="234" t="s">
        <v>178</v>
      </c>
      <c r="E228" s="256" t="s">
        <v>1</v>
      </c>
      <c r="F228" s="257" t="s">
        <v>181</v>
      </c>
      <c r="G228" s="255"/>
      <c r="H228" s="258">
        <v>1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178</v>
      </c>
      <c r="AU228" s="264" t="s">
        <v>83</v>
      </c>
      <c r="AV228" s="15" t="s">
        <v>177</v>
      </c>
      <c r="AW228" s="15" t="s">
        <v>30</v>
      </c>
      <c r="AX228" s="15" t="s">
        <v>81</v>
      </c>
      <c r="AY228" s="264" t="s">
        <v>169</v>
      </c>
    </row>
    <row r="229" s="12" customFormat="1" ht="22.8" customHeight="1">
      <c r="A229" s="12"/>
      <c r="B229" s="203"/>
      <c r="C229" s="204"/>
      <c r="D229" s="205" t="s">
        <v>72</v>
      </c>
      <c r="E229" s="217" t="s">
        <v>251</v>
      </c>
      <c r="F229" s="217" t="s">
        <v>571</v>
      </c>
      <c r="G229" s="204"/>
      <c r="H229" s="204"/>
      <c r="I229" s="207"/>
      <c r="J229" s="218">
        <f>BK229</f>
        <v>0</v>
      </c>
      <c r="K229" s="204"/>
      <c r="L229" s="209"/>
      <c r="M229" s="210"/>
      <c r="N229" s="211"/>
      <c r="O229" s="211"/>
      <c r="P229" s="212">
        <f>SUM(P230:P242)</f>
        <v>0</v>
      </c>
      <c r="Q229" s="211"/>
      <c r="R229" s="212">
        <f>SUM(R230:R242)</f>
        <v>0</v>
      </c>
      <c r="S229" s="211"/>
      <c r="T229" s="213">
        <f>SUM(T230:T242)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4" t="s">
        <v>81</v>
      </c>
      <c r="AT229" s="215" t="s">
        <v>72</v>
      </c>
      <c r="AU229" s="215" t="s">
        <v>81</v>
      </c>
      <c r="AY229" s="214" t="s">
        <v>169</v>
      </c>
      <c r="BK229" s="216">
        <f>SUM(BK230:BK242)</f>
        <v>0</v>
      </c>
    </row>
    <row r="230" s="2" customFormat="1" ht="24.15" customHeight="1">
      <c r="A230" s="39"/>
      <c r="B230" s="40"/>
      <c r="C230" s="219" t="s">
        <v>278</v>
      </c>
      <c r="D230" s="219" t="s">
        <v>172</v>
      </c>
      <c r="E230" s="220" t="s">
        <v>572</v>
      </c>
      <c r="F230" s="221" t="s">
        <v>573</v>
      </c>
      <c r="G230" s="222" t="s">
        <v>175</v>
      </c>
      <c r="H230" s="223">
        <v>14.75</v>
      </c>
      <c r="I230" s="224"/>
      <c r="J230" s="225">
        <f>ROUND(I230*H230,2)</f>
        <v>0</v>
      </c>
      <c r="K230" s="221" t="s">
        <v>199</v>
      </c>
      <c r="L230" s="45"/>
      <c r="M230" s="226" t="s">
        <v>1</v>
      </c>
      <c r="N230" s="227" t="s">
        <v>38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177</v>
      </c>
      <c r="AT230" s="230" t="s">
        <v>172</v>
      </c>
      <c r="AU230" s="230" t="s">
        <v>83</v>
      </c>
      <c r="AY230" s="18" t="s">
        <v>169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81</v>
      </c>
      <c r="BK230" s="231">
        <f>ROUND(I230*H230,2)</f>
        <v>0</v>
      </c>
      <c r="BL230" s="18" t="s">
        <v>177</v>
      </c>
      <c r="BM230" s="230" t="s">
        <v>345</v>
      </c>
    </row>
    <row r="231" s="13" customFormat="1">
      <c r="A231" s="13"/>
      <c r="B231" s="232"/>
      <c r="C231" s="233"/>
      <c r="D231" s="234" t="s">
        <v>178</v>
      </c>
      <c r="E231" s="235" t="s">
        <v>1</v>
      </c>
      <c r="F231" s="236" t="s">
        <v>503</v>
      </c>
      <c r="G231" s="233"/>
      <c r="H231" s="235" t="s">
        <v>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178</v>
      </c>
      <c r="AU231" s="242" t="s">
        <v>83</v>
      </c>
      <c r="AV231" s="13" t="s">
        <v>81</v>
      </c>
      <c r="AW231" s="13" t="s">
        <v>30</v>
      </c>
      <c r="AX231" s="13" t="s">
        <v>73</v>
      </c>
      <c r="AY231" s="242" t="s">
        <v>169</v>
      </c>
    </row>
    <row r="232" s="14" customFormat="1">
      <c r="A232" s="14"/>
      <c r="B232" s="243"/>
      <c r="C232" s="244"/>
      <c r="D232" s="234" t="s">
        <v>178</v>
      </c>
      <c r="E232" s="245" t="s">
        <v>1</v>
      </c>
      <c r="F232" s="246" t="s">
        <v>574</v>
      </c>
      <c r="G232" s="244"/>
      <c r="H232" s="247">
        <v>14.75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178</v>
      </c>
      <c r="AU232" s="253" t="s">
        <v>83</v>
      </c>
      <c r="AV232" s="14" t="s">
        <v>83</v>
      </c>
      <c r="AW232" s="14" t="s">
        <v>30</v>
      </c>
      <c r="AX232" s="14" t="s">
        <v>73</v>
      </c>
      <c r="AY232" s="253" t="s">
        <v>169</v>
      </c>
    </row>
    <row r="233" s="15" customFormat="1">
      <c r="A233" s="15"/>
      <c r="B233" s="254"/>
      <c r="C233" s="255"/>
      <c r="D233" s="234" t="s">
        <v>178</v>
      </c>
      <c r="E233" s="256" t="s">
        <v>1</v>
      </c>
      <c r="F233" s="257" t="s">
        <v>181</v>
      </c>
      <c r="G233" s="255"/>
      <c r="H233" s="258">
        <v>14.75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4" t="s">
        <v>178</v>
      </c>
      <c r="AU233" s="264" t="s">
        <v>83</v>
      </c>
      <c r="AV233" s="15" t="s">
        <v>177</v>
      </c>
      <c r="AW233" s="15" t="s">
        <v>30</v>
      </c>
      <c r="AX233" s="15" t="s">
        <v>81</v>
      </c>
      <c r="AY233" s="264" t="s">
        <v>169</v>
      </c>
    </row>
    <row r="234" s="2" customFormat="1" ht="24.15" customHeight="1">
      <c r="A234" s="39"/>
      <c r="B234" s="40"/>
      <c r="C234" s="219" t="s">
        <v>8</v>
      </c>
      <c r="D234" s="219" t="s">
        <v>172</v>
      </c>
      <c r="E234" s="220" t="s">
        <v>575</v>
      </c>
      <c r="F234" s="221" t="s">
        <v>576</v>
      </c>
      <c r="G234" s="222" t="s">
        <v>175</v>
      </c>
      <c r="H234" s="223">
        <v>14.75</v>
      </c>
      <c r="I234" s="224"/>
      <c r="J234" s="225">
        <f>ROUND(I234*H234,2)</f>
        <v>0</v>
      </c>
      <c r="K234" s="221" t="s">
        <v>199</v>
      </c>
      <c r="L234" s="45"/>
      <c r="M234" s="226" t="s">
        <v>1</v>
      </c>
      <c r="N234" s="227" t="s">
        <v>38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177</v>
      </c>
      <c r="AT234" s="230" t="s">
        <v>172</v>
      </c>
      <c r="AU234" s="230" t="s">
        <v>83</v>
      </c>
      <c r="AY234" s="18" t="s">
        <v>169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81</v>
      </c>
      <c r="BK234" s="231">
        <f>ROUND(I234*H234,2)</f>
        <v>0</v>
      </c>
      <c r="BL234" s="18" t="s">
        <v>177</v>
      </c>
      <c r="BM234" s="230" t="s">
        <v>352</v>
      </c>
    </row>
    <row r="235" s="13" customFormat="1">
      <c r="A235" s="13"/>
      <c r="B235" s="232"/>
      <c r="C235" s="233"/>
      <c r="D235" s="234" t="s">
        <v>178</v>
      </c>
      <c r="E235" s="235" t="s">
        <v>1</v>
      </c>
      <c r="F235" s="236" t="s">
        <v>179</v>
      </c>
      <c r="G235" s="233"/>
      <c r="H235" s="235" t="s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178</v>
      </c>
      <c r="AU235" s="242" t="s">
        <v>83</v>
      </c>
      <c r="AV235" s="13" t="s">
        <v>81</v>
      </c>
      <c r="AW235" s="13" t="s">
        <v>30</v>
      </c>
      <c r="AX235" s="13" t="s">
        <v>73</v>
      </c>
      <c r="AY235" s="242" t="s">
        <v>169</v>
      </c>
    </row>
    <row r="236" s="14" customFormat="1">
      <c r="A236" s="14"/>
      <c r="B236" s="243"/>
      <c r="C236" s="244"/>
      <c r="D236" s="234" t="s">
        <v>178</v>
      </c>
      <c r="E236" s="245" t="s">
        <v>1</v>
      </c>
      <c r="F236" s="246" t="s">
        <v>574</v>
      </c>
      <c r="G236" s="244"/>
      <c r="H236" s="247">
        <v>14.75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178</v>
      </c>
      <c r="AU236" s="253" t="s">
        <v>83</v>
      </c>
      <c r="AV236" s="14" t="s">
        <v>83</v>
      </c>
      <c r="AW236" s="14" t="s">
        <v>30</v>
      </c>
      <c r="AX236" s="14" t="s">
        <v>73</v>
      </c>
      <c r="AY236" s="253" t="s">
        <v>169</v>
      </c>
    </row>
    <row r="237" s="15" customFormat="1">
      <c r="A237" s="15"/>
      <c r="B237" s="254"/>
      <c r="C237" s="255"/>
      <c r="D237" s="234" t="s">
        <v>178</v>
      </c>
      <c r="E237" s="256" t="s">
        <v>1</v>
      </c>
      <c r="F237" s="257" t="s">
        <v>181</v>
      </c>
      <c r="G237" s="255"/>
      <c r="H237" s="258">
        <v>14.75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178</v>
      </c>
      <c r="AU237" s="264" t="s">
        <v>83</v>
      </c>
      <c r="AV237" s="15" t="s">
        <v>177</v>
      </c>
      <c r="AW237" s="15" t="s">
        <v>30</v>
      </c>
      <c r="AX237" s="15" t="s">
        <v>81</v>
      </c>
      <c r="AY237" s="264" t="s">
        <v>169</v>
      </c>
    </row>
    <row r="238" s="2" customFormat="1" ht="24.15" customHeight="1">
      <c r="A238" s="39"/>
      <c r="B238" s="40"/>
      <c r="C238" s="219" t="s">
        <v>316</v>
      </c>
      <c r="D238" s="219" t="s">
        <v>172</v>
      </c>
      <c r="E238" s="220" t="s">
        <v>577</v>
      </c>
      <c r="F238" s="221" t="s">
        <v>578</v>
      </c>
      <c r="G238" s="222" t="s">
        <v>175</v>
      </c>
      <c r="H238" s="223">
        <v>10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38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177</v>
      </c>
      <c r="AT238" s="230" t="s">
        <v>172</v>
      </c>
      <c r="AU238" s="230" t="s">
        <v>83</v>
      </c>
      <c r="AY238" s="18" t="s">
        <v>169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81</v>
      </c>
      <c r="BK238" s="231">
        <f>ROUND(I238*H238,2)</f>
        <v>0</v>
      </c>
      <c r="BL238" s="18" t="s">
        <v>177</v>
      </c>
      <c r="BM238" s="230" t="s">
        <v>355</v>
      </c>
    </row>
    <row r="239" s="2" customFormat="1">
      <c r="A239" s="39"/>
      <c r="B239" s="40"/>
      <c r="C239" s="41"/>
      <c r="D239" s="234" t="s">
        <v>522</v>
      </c>
      <c r="E239" s="41"/>
      <c r="F239" s="279" t="s">
        <v>523</v>
      </c>
      <c r="G239" s="41"/>
      <c r="H239" s="41"/>
      <c r="I239" s="280"/>
      <c r="J239" s="41"/>
      <c r="K239" s="41"/>
      <c r="L239" s="45"/>
      <c r="M239" s="281"/>
      <c r="N239" s="282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522</v>
      </c>
      <c r="AU239" s="18" t="s">
        <v>83</v>
      </c>
    </row>
    <row r="240" s="13" customFormat="1">
      <c r="A240" s="13"/>
      <c r="B240" s="232"/>
      <c r="C240" s="233"/>
      <c r="D240" s="234" t="s">
        <v>178</v>
      </c>
      <c r="E240" s="235" t="s">
        <v>1</v>
      </c>
      <c r="F240" s="236" t="s">
        <v>579</v>
      </c>
      <c r="G240" s="233"/>
      <c r="H240" s="235" t="s">
        <v>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178</v>
      </c>
      <c r="AU240" s="242" t="s">
        <v>83</v>
      </c>
      <c r="AV240" s="13" t="s">
        <v>81</v>
      </c>
      <c r="AW240" s="13" t="s">
        <v>30</v>
      </c>
      <c r="AX240" s="13" t="s">
        <v>73</v>
      </c>
      <c r="AY240" s="242" t="s">
        <v>169</v>
      </c>
    </row>
    <row r="241" s="14" customFormat="1">
      <c r="A241" s="14"/>
      <c r="B241" s="243"/>
      <c r="C241" s="244"/>
      <c r="D241" s="234" t="s">
        <v>178</v>
      </c>
      <c r="E241" s="245" t="s">
        <v>1</v>
      </c>
      <c r="F241" s="246" t="s">
        <v>254</v>
      </c>
      <c r="G241" s="244"/>
      <c r="H241" s="247">
        <v>10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178</v>
      </c>
      <c r="AU241" s="253" t="s">
        <v>83</v>
      </c>
      <c r="AV241" s="14" t="s">
        <v>83</v>
      </c>
      <c r="AW241" s="14" t="s">
        <v>30</v>
      </c>
      <c r="AX241" s="14" t="s">
        <v>73</v>
      </c>
      <c r="AY241" s="253" t="s">
        <v>169</v>
      </c>
    </row>
    <row r="242" s="15" customFormat="1">
      <c r="A242" s="15"/>
      <c r="B242" s="254"/>
      <c r="C242" s="255"/>
      <c r="D242" s="234" t="s">
        <v>178</v>
      </c>
      <c r="E242" s="256" t="s">
        <v>1</v>
      </c>
      <c r="F242" s="257" t="s">
        <v>181</v>
      </c>
      <c r="G242" s="255"/>
      <c r="H242" s="258">
        <v>10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4" t="s">
        <v>178</v>
      </c>
      <c r="AU242" s="264" t="s">
        <v>83</v>
      </c>
      <c r="AV242" s="15" t="s">
        <v>177</v>
      </c>
      <c r="AW242" s="15" t="s">
        <v>30</v>
      </c>
      <c r="AX242" s="15" t="s">
        <v>81</v>
      </c>
      <c r="AY242" s="264" t="s">
        <v>169</v>
      </c>
    </row>
    <row r="243" s="12" customFormat="1" ht="22.8" customHeight="1">
      <c r="A243" s="12"/>
      <c r="B243" s="203"/>
      <c r="C243" s="204"/>
      <c r="D243" s="205" t="s">
        <v>72</v>
      </c>
      <c r="E243" s="217" t="s">
        <v>200</v>
      </c>
      <c r="F243" s="217" t="s">
        <v>580</v>
      </c>
      <c r="G243" s="204"/>
      <c r="H243" s="204"/>
      <c r="I243" s="207"/>
      <c r="J243" s="218">
        <f>BK243</f>
        <v>0</v>
      </c>
      <c r="K243" s="204"/>
      <c r="L243" s="209"/>
      <c r="M243" s="210"/>
      <c r="N243" s="211"/>
      <c r="O243" s="211"/>
      <c r="P243" s="212">
        <f>SUM(P244:P632)</f>
        <v>0</v>
      </c>
      <c r="Q243" s="211"/>
      <c r="R243" s="212">
        <f>SUM(R244:R632)</f>
        <v>0</v>
      </c>
      <c r="S243" s="211"/>
      <c r="T243" s="213">
        <f>SUM(T244:T632)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4" t="s">
        <v>81</v>
      </c>
      <c r="AT243" s="215" t="s">
        <v>72</v>
      </c>
      <c r="AU243" s="215" t="s">
        <v>81</v>
      </c>
      <c r="AY243" s="214" t="s">
        <v>169</v>
      </c>
      <c r="BK243" s="216">
        <f>SUM(BK244:BK632)</f>
        <v>0</v>
      </c>
    </row>
    <row r="244" s="2" customFormat="1" ht="24.15" customHeight="1">
      <c r="A244" s="39"/>
      <c r="B244" s="40"/>
      <c r="C244" s="219" t="s">
        <v>356</v>
      </c>
      <c r="D244" s="219" t="s">
        <v>172</v>
      </c>
      <c r="E244" s="220" t="s">
        <v>581</v>
      </c>
      <c r="F244" s="221" t="s">
        <v>582</v>
      </c>
      <c r="G244" s="222" t="s">
        <v>175</v>
      </c>
      <c r="H244" s="223">
        <v>51.051000000000002</v>
      </c>
      <c r="I244" s="224"/>
      <c r="J244" s="225">
        <f>ROUND(I244*H244,2)</f>
        <v>0</v>
      </c>
      <c r="K244" s="221" t="s">
        <v>176</v>
      </c>
      <c r="L244" s="45"/>
      <c r="M244" s="226" t="s">
        <v>1</v>
      </c>
      <c r="N244" s="227" t="s">
        <v>38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177</v>
      </c>
      <c r="AT244" s="230" t="s">
        <v>172</v>
      </c>
      <c r="AU244" s="230" t="s">
        <v>83</v>
      </c>
      <c r="AY244" s="18" t="s">
        <v>169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81</v>
      </c>
      <c r="BK244" s="231">
        <f>ROUND(I244*H244,2)</f>
        <v>0</v>
      </c>
      <c r="BL244" s="18" t="s">
        <v>177</v>
      </c>
      <c r="BM244" s="230" t="s">
        <v>359</v>
      </c>
    </row>
    <row r="245" s="14" customFormat="1">
      <c r="A245" s="14"/>
      <c r="B245" s="243"/>
      <c r="C245" s="244"/>
      <c r="D245" s="234" t="s">
        <v>178</v>
      </c>
      <c r="E245" s="245" t="s">
        <v>1</v>
      </c>
      <c r="F245" s="246" t="s">
        <v>583</v>
      </c>
      <c r="G245" s="244"/>
      <c r="H245" s="247">
        <v>51.051000000000002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178</v>
      </c>
      <c r="AU245" s="253" t="s">
        <v>83</v>
      </c>
      <c r="AV245" s="14" t="s">
        <v>83</v>
      </c>
      <c r="AW245" s="14" t="s">
        <v>30</v>
      </c>
      <c r="AX245" s="14" t="s">
        <v>73</v>
      </c>
      <c r="AY245" s="253" t="s">
        <v>169</v>
      </c>
    </row>
    <row r="246" s="15" customFormat="1">
      <c r="A246" s="15"/>
      <c r="B246" s="254"/>
      <c r="C246" s="255"/>
      <c r="D246" s="234" t="s">
        <v>178</v>
      </c>
      <c r="E246" s="256" t="s">
        <v>1</v>
      </c>
      <c r="F246" s="257" t="s">
        <v>181</v>
      </c>
      <c r="G246" s="255"/>
      <c r="H246" s="258">
        <v>51.051000000000002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178</v>
      </c>
      <c r="AU246" s="264" t="s">
        <v>83</v>
      </c>
      <c r="AV246" s="15" t="s">
        <v>177</v>
      </c>
      <c r="AW246" s="15" t="s">
        <v>30</v>
      </c>
      <c r="AX246" s="15" t="s">
        <v>81</v>
      </c>
      <c r="AY246" s="264" t="s">
        <v>169</v>
      </c>
    </row>
    <row r="247" s="2" customFormat="1" ht="24.15" customHeight="1">
      <c r="A247" s="39"/>
      <c r="B247" s="40"/>
      <c r="C247" s="219" t="s">
        <v>321</v>
      </c>
      <c r="D247" s="219" t="s">
        <v>172</v>
      </c>
      <c r="E247" s="220" t="s">
        <v>584</v>
      </c>
      <c r="F247" s="221" t="s">
        <v>585</v>
      </c>
      <c r="G247" s="222" t="s">
        <v>175</v>
      </c>
      <c r="H247" s="223">
        <v>170.16999999999999</v>
      </c>
      <c r="I247" s="224"/>
      <c r="J247" s="225">
        <f>ROUND(I247*H247,2)</f>
        <v>0</v>
      </c>
      <c r="K247" s="221" t="s">
        <v>176</v>
      </c>
      <c r="L247" s="45"/>
      <c r="M247" s="226" t="s">
        <v>1</v>
      </c>
      <c r="N247" s="227" t="s">
        <v>38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177</v>
      </c>
      <c r="AT247" s="230" t="s">
        <v>172</v>
      </c>
      <c r="AU247" s="230" t="s">
        <v>83</v>
      </c>
      <c r="AY247" s="18" t="s">
        <v>169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81</v>
      </c>
      <c r="BK247" s="231">
        <f>ROUND(I247*H247,2)</f>
        <v>0</v>
      </c>
      <c r="BL247" s="18" t="s">
        <v>177</v>
      </c>
      <c r="BM247" s="230" t="s">
        <v>363</v>
      </c>
    </row>
    <row r="248" s="14" customFormat="1">
      <c r="A248" s="14"/>
      <c r="B248" s="243"/>
      <c r="C248" s="244"/>
      <c r="D248" s="234" t="s">
        <v>178</v>
      </c>
      <c r="E248" s="245" t="s">
        <v>1</v>
      </c>
      <c r="F248" s="246" t="s">
        <v>586</v>
      </c>
      <c r="G248" s="244"/>
      <c r="H248" s="247">
        <v>170.16999999999999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178</v>
      </c>
      <c r="AU248" s="253" t="s">
        <v>83</v>
      </c>
      <c r="AV248" s="14" t="s">
        <v>83</v>
      </c>
      <c r="AW248" s="14" t="s">
        <v>30</v>
      </c>
      <c r="AX248" s="14" t="s">
        <v>73</v>
      </c>
      <c r="AY248" s="253" t="s">
        <v>169</v>
      </c>
    </row>
    <row r="249" s="15" customFormat="1">
      <c r="A249" s="15"/>
      <c r="B249" s="254"/>
      <c r="C249" s="255"/>
      <c r="D249" s="234" t="s">
        <v>178</v>
      </c>
      <c r="E249" s="256" t="s">
        <v>1</v>
      </c>
      <c r="F249" s="257" t="s">
        <v>181</v>
      </c>
      <c r="G249" s="255"/>
      <c r="H249" s="258">
        <v>170.16999999999999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178</v>
      </c>
      <c r="AU249" s="264" t="s">
        <v>83</v>
      </c>
      <c r="AV249" s="15" t="s">
        <v>177</v>
      </c>
      <c r="AW249" s="15" t="s">
        <v>30</v>
      </c>
      <c r="AX249" s="15" t="s">
        <v>81</v>
      </c>
      <c r="AY249" s="264" t="s">
        <v>169</v>
      </c>
    </row>
    <row r="250" s="2" customFormat="1" ht="37.8" customHeight="1">
      <c r="A250" s="39"/>
      <c r="B250" s="40"/>
      <c r="C250" s="219" t="s">
        <v>366</v>
      </c>
      <c r="D250" s="219" t="s">
        <v>172</v>
      </c>
      <c r="E250" s="220" t="s">
        <v>587</v>
      </c>
      <c r="F250" s="221" t="s">
        <v>588</v>
      </c>
      <c r="G250" s="222" t="s">
        <v>175</v>
      </c>
      <c r="H250" s="223">
        <v>170.16999999999999</v>
      </c>
      <c r="I250" s="224"/>
      <c r="J250" s="225">
        <f>ROUND(I250*H250,2)</f>
        <v>0</v>
      </c>
      <c r="K250" s="221" t="s">
        <v>176</v>
      </c>
      <c r="L250" s="45"/>
      <c r="M250" s="226" t="s">
        <v>1</v>
      </c>
      <c r="N250" s="227" t="s">
        <v>38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177</v>
      </c>
      <c r="AT250" s="230" t="s">
        <v>172</v>
      </c>
      <c r="AU250" s="230" t="s">
        <v>83</v>
      </c>
      <c r="AY250" s="18" t="s">
        <v>169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81</v>
      </c>
      <c r="BK250" s="231">
        <f>ROUND(I250*H250,2)</f>
        <v>0</v>
      </c>
      <c r="BL250" s="18" t="s">
        <v>177</v>
      </c>
      <c r="BM250" s="230" t="s">
        <v>369</v>
      </c>
    </row>
    <row r="251" s="13" customFormat="1">
      <c r="A251" s="13"/>
      <c r="B251" s="232"/>
      <c r="C251" s="233"/>
      <c r="D251" s="234" t="s">
        <v>178</v>
      </c>
      <c r="E251" s="235" t="s">
        <v>1</v>
      </c>
      <c r="F251" s="236" t="s">
        <v>179</v>
      </c>
      <c r="G251" s="233"/>
      <c r="H251" s="235" t="s">
        <v>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178</v>
      </c>
      <c r="AU251" s="242" t="s">
        <v>83</v>
      </c>
      <c r="AV251" s="13" t="s">
        <v>81</v>
      </c>
      <c r="AW251" s="13" t="s">
        <v>30</v>
      </c>
      <c r="AX251" s="13" t="s">
        <v>73</v>
      </c>
      <c r="AY251" s="242" t="s">
        <v>169</v>
      </c>
    </row>
    <row r="252" s="13" customFormat="1">
      <c r="A252" s="13"/>
      <c r="B252" s="232"/>
      <c r="C252" s="233"/>
      <c r="D252" s="234" t="s">
        <v>178</v>
      </c>
      <c r="E252" s="235" t="s">
        <v>1</v>
      </c>
      <c r="F252" s="236" t="s">
        <v>202</v>
      </c>
      <c r="G252" s="233"/>
      <c r="H252" s="235" t="s">
        <v>1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178</v>
      </c>
      <c r="AU252" s="242" t="s">
        <v>83</v>
      </c>
      <c r="AV252" s="13" t="s">
        <v>81</v>
      </c>
      <c r="AW252" s="13" t="s">
        <v>30</v>
      </c>
      <c r="AX252" s="13" t="s">
        <v>73</v>
      </c>
      <c r="AY252" s="242" t="s">
        <v>169</v>
      </c>
    </row>
    <row r="253" s="13" customFormat="1">
      <c r="A253" s="13"/>
      <c r="B253" s="232"/>
      <c r="C253" s="233"/>
      <c r="D253" s="234" t="s">
        <v>178</v>
      </c>
      <c r="E253" s="235" t="s">
        <v>1</v>
      </c>
      <c r="F253" s="236" t="s">
        <v>203</v>
      </c>
      <c r="G253" s="233"/>
      <c r="H253" s="235" t="s">
        <v>1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178</v>
      </c>
      <c r="AU253" s="242" t="s">
        <v>83</v>
      </c>
      <c r="AV253" s="13" t="s">
        <v>81</v>
      </c>
      <c r="AW253" s="13" t="s">
        <v>30</v>
      </c>
      <c r="AX253" s="13" t="s">
        <v>73</v>
      </c>
      <c r="AY253" s="242" t="s">
        <v>169</v>
      </c>
    </row>
    <row r="254" s="14" customFormat="1">
      <c r="A254" s="14"/>
      <c r="B254" s="243"/>
      <c r="C254" s="244"/>
      <c r="D254" s="234" t="s">
        <v>178</v>
      </c>
      <c r="E254" s="245" t="s">
        <v>1</v>
      </c>
      <c r="F254" s="246" t="s">
        <v>204</v>
      </c>
      <c r="G254" s="244"/>
      <c r="H254" s="247">
        <v>6.04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178</v>
      </c>
      <c r="AU254" s="253" t="s">
        <v>83</v>
      </c>
      <c r="AV254" s="14" t="s">
        <v>83</v>
      </c>
      <c r="AW254" s="14" t="s">
        <v>30</v>
      </c>
      <c r="AX254" s="14" t="s">
        <v>73</v>
      </c>
      <c r="AY254" s="253" t="s">
        <v>169</v>
      </c>
    </row>
    <row r="255" s="13" customFormat="1">
      <c r="A255" s="13"/>
      <c r="B255" s="232"/>
      <c r="C255" s="233"/>
      <c r="D255" s="234" t="s">
        <v>178</v>
      </c>
      <c r="E255" s="235" t="s">
        <v>1</v>
      </c>
      <c r="F255" s="236" t="s">
        <v>205</v>
      </c>
      <c r="G255" s="233"/>
      <c r="H255" s="235" t="s">
        <v>1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178</v>
      </c>
      <c r="AU255" s="242" t="s">
        <v>83</v>
      </c>
      <c r="AV255" s="13" t="s">
        <v>81</v>
      </c>
      <c r="AW255" s="13" t="s">
        <v>30</v>
      </c>
      <c r="AX255" s="13" t="s">
        <v>73</v>
      </c>
      <c r="AY255" s="242" t="s">
        <v>169</v>
      </c>
    </row>
    <row r="256" s="14" customFormat="1">
      <c r="A256" s="14"/>
      <c r="B256" s="243"/>
      <c r="C256" s="244"/>
      <c r="D256" s="234" t="s">
        <v>178</v>
      </c>
      <c r="E256" s="245" t="s">
        <v>1</v>
      </c>
      <c r="F256" s="246" t="s">
        <v>206</v>
      </c>
      <c r="G256" s="244"/>
      <c r="H256" s="247">
        <v>25.989999999999998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178</v>
      </c>
      <c r="AU256" s="253" t="s">
        <v>83</v>
      </c>
      <c r="AV256" s="14" t="s">
        <v>83</v>
      </c>
      <c r="AW256" s="14" t="s">
        <v>30</v>
      </c>
      <c r="AX256" s="14" t="s">
        <v>73</v>
      </c>
      <c r="AY256" s="253" t="s">
        <v>169</v>
      </c>
    </row>
    <row r="257" s="13" customFormat="1">
      <c r="A257" s="13"/>
      <c r="B257" s="232"/>
      <c r="C257" s="233"/>
      <c r="D257" s="234" t="s">
        <v>178</v>
      </c>
      <c r="E257" s="235" t="s">
        <v>1</v>
      </c>
      <c r="F257" s="236" t="s">
        <v>207</v>
      </c>
      <c r="G257" s="233"/>
      <c r="H257" s="235" t="s">
        <v>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178</v>
      </c>
      <c r="AU257" s="242" t="s">
        <v>83</v>
      </c>
      <c r="AV257" s="13" t="s">
        <v>81</v>
      </c>
      <c r="AW257" s="13" t="s">
        <v>30</v>
      </c>
      <c r="AX257" s="13" t="s">
        <v>73</v>
      </c>
      <c r="AY257" s="242" t="s">
        <v>169</v>
      </c>
    </row>
    <row r="258" s="14" customFormat="1">
      <c r="A258" s="14"/>
      <c r="B258" s="243"/>
      <c r="C258" s="244"/>
      <c r="D258" s="234" t="s">
        <v>178</v>
      </c>
      <c r="E258" s="245" t="s">
        <v>1</v>
      </c>
      <c r="F258" s="246" t="s">
        <v>208</v>
      </c>
      <c r="G258" s="244"/>
      <c r="H258" s="247">
        <v>27.030000000000001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178</v>
      </c>
      <c r="AU258" s="253" t="s">
        <v>83</v>
      </c>
      <c r="AV258" s="14" t="s">
        <v>83</v>
      </c>
      <c r="AW258" s="14" t="s">
        <v>30</v>
      </c>
      <c r="AX258" s="14" t="s">
        <v>73</v>
      </c>
      <c r="AY258" s="253" t="s">
        <v>169</v>
      </c>
    </row>
    <row r="259" s="13" customFormat="1">
      <c r="A259" s="13"/>
      <c r="B259" s="232"/>
      <c r="C259" s="233"/>
      <c r="D259" s="234" t="s">
        <v>178</v>
      </c>
      <c r="E259" s="235" t="s">
        <v>1</v>
      </c>
      <c r="F259" s="236" t="s">
        <v>209</v>
      </c>
      <c r="G259" s="233"/>
      <c r="H259" s="235" t="s">
        <v>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178</v>
      </c>
      <c r="AU259" s="242" t="s">
        <v>83</v>
      </c>
      <c r="AV259" s="13" t="s">
        <v>81</v>
      </c>
      <c r="AW259" s="13" t="s">
        <v>30</v>
      </c>
      <c r="AX259" s="13" t="s">
        <v>73</v>
      </c>
      <c r="AY259" s="242" t="s">
        <v>169</v>
      </c>
    </row>
    <row r="260" s="14" customFormat="1">
      <c r="A260" s="14"/>
      <c r="B260" s="243"/>
      <c r="C260" s="244"/>
      <c r="D260" s="234" t="s">
        <v>178</v>
      </c>
      <c r="E260" s="245" t="s">
        <v>1</v>
      </c>
      <c r="F260" s="246" t="s">
        <v>259</v>
      </c>
      <c r="G260" s="244"/>
      <c r="H260" s="247">
        <v>28.940000000000001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178</v>
      </c>
      <c r="AU260" s="253" t="s">
        <v>83</v>
      </c>
      <c r="AV260" s="14" t="s">
        <v>83</v>
      </c>
      <c r="AW260" s="14" t="s">
        <v>30</v>
      </c>
      <c r="AX260" s="14" t="s">
        <v>73</v>
      </c>
      <c r="AY260" s="253" t="s">
        <v>169</v>
      </c>
    </row>
    <row r="261" s="13" customFormat="1">
      <c r="A261" s="13"/>
      <c r="B261" s="232"/>
      <c r="C261" s="233"/>
      <c r="D261" s="234" t="s">
        <v>178</v>
      </c>
      <c r="E261" s="235" t="s">
        <v>1</v>
      </c>
      <c r="F261" s="236" t="s">
        <v>260</v>
      </c>
      <c r="G261" s="233"/>
      <c r="H261" s="235" t="s">
        <v>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178</v>
      </c>
      <c r="AU261" s="242" t="s">
        <v>83</v>
      </c>
      <c r="AV261" s="13" t="s">
        <v>81</v>
      </c>
      <c r="AW261" s="13" t="s">
        <v>30</v>
      </c>
      <c r="AX261" s="13" t="s">
        <v>73</v>
      </c>
      <c r="AY261" s="242" t="s">
        <v>169</v>
      </c>
    </row>
    <row r="262" s="14" customFormat="1">
      <c r="A262" s="14"/>
      <c r="B262" s="243"/>
      <c r="C262" s="244"/>
      <c r="D262" s="234" t="s">
        <v>178</v>
      </c>
      <c r="E262" s="245" t="s">
        <v>1</v>
      </c>
      <c r="F262" s="246" t="s">
        <v>261</v>
      </c>
      <c r="G262" s="244"/>
      <c r="H262" s="247">
        <v>21.440000000000001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178</v>
      </c>
      <c r="AU262" s="253" t="s">
        <v>83</v>
      </c>
      <c r="AV262" s="14" t="s">
        <v>83</v>
      </c>
      <c r="AW262" s="14" t="s">
        <v>30</v>
      </c>
      <c r="AX262" s="14" t="s">
        <v>73</v>
      </c>
      <c r="AY262" s="253" t="s">
        <v>169</v>
      </c>
    </row>
    <row r="263" s="13" customFormat="1">
      <c r="A263" s="13"/>
      <c r="B263" s="232"/>
      <c r="C263" s="233"/>
      <c r="D263" s="234" t="s">
        <v>178</v>
      </c>
      <c r="E263" s="235" t="s">
        <v>1</v>
      </c>
      <c r="F263" s="236" t="s">
        <v>262</v>
      </c>
      <c r="G263" s="233"/>
      <c r="H263" s="235" t="s">
        <v>1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178</v>
      </c>
      <c r="AU263" s="242" t="s">
        <v>83</v>
      </c>
      <c r="AV263" s="13" t="s">
        <v>81</v>
      </c>
      <c r="AW263" s="13" t="s">
        <v>30</v>
      </c>
      <c r="AX263" s="13" t="s">
        <v>73</v>
      </c>
      <c r="AY263" s="242" t="s">
        <v>169</v>
      </c>
    </row>
    <row r="264" s="14" customFormat="1">
      <c r="A264" s="14"/>
      <c r="B264" s="243"/>
      <c r="C264" s="244"/>
      <c r="D264" s="234" t="s">
        <v>178</v>
      </c>
      <c r="E264" s="245" t="s">
        <v>1</v>
      </c>
      <c r="F264" s="246" t="s">
        <v>263</v>
      </c>
      <c r="G264" s="244"/>
      <c r="H264" s="247">
        <v>6.6699999999999999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178</v>
      </c>
      <c r="AU264" s="253" t="s">
        <v>83</v>
      </c>
      <c r="AV264" s="14" t="s">
        <v>83</v>
      </c>
      <c r="AW264" s="14" t="s">
        <v>30</v>
      </c>
      <c r="AX264" s="14" t="s">
        <v>73</v>
      </c>
      <c r="AY264" s="253" t="s">
        <v>169</v>
      </c>
    </row>
    <row r="265" s="13" customFormat="1">
      <c r="A265" s="13"/>
      <c r="B265" s="232"/>
      <c r="C265" s="233"/>
      <c r="D265" s="234" t="s">
        <v>178</v>
      </c>
      <c r="E265" s="235" t="s">
        <v>1</v>
      </c>
      <c r="F265" s="236" t="s">
        <v>264</v>
      </c>
      <c r="G265" s="233"/>
      <c r="H265" s="235" t="s">
        <v>1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178</v>
      </c>
      <c r="AU265" s="242" t="s">
        <v>83</v>
      </c>
      <c r="AV265" s="13" t="s">
        <v>81</v>
      </c>
      <c r="AW265" s="13" t="s">
        <v>30</v>
      </c>
      <c r="AX265" s="13" t="s">
        <v>73</v>
      </c>
      <c r="AY265" s="242" t="s">
        <v>169</v>
      </c>
    </row>
    <row r="266" s="14" customFormat="1">
      <c r="A266" s="14"/>
      <c r="B266" s="243"/>
      <c r="C266" s="244"/>
      <c r="D266" s="234" t="s">
        <v>178</v>
      </c>
      <c r="E266" s="245" t="s">
        <v>1</v>
      </c>
      <c r="F266" s="246" t="s">
        <v>265</v>
      </c>
      <c r="G266" s="244"/>
      <c r="H266" s="247">
        <v>7.1100000000000003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178</v>
      </c>
      <c r="AU266" s="253" t="s">
        <v>83</v>
      </c>
      <c r="AV266" s="14" t="s">
        <v>83</v>
      </c>
      <c r="AW266" s="14" t="s">
        <v>30</v>
      </c>
      <c r="AX266" s="14" t="s">
        <v>73</v>
      </c>
      <c r="AY266" s="253" t="s">
        <v>169</v>
      </c>
    </row>
    <row r="267" s="13" customFormat="1">
      <c r="A267" s="13"/>
      <c r="B267" s="232"/>
      <c r="C267" s="233"/>
      <c r="D267" s="234" t="s">
        <v>178</v>
      </c>
      <c r="E267" s="235" t="s">
        <v>1</v>
      </c>
      <c r="F267" s="236" t="s">
        <v>266</v>
      </c>
      <c r="G267" s="233"/>
      <c r="H267" s="235" t="s">
        <v>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178</v>
      </c>
      <c r="AU267" s="242" t="s">
        <v>83</v>
      </c>
      <c r="AV267" s="13" t="s">
        <v>81</v>
      </c>
      <c r="AW267" s="13" t="s">
        <v>30</v>
      </c>
      <c r="AX267" s="13" t="s">
        <v>73</v>
      </c>
      <c r="AY267" s="242" t="s">
        <v>169</v>
      </c>
    </row>
    <row r="268" s="14" customFormat="1">
      <c r="A268" s="14"/>
      <c r="B268" s="243"/>
      <c r="C268" s="244"/>
      <c r="D268" s="234" t="s">
        <v>178</v>
      </c>
      <c r="E268" s="245" t="s">
        <v>1</v>
      </c>
      <c r="F268" s="246" t="s">
        <v>267</v>
      </c>
      <c r="G268" s="244"/>
      <c r="H268" s="247">
        <v>2.1400000000000001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178</v>
      </c>
      <c r="AU268" s="253" t="s">
        <v>83</v>
      </c>
      <c r="AV268" s="14" t="s">
        <v>83</v>
      </c>
      <c r="AW268" s="14" t="s">
        <v>30</v>
      </c>
      <c r="AX268" s="14" t="s">
        <v>73</v>
      </c>
      <c r="AY268" s="253" t="s">
        <v>169</v>
      </c>
    </row>
    <row r="269" s="13" customFormat="1">
      <c r="A269" s="13"/>
      <c r="B269" s="232"/>
      <c r="C269" s="233"/>
      <c r="D269" s="234" t="s">
        <v>178</v>
      </c>
      <c r="E269" s="235" t="s">
        <v>1</v>
      </c>
      <c r="F269" s="236" t="s">
        <v>268</v>
      </c>
      <c r="G269" s="233"/>
      <c r="H269" s="235" t="s">
        <v>1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178</v>
      </c>
      <c r="AU269" s="242" t="s">
        <v>83</v>
      </c>
      <c r="AV269" s="13" t="s">
        <v>81</v>
      </c>
      <c r="AW269" s="13" t="s">
        <v>30</v>
      </c>
      <c r="AX269" s="13" t="s">
        <v>73</v>
      </c>
      <c r="AY269" s="242" t="s">
        <v>169</v>
      </c>
    </row>
    <row r="270" s="14" customFormat="1">
      <c r="A270" s="14"/>
      <c r="B270" s="243"/>
      <c r="C270" s="244"/>
      <c r="D270" s="234" t="s">
        <v>178</v>
      </c>
      <c r="E270" s="245" t="s">
        <v>1</v>
      </c>
      <c r="F270" s="246" t="s">
        <v>269</v>
      </c>
      <c r="G270" s="244"/>
      <c r="H270" s="247">
        <v>17.32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178</v>
      </c>
      <c r="AU270" s="253" t="s">
        <v>83</v>
      </c>
      <c r="AV270" s="14" t="s">
        <v>83</v>
      </c>
      <c r="AW270" s="14" t="s">
        <v>30</v>
      </c>
      <c r="AX270" s="14" t="s">
        <v>73</v>
      </c>
      <c r="AY270" s="253" t="s">
        <v>169</v>
      </c>
    </row>
    <row r="271" s="13" customFormat="1">
      <c r="A271" s="13"/>
      <c r="B271" s="232"/>
      <c r="C271" s="233"/>
      <c r="D271" s="234" t="s">
        <v>178</v>
      </c>
      <c r="E271" s="235" t="s">
        <v>1</v>
      </c>
      <c r="F271" s="236" t="s">
        <v>270</v>
      </c>
      <c r="G271" s="233"/>
      <c r="H271" s="235" t="s">
        <v>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178</v>
      </c>
      <c r="AU271" s="242" t="s">
        <v>83</v>
      </c>
      <c r="AV271" s="13" t="s">
        <v>81</v>
      </c>
      <c r="AW271" s="13" t="s">
        <v>30</v>
      </c>
      <c r="AX271" s="13" t="s">
        <v>73</v>
      </c>
      <c r="AY271" s="242" t="s">
        <v>169</v>
      </c>
    </row>
    <row r="272" s="14" customFormat="1">
      <c r="A272" s="14"/>
      <c r="B272" s="243"/>
      <c r="C272" s="244"/>
      <c r="D272" s="234" t="s">
        <v>178</v>
      </c>
      <c r="E272" s="245" t="s">
        <v>1</v>
      </c>
      <c r="F272" s="246" t="s">
        <v>233</v>
      </c>
      <c r="G272" s="244"/>
      <c r="H272" s="247">
        <v>3.8199999999999998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178</v>
      </c>
      <c r="AU272" s="253" t="s">
        <v>83</v>
      </c>
      <c r="AV272" s="14" t="s">
        <v>83</v>
      </c>
      <c r="AW272" s="14" t="s">
        <v>30</v>
      </c>
      <c r="AX272" s="14" t="s">
        <v>73</v>
      </c>
      <c r="AY272" s="253" t="s">
        <v>169</v>
      </c>
    </row>
    <row r="273" s="16" customFormat="1">
      <c r="A273" s="16"/>
      <c r="B273" s="265"/>
      <c r="C273" s="266"/>
      <c r="D273" s="234" t="s">
        <v>178</v>
      </c>
      <c r="E273" s="267" t="s">
        <v>1</v>
      </c>
      <c r="F273" s="268" t="s">
        <v>212</v>
      </c>
      <c r="G273" s="266"/>
      <c r="H273" s="269">
        <v>146.5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5" t="s">
        <v>178</v>
      </c>
      <c r="AU273" s="275" t="s">
        <v>83</v>
      </c>
      <c r="AV273" s="16" t="s">
        <v>170</v>
      </c>
      <c r="AW273" s="16" t="s">
        <v>30</v>
      </c>
      <c r="AX273" s="16" t="s">
        <v>73</v>
      </c>
      <c r="AY273" s="275" t="s">
        <v>169</v>
      </c>
    </row>
    <row r="274" s="13" customFormat="1">
      <c r="A274" s="13"/>
      <c r="B274" s="232"/>
      <c r="C274" s="233"/>
      <c r="D274" s="234" t="s">
        <v>178</v>
      </c>
      <c r="E274" s="235" t="s">
        <v>1</v>
      </c>
      <c r="F274" s="236" t="s">
        <v>213</v>
      </c>
      <c r="G274" s="233"/>
      <c r="H274" s="235" t="s">
        <v>1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178</v>
      </c>
      <c r="AU274" s="242" t="s">
        <v>83</v>
      </c>
      <c r="AV274" s="13" t="s">
        <v>81</v>
      </c>
      <c r="AW274" s="13" t="s">
        <v>30</v>
      </c>
      <c r="AX274" s="13" t="s">
        <v>73</v>
      </c>
      <c r="AY274" s="242" t="s">
        <v>169</v>
      </c>
    </row>
    <row r="275" s="13" customFormat="1">
      <c r="A275" s="13"/>
      <c r="B275" s="232"/>
      <c r="C275" s="233"/>
      <c r="D275" s="234" t="s">
        <v>178</v>
      </c>
      <c r="E275" s="235" t="s">
        <v>1</v>
      </c>
      <c r="F275" s="236" t="s">
        <v>271</v>
      </c>
      <c r="G275" s="233"/>
      <c r="H275" s="235" t="s">
        <v>1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178</v>
      </c>
      <c r="AU275" s="242" t="s">
        <v>83</v>
      </c>
      <c r="AV275" s="13" t="s">
        <v>81</v>
      </c>
      <c r="AW275" s="13" t="s">
        <v>30</v>
      </c>
      <c r="AX275" s="13" t="s">
        <v>73</v>
      </c>
      <c r="AY275" s="242" t="s">
        <v>169</v>
      </c>
    </row>
    <row r="276" s="14" customFormat="1">
      <c r="A276" s="14"/>
      <c r="B276" s="243"/>
      <c r="C276" s="244"/>
      <c r="D276" s="234" t="s">
        <v>178</v>
      </c>
      <c r="E276" s="245" t="s">
        <v>1</v>
      </c>
      <c r="F276" s="246" t="s">
        <v>272</v>
      </c>
      <c r="G276" s="244"/>
      <c r="H276" s="247">
        <v>20.66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178</v>
      </c>
      <c r="AU276" s="253" t="s">
        <v>83</v>
      </c>
      <c r="AV276" s="14" t="s">
        <v>83</v>
      </c>
      <c r="AW276" s="14" t="s">
        <v>30</v>
      </c>
      <c r="AX276" s="14" t="s">
        <v>73</v>
      </c>
      <c r="AY276" s="253" t="s">
        <v>169</v>
      </c>
    </row>
    <row r="277" s="13" customFormat="1">
      <c r="A277" s="13"/>
      <c r="B277" s="232"/>
      <c r="C277" s="233"/>
      <c r="D277" s="234" t="s">
        <v>178</v>
      </c>
      <c r="E277" s="235" t="s">
        <v>1</v>
      </c>
      <c r="F277" s="236" t="s">
        <v>273</v>
      </c>
      <c r="G277" s="233"/>
      <c r="H277" s="235" t="s">
        <v>1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178</v>
      </c>
      <c r="AU277" s="242" t="s">
        <v>83</v>
      </c>
      <c r="AV277" s="13" t="s">
        <v>81</v>
      </c>
      <c r="AW277" s="13" t="s">
        <v>30</v>
      </c>
      <c r="AX277" s="13" t="s">
        <v>73</v>
      </c>
      <c r="AY277" s="242" t="s">
        <v>169</v>
      </c>
    </row>
    <row r="278" s="14" customFormat="1">
      <c r="A278" s="14"/>
      <c r="B278" s="243"/>
      <c r="C278" s="244"/>
      <c r="D278" s="234" t="s">
        <v>178</v>
      </c>
      <c r="E278" s="245" t="s">
        <v>1</v>
      </c>
      <c r="F278" s="246" t="s">
        <v>274</v>
      </c>
      <c r="G278" s="244"/>
      <c r="H278" s="247">
        <v>3.0099999999999998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178</v>
      </c>
      <c r="AU278" s="253" t="s">
        <v>83</v>
      </c>
      <c r="AV278" s="14" t="s">
        <v>83</v>
      </c>
      <c r="AW278" s="14" t="s">
        <v>30</v>
      </c>
      <c r="AX278" s="14" t="s">
        <v>73</v>
      </c>
      <c r="AY278" s="253" t="s">
        <v>169</v>
      </c>
    </row>
    <row r="279" s="16" customFormat="1">
      <c r="A279" s="16"/>
      <c r="B279" s="265"/>
      <c r="C279" s="266"/>
      <c r="D279" s="234" t="s">
        <v>178</v>
      </c>
      <c r="E279" s="267" t="s">
        <v>1</v>
      </c>
      <c r="F279" s="268" t="s">
        <v>212</v>
      </c>
      <c r="G279" s="266"/>
      <c r="H279" s="269">
        <v>23.670000000000002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75" t="s">
        <v>178</v>
      </c>
      <c r="AU279" s="275" t="s">
        <v>83</v>
      </c>
      <c r="AV279" s="16" t="s">
        <v>170</v>
      </c>
      <c r="AW279" s="16" t="s">
        <v>30</v>
      </c>
      <c r="AX279" s="16" t="s">
        <v>73</v>
      </c>
      <c r="AY279" s="275" t="s">
        <v>169</v>
      </c>
    </row>
    <row r="280" s="15" customFormat="1">
      <c r="A280" s="15"/>
      <c r="B280" s="254"/>
      <c r="C280" s="255"/>
      <c r="D280" s="234" t="s">
        <v>178</v>
      </c>
      <c r="E280" s="256" t="s">
        <v>1</v>
      </c>
      <c r="F280" s="257" t="s">
        <v>181</v>
      </c>
      <c r="G280" s="255"/>
      <c r="H280" s="258">
        <v>170.16999999999999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178</v>
      </c>
      <c r="AU280" s="264" t="s">
        <v>83</v>
      </c>
      <c r="AV280" s="15" t="s">
        <v>177</v>
      </c>
      <c r="AW280" s="15" t="s">
        <v>30</v>
      </c>
      <c r="AX280" s="15" t="s">
        <v>81</v>
      </c>
      <c r="AY280" s="264" t="s">
        <v>169</v>
      </c>
    </row>
    <row r="281" s="2" customFormat="1" ht="24.15" customHeight="1">
      <c r="A281" s="39"/>
      <c r="B281" s="40"/>
      <c r="C281" s="219" t="s">
        <v>326</v>
      </c>
      <c r="D281" s="219" t="s">
        <v>172</v>
      </c>
      <c r="E281" s="220" t="s">
        <v>589</v>
      </c>
      <c r="F281" s="221" t="s">
        <v>590</v>
      </c>
      <c r="G281" s="222" t="s">
        <v>175</v>
      </c>
      <c r="H281" s="223">
        <v>360.815</v>
      </c>
      <c r="I281" s="224"/>
      <c r="J281" s="225">
        <f>ROUND(I281*H281,2)</f>
        <v>0</v>
      </c>
      <c r="K281" s="221" t="s">
        <v>176</v>
      </c>
      <c r="L281" s="45"/>
      <c r="M281" s="226" t="s">
        <v>1</v>
      </c>
      <c r="N281" s="227" t="s">
        <v>38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177</v>
      </c>
      <c r="AT281" s="230" t="s">
        <v>172</v>
      </c>
      <c r="AU281" s="230" t="s">
        <v>83</v>
      </c>
      <c r="AY281" s="18" t="s">
        <v>169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81</v>
      </c>
      <c r="BK281" s="231">
        <f>ROUND(I281*H281,2)</f>
        <v>0</v>
      </c>
      <c r="BL281" s="18" t="s">
        <v>177</v>
      </c>
      <c r="BM281" s="230" t="s">
        <v>376</v>
      </c>
    </row>
    <row r="282" s="13" customFormat="1">
      <c r="A282" s="13"/>
      <c r="B282" s="232"/>
      <c r="C282" s="233"/>
      <c r="D282" s="234" t="s">
        <v>178</v>
      </c>
      <c r="E282" s="235" t="s">
        <v>1</v>
      </c>
      <c r="F282" s="236" t="s">
        <v>591</v>
      </c>
      <c r="G282" s="233"/>
      <c r="H282" s="235" t="s">
        <v>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178</v>
      </c>
      <c r="AU282" s="242" t="s">
        <v>83</v>
      </c>
      <c r="AV282" s="13" t="s">
        <v>81</v>
      </c>
      <c r="AW282" s="13" t="s">
        <v>30</v>
      </c>
      <c r="AX282" s="13" t="s">
        <v>73</v>
      </c>
      <c r="AY282" s="242" t="s">
        <v>169</v>
      </c>
    </row>
    <row r="283" s="14" customFormat="1">
      <c r="A283" s="14"/>
      <c r="B283" s="243"/>
      <c r="C283" s="244"/>
      <c r="D283" s="234" t="s">
        <v>178</v>
      </c>
      <c r="E283" s="245" t="s">
        <v>1</v>
      </c>
      <c r="F283" s="246" t="s">
        <v>592</v>
      </c>
      <c r="G283" s="244"/>
      <c r="H283" s="247">
        <v>360.815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178</v>
      </c>
      <c r="AU283" s="253" t="s">
        <v>83</v>
      </c>
      <c r="AV283" s="14" t="s">
        <v>83</v>
      </c>
      <c r="AW283" s="14" t="s">
        <v>30</v>
      </c>
      <c r="AX283" s="14" t="s">
        <v>73</v>
      </c>
      <c r="AY283" s="253" t="s">
        <v>169</v>
      </c>
    </row>
    <row r="284" s="15" customFormat="1">
      <c r="A284" s="15"/>
      <c r="B284" s="254"/>
      <c r="C284" s="255"/>
      <c r="D284" s="234" t="s">
        <v>178</v>
      </c>
      <c r="E284" s="256" t="s">
        <v>1</v>
      </c>
      <c r="F284" s="257" t="s">
        <v>181</v>
      </c>
      <c r="G284" s="255"/>
      <c r="H284" s="258">
        <v>360.815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178</v>
      </c>
      <c r="AU284" s="264" t="s">
        <v>83</v>
      </c>
      <c r="AV284" s="15" t="s">
        <v>177</v>
      </c>
      <c r="AW284" s="15" t="s">
        <v>30</v>
      </c>
      <c r="AX284" s="15" t="s">
        <v>81</v>
      </c>
      <c r="AY284" s="264" t="s">
        <v>169</v>
      </c>
    </row>
    <row r="285" s="2" customFormat="1" ht="24.15" customHeight="1">
      <c r="A285" s="39"/>
      <c r="B285" s="40"/>
      <c r="C285" s="219" t="s">
        <v>7</v>
      </c>
      <c r="D285" s="219" t="s">
        <v>172</v>
      </c>
      <c r="E285" s="220" t="s">
        <v>593</v>
      </c>
      <c r="F285" s="221" t="s">
        <v>594</v>
      </c>
      <c r="G285" s="222" t="s">
        <v>175</v>
      </c>
      <c r="H285" s="223">
        <v>1796.5999999999999</v>
      </c>
      <c r="I285" s="224"/>
      <c r="J285" s="225">
        <f>ROUND(I285*H285,2)</f>
        <v>0</v>
      </c>
      <c r="K285" s="221" t="s">
        <v>176</v>
      </c>
      <c r="L285" s="45"/>
      <c r="M285" s="226" t="s">
        <v>1</v>
      </c>
      <c r="N285" s="227" t="s">
        <v>38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177</v>
      </c>
      <c r="AT285" s="230" t="s">
        <v>172</v>
      </c>
      <c r="AU285" s="230" t="s">
        <v>83</v>
      </c>
      <c r="AY285" s="18" t="s">
        <v>169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81</v>
      </c>
      <c r="BK285" s="231">
        <f>ROUND(I285*H285,2)</f>
        <v>0</v>
      </c>
      <c r="BL285" s="18" t="s">
        <v>177</v>
      </c>
      <c r="BM285" s="230" t="s">
        <v>381</v>
      </c>
    </row>
    <row r="286" s="14" customFormat="1">
      <c r="A286" s="14"/>
      <c r="B286" s="243"/>
      <c r="C286" s="244"/>
      <c r="D286" s="234" t="s">
        <v>178</v>
      </c>
      <c r="E286" s="245" t="s">
        <v>1</v>
      </c>
      <c r="F286" s="246" t="s">
        <v>595</v>
      </c>
      <c r="G286" s="244"/>
      <c r="H286" s="247">
        <v>1796.5999999999999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178</v>
      </c>
      <c r="AU286" s="253" t="s">
        <v>83</v>
      </c>
      <c r="AV286" s="14" t="s">
        <v>83</v>
      </c>
      <c r="AW286" s="14" t="s">
        <v>30</v>
      </c>
      <c r="AX286" s="14" t="s">
        <v>73</v>
      </c>
      <c r="AY286" s="253" t="s">
        <v>169</v>
      </c>
    </row>
    <row r="287" s="15" customFormat="1">
      <c r="A287" s="15"/>
      <c r="B287" s="254"/>
      <c r="C287" s="255"/>
      <c r="D287" s="234" t="s">
        <v>178</v>
      </c>
      <c r="E287" s="256" t="s">
        <v>1</v>
      </c>
      <c r="F287" s="257" t="s">
        <v>181</v>
      </c>
      <c r="G287" s="255"/>
      <c r="H287" s="258">
        <v>1796.5999999999999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178</v>
      </c>
      <c r="AU287" s="264" t="s">
        <v>83</v>
      </c>
      <c r="AV287" s="15" t="s">
        <v>177</v>
      </c>
      <c r="AW287" s="15" t="s">
        <v>30</v>
      </c>
      <c r="AX287" s="15" t="s">
        <v>81</v>
      </c>
      <c r="AY287" s="264" t="s">
        <v>169</v>
      </c>
    </row>
    <row r="288" s="2" customFormat="1" ht="24.15" customHeight="1">
      <c r="A288" s="39"/>
      <c r="B288" s="40"/>
      <c r="C288" s="219" t="s">
        <v>331</v>
      </c>
      <c r="D288" s="219" t="s">
        <v>172</v>
      </c>
      <c r="E288" s="220" t="s">
        <v>596</v>
      </c>
      <c r="F288" s="221" t="s">
        <v>597</v>
      </c>
      <c r="G288" s="222" t="s">
        <v>175</v>
      </c>
      <c r="H288" s="223">
        <v>17.739999999999998</v>
      </c>
      <c r="I288" s="224"/>
      <c r="J288" s="225">
        <f>ROUND(I288*H288,2)</f>
        <v>0</v>
      </c>
      <c r="K288" s="221" t="s">
        <v>176</v>
      </c>
      <c r="L288" s="45"/>
      <c r="M288" s="226" t="s">
        <v>1</v>
      </c>
      <c r="N288" s="227" t="s">
        <v>38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177</v>
      </c>
      <c r="AT288" s="230" t="s">
        <v>172</v>
      </c>
      <c r="AU288" s="230" t="s">
        <v>83</v>
      </c>
      <c r="AY288" s="18" t="s">
        <v>169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81</v>
      </c>
      <c r="BK288" s="231">
        <f>ROUND(I288*H288,2)</f>
        <v>0</v>
      </c>
      <c r="BL288" s="18" t="s">
        <v>177</v>
      </c>
      <c r="BM288" s="230" t="s">
        <v>396</v>
      </c>
    </row>
    <row r="289" s="13" customFormat="1">
      <c r="A289" s="13"/>
      <c r="B289" s="232"/>
      <c r="C289" s="233"/>
      <c r="D289" s="234" t="s">
        <v>178</v>
      </c>
      <c r="E289" s="235" t="s">
        <v>1</v>
      </c>
      <c r="F289" s="236" t="s">
        <v>179</v>
      </c>
      <c r="G289" s="233"/>
      <c r="H289" s="235" t="s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178</v>
      </c>
      <c r="AU289" s="242" t="s">
        <v>83</v>
      </c>
      <c r="AV289" s="13" t="s">
        <v>81</v>
      </c>
      <c r="AW289" s="13" t="s">
        <v>30</v>
      </c>
      <c r="AX289" s="13" t="s">
        <v>73</v>
      </c>
      <c r="AY289" s="242" t="s">
        <v>169</v>
      </c>
    </row>
    <row r="290" s="14" customFormat="1">
      <c r="A290" s="14"/>
      <c r="B290" s="243"/>
      <c r="C290" s="244"/>
      <c r="D290" s="234" t="s">
        <v>178</v>
      </c>
      <c r="E290" s="245" t="s">
        <v>1</v>
      </c>
      <c r="F290" s="246" t="s">
        <v>598</v>
      </c>
      <c r="G290" s="244"/>
      <c r="H290" s="247">
        <v>17.739999999999998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178</v>
      </c>
      <c r="AU290" s="253" t="s">
        <v>83</v>
      </c>
      <c r="AV290" s="14" t="s">
        <v>83</v>
      </c>
      <c r="AW290" s="14" t="s">
        <v>30</v>
      </c>
      <c r="AX290" s="14" t="s">
        <v>73</v>
      </c>
      <c r="AY290" s="253" t="s">
        <v>169</v>
      </c>
    </row>
    <row r="291" s="15" customFormat="1">
      <c r="A291" s="15"/>
      <c r="B291" s="254"/>
      <c r="C291" s="255"/>
      <c r="D291" s="234" t="s">
        <v>178</v>
      </c>
      <c r="E291" s="256" t="s">
        <v>1</v>
      </c>
      <c r="F291" s="257" t="s">
        <v>181</v>
      </c>
      <c r="G291" s="255"/>
      <c r="H291" s="258">
        <v>17.739999999999998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4" t="s">
        <v>178</v>
      </c>
      <c r="AU291" s="264" t="s">
        <v>83</v>
      </c>
      <c r="AV291" s="15" t="s">
        <v>177</v>
      </c>
      <c r="AW291" s="15" t="s">
        <v>30</v>
      </c>
      <c r="AX291" s="15" t="s">
        <v>81</v>
      </c>
      <c r="AY291" s="264" t="s">
        <v>169</v>
      </c>
    </row>
    <row r="292" s="2" customFormat="1" ht="24.15" customHeight="1">
      <c r="A292" s="39"/>
      <c r="B292" s="40"/>
      <c r="C292" s="219" t="s">
        <v>402</v>
      </c>
      <c r="D292" s="219" t="s">
        <v>172</v>
      </c>
      <c r="E292" s="220" t="s">
        <v>599</v>
      </c>
      <c r="F292" s="221" t="s">
        <v>600</v>
      </c>
      <c r="G292" s="222" t="s">
        <v>175</v>
      </c>
      <c r="H292" s="223">
        <v>360.815</v>
      </c>
      <c r="I292" s="224"/>
      <c r="J292" s="225">
        <f>ROUND(I292*H292,2)</f>
        <v>0</v>
      </c>
      <c r="K292" s="221" t="s">
        <v>176</v>
      </c>
      <c r="L292" s="45"/>
      <c r="M292" s="226" t="s">
        <v>1</v>
      </c>
      <c r="N292" s="227" t="s">
        <v>38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177</v>
      </c>
      <c r="AT292" s="230" t="s">
        <v>172</v>
      </c>
      <c r="AU292" s="230" t="s">
        <v>83</v>
      </c>
      <c r="AY292" s="18" t="s">
        <v>169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81</v>
      </c>
      <c r="BK292" s="231">
        <f>ROUND(I292*H292,2)</f>
        <v>0</v>
      </c>
      <c r="BL292" s="18" t="s">
        <v>177</v>
      </c>
      <c r="BM292" s="230" t="s">
        <v>405</v>
      </c>
    </row>
    <row r="293" s="14" customFormat="1">
      <c r="A293" s="14"/>
      <c r="B293" s="243"/>
      <c r="C293" s="244"/>
      <c r="D293" s="234" t="s">
        <v>178</v>
      </c>
      <c r="E293" s="245" t="s">
        <v>1</v>
      </c>
      <c r="F293" s="246" t="s">
        <v>601</v>
      </c>
      <c r="G293" s="244"/>
      <c r="H293" s="247">
        <v>360.815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178</v>
      </c>
      <c r="AU293" s="253" t="s">
        <v>83</v>
      </c>
      <c r="AV293" s="14" t="s">
        <v>83</v>
      </c>
      <c r="AW293" s="14" t="s">
        <v>30</v>
      </c>
      <c r="AX293" s="14" t="s">
        <v>73</v>
      </c>
      <c r="AY293" s="253" t="s">
        <v>169</v>
      </c>
    </row>
    <row r="294" s="15" customFormat="1">
      <c r="A294" s="15"/>
      <c r="B294" s="254"/>
      <c r="C294" s="255"/>
      <c r="D294" s="234" t="s">
        <v>178</v>
      </c>
      <c r="E294" s="256" t="s">
        <v>1</v>
      </c>
      <c r="F294" s="257" t="s">
        <v>181</v>
      </c>
      <c r="G294" s="255"/>
      <c r="H294" s="258">
        <v>360.815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178</v>
      </c>
      <c r="AU294" s="264" t="s">
        <v>83</v>
      </c>
      <c r="AV294" s="15" t="s">
        <v>177</v>
      </c>
      <c r="AW294" s="15" t="s">
        <v>30</v>
      </c>
      <c r="AX294" s="15" t="s">
        <v>81</v>
      </c>
      <c r="AY294" s="264" t="s">
        <v>169</v>
      </c>
    </row>
    <row r="295" s="2" customFormat="1" ht="24.15" customHeight="1">
      <c r="A295" s="39"/>
      <c r="B295" s="40"/>
      <c r="C295" s="219" t="s">
        <v>336</v>
      </c>
      <c r="D295" s="219" t="s">
        <v>172</v>
      </c>
      <c r="E295" s="220" t="s">
        <v>602</v>
      </c>
      <c r="F295" s="221" t="s">
        <v>603</v>
      </c>
      <c r="G295" s="222" t="s">
        <v>175</v>
      </c>
      <c r="H295" s="223">
        <v>1796.6179999999999</v>
      </c>
      <c r="I295" s="224"/>
      <c r="J295" s="225">
        <f>ROUND(I295*H295,2)</f>
        <v>0</v>
      </c>
      <c r="K295" s="221" t="s">
        <v>176</v>
      </c>
      <c r="L295" s="45"/>
      <c r="M295" s="226" t="s">
        <v>1</v>
      </c>
      <c r="N295" s="227" t="s">
        <v>38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177</v>
      </c>
      <c r="AT295" s="230" t="s">
        <v>172</v>
      </c>
      <c r="AU295" s="230" t="s">
        <v>83</v>
      </c>
      <c r="AY295" s="18" t="s">
        <v>169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81</v>
      </c>
      <c r="BK295" s="231">
        <f>ROUND(I295*H295,2)</f>
        <v>0</v>
      </c>
      <c r="BL295" s="18" t="s">
        <v>177</v>
      </c>
      <c r="BM295" s="230" t="s">
        <v>410</v>
      </c>
    </row>
    <row r="296" s="13" customFormat="1">
      <c r="A296" s="13"/>
      <c r="B296" s="232"/>
      <c r="C296" s="233"/>
      <c r="D296" s="234" t="s">
        <v>178</v>
      </c>
      <c r="E296" s="235" t="s">
        <v>1</v>
      </c>
      <c r="F296" s="236" t="s">
        <v>604</v>
      </c>
      <c r="G296" s="233"/>
      <c r="H296" s="235" t="s">
        <v>1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178</v>
      </c>
      <c r="AU296" s="242" t="s">
        <v>83</v>
      </c>
      <c r="AV296" s="13" t="s">
        <v>81</v>
      </c>
      <c r="AW296" s="13" t="s">
        <v>30</v>
      </c>
      <c r="AX296" s="13" t="s">
        <v>73</v>
      </c>
      <c r="AY296" s="242" t="s">
        <v>169</v>
      </c>
    </row>
    <row r="297" s="13" customFormat="1">
      <c r="A297" s="13"/>
      <c r="B297" s="232"/>
      <c r="C297" s="233"/>
      <c r="D297" s="234" t="s">
        <v>178</v>
      </c>
      <c r="E297" s="235" t="s">
        <v>1</v>
      </c>
      <c r="F297" s="236" t="s">
        <v>202</v>
      </c>
      <c r="G297" s="233"/>
      <c r="H297" s="235" t="s">
        <v>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178</v>
      </c>
      <c r="AU297" s="242" t="s">
        <v>83</v>
      </c>
      <c r="AV297" s="13" t="s">
        <v>81</v>
      </c>
      <c r="AW297" s="13" t="s">
        <v>30</v>
      </c>
      <c r="AX297" s="13" t="s">
        <v>73</v>
      </c>
      <c r="AY297" s="242" t="s">
        <v>169</v>
      </c>
    </row>
    <row r="298" s="13" customFormat="1">
      <c r="A298" s="13"/>
      <c r="B298" s="232"/>
      <c r="C298" s="233"/>
      <c r="D298" s="234" t="s">
        <v>178</v>
      </c>
      <c r="E298" s="235" t="s">
        <v>1</v>
      </c>
      <c r="F298" s="236" t="s">
        <v>203</v>
      </c>
      <c r="G298" s="233"/>
      <c r="H298" s="235" t="s">
        <v>1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178</v>
      </c>
      <c r="AU298" s="242" t="s">
        <v>83</v>
      </c>
      <c r="AV298" s="13" t="s">
        <v>81</v>
      </c>
      <c r="AW298" s="13" t="s">
        <v>30</v>
      </c>
      <c r="AX298" s="13" t="s">
        <v>73</v>
      </c>
      <c r="AY298" s="242" t="s">
        <v>169</v>
      </c>
    </row>
    <row r="299" s="14" customFormat="1">
      <c r="A299" s="14"/>
      <c r="B299" s="243"/>
      <c r="C299" s="244"/>
      <c r="D299" s="234" t="s">
        <v>178</v>
      </c>
      <c r="E299" s="245" t="s">
        <v>1</v>
      </c>
      <c r="F299" s="246" t="s">
        <v>280</v>
      </c>
      <c r="G299" s="244"/>
      <c r="H299" s="247">
        <v>22.010000000000002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178</v>
      </c>
      <c r="AU299" s="253" t="s">
        <v>83</v>
      </c>
      <c r="AV299" s="14" t="s">
        <v>83</v>
      </c>
      <c r="AW299" s="14" t="s">
        <v>30</v>
      </c>
      <c r="AX299" s="14" t="s">
        <v>73</v>
      </c>
      <c r="AY299" s="253" t="s">
        <v>169</v>
      </c>
    </row>
    <row r="300" s="13" customFormat="1">
      <c r="A300" s="13"/>
      <c r="B300" s="232"/>
      <c r="C300" s="233"/>
      <c r="D300" s="234" t="s">
        <v>178</v>
      </c>
      <c r="E300" s="235" t="s">
        <v>1</v>
      </c>
      <c r="F300" s="236" t="s">
        <v>205</v>
      </c>
      <c r="G300" s="233"/>
      <c r="H300" s="235" t="s">
        <v>1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178</v>
      </c>
      <c r="AU300" s="242" t="s">
        <v>83</v>
      </c>
      <c r="AV300" s="13" t="s">
        <v>81</v>
      </c>
      <c r="AW300" s="13" t="s">
        <v>30</v>
      </c>
      <c r="AX300" s="13" t="s">
        <v>73</v>
      </c>
      <c r="AY300" s="242" t="s">
        <v>169</v>
      </c>
    </row>
    <row r="301" s="14" customFormat="1">
      <c r="A301" s="14"/>
      <c r="B301" s="243"/>
      <c r="C301" s="244"/>
      <c r="D301" s="234" t="s">
        <v>178</v>
      </c>
      <c r="E301" s="245" t="s">
        <v>1</v>
      </c>
      <c r="F301" s="246" t="s">
        <v>281</v>
      </c>
      <c r="G301" s="244"/>
      <c r="H301" s="247">
        <v>73.718000000000004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178</v>
      </c>
      <c r="AU301" s="253" t="s">
        <v>83</v>
      </c>
      <c r="AV301" s="14" t="s">
        <v>83</v>
      </c>
      <c r="AW301" s="14" t="s">
        <v>30</v>
      </c>
      <c r="AX301" s="14" t="s">
        <v>73</v>
      </c>
      <c r="AY301" s="253" t="s">
        <v>169</v>
      </c>
    </row>
    <row r="302" s="13" customFormat="1">
      <c r="A302" s="13"/>
      <c r="B302" s="232"/>
      <c r="C302" s="233"/>
      <c r="D302" s="234" t="s">
        <v>178</v>
      </c>
      <c r="E302" s="235" t="s">
        <v>1</v>
      </c>
      <c r="F302" s="236" t="s">
        <v>207</v>
      </c>
      <c r="G302" s="233"/>
      <c r="H302" s="235" t="s">
        <v>1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178</v>
      </c>
      <c r="AU302" s="242" t="s">
        <v>83</v>
      </c>
      <c r="AV302" s="13" t="s">
        <v>81</v>
      </c>
      <c r="AW302" s="13" t="s">
        <v>30</v>
      </c>
      <c r="AX302" s="13" t="s">
        <v>73</v>
      </c>
      <c r="AY302" s="242" t="s">
        <v>169</v>
      </c>
    </row>
    <row r="303" s="14" customFormat="1">
      <c r="A303" s="14"/>
      <c r="B303" s="243"/>
      <c r="C303" s="244"/>
      <c r="D303" s="234" t="s">
        <v>178</v>
      </c>
      <c r="E303" s="245" t="s">
        <v>1</v>
      </c>
      <c r="F303" s="246" t="s">
        <v>282</v>
      </c>
      <c r="G303" s="244"/>
      <c r="H303" s="247">
        <v>67.579999999999998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178</v>
      </c>
      <c r="AU303" s="253" t="s">
        <v>83</v>
      </c>
      <c r="AV303" s="14" t="s">
        <v>83</v>
      </c>
      <c r="AW303" s="14" t="s">
        <v>30</v>
      </c>
      <c r="AX303" s="14" t="s">
        <v>73</v>
      </c>
      <c r="AY303" s="253" t="s">
        <v>169</v>
      </c>
    </row>
    <row r="304" s="14" customFormat="1">
      <c r="A304" s="14"/>
      <c r="B304" s="243"/>
      <c r="C304" s="244"/>
      <c r="D304" s="234" t="s">
        <v>178</v>
      </c>
      <c r="E304" s="245" t="s">
        <v>1</v>
      </c>
      <c r="F304" s="246" t="s">
        <v>283</v>
      </c>
      <c r="G304" s="244"/>
      <c r="H304" s="247">
        <v>-1.379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178</v>
      </c>
      <c r="AU304" s="253" t="s">
        <v>83</v>
      </c>
      <c r="AV304" s="14" t="s">
        <v>83</v>
      </c>
      <c r="AW304" s="14" t="s">
        <v>30</v>
      </c>
      <c r="AX304" s="14" t="s">
        <v>73</v>
      </c>
      <c r="AY304" s="253" t="s">
        <v>169</v>
      </c>
    </row>
    <row r="305" s="14" customFormat="1">
      <c r="A305" s="14"/>
      <c r="B305" s="243"/>
      <c r="C305" s="244"/>
      <c r="D305" s="234" t="s">
        <v>178</v>
      </c>
      <c r="E305" s="245" t="s">
        <v>1</v>
      </c>
      <c r="F305" s="246" t="s">
        <v>284</v>
      </c>
      <c r="G305" s="244"/>
      <c r="H305" s="247">
        <v>-1.7729999999999999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178</v>
      </c>
      <c r="AU305" s="253" t="s">
        <v>83</v>
      </c>
      <c r="AV305" s="14" t="s">
        <v>83</v>
      </c>
      <c r="AW305" s="14" t="s">
        <v>30</v>
      </c>
      <c r="AX305" s="14" t="s">
        <v>73</v>
      </c>
      <c r="AY305" s="253" t="s">
        <v>169</v>
      </c>
    </row>
    <row r="306" s="14" customFormat="1">
      <c r="A306" s="14"/>
      <c r="B306" s="243"/>
      <c r="C306" s="244"/>
      <c r="D306" s="234" t="s">
        <v>178</v>
      </c>
      <c r="E306" s="245" t="s">
        <v>1</v>
      </c>
      <c r="F306" s="246" t="s">
        <v>285</v>
      </c>
      <c r="G306" s="244"/>
      <c r="H306" s="247">
        <v>-2.8570000000000002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178</v>
      </c>
      <c r="AU306" s="253" t="s">
        <v>83</v>
      </c>
      <c r="AV306" s="14" t="s">
        <v>83</v>
      </c>
      <c r="AW306" s="14" t="s">
        <v>30</v>
      </c>
      <c r="AX306" s="14" t="s">
        <v>73</v>
      </c>
      <c r="AY306" s="253" t="s">
        <v>169</v>
      </c>
    </row>
    <row r="307" s="13" customFormat="1">
      <c r="A307" s="13"/>
      <c r="B307" s="232"/>
      <c r="C307" s="233"/>
      <c r="D307" s="234" t="s">
        <v>178</v>
      </c>
      <c r="E307" s="235" t="s">
        <v>1</v>
      </c>
      <c r="F307" s="236" t="s">
        <v>209</v>
      </c>
      <c r="G307" s="233"/>
      <c r="H307" s="235" t="s">
        <v>1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178</v>
      </c>
      <c r="AU307" s="242" t="s">
        <v>83</v>
      </c>
      <c r="AV307" s="13" t="s">
        <v>81</v>
      </c>
      <c r="AW307" s="13" t="s">
        <v>30</v>
      </c>
      <c r="AX307" s="13" t="s">
        <v>73</v>
      </c>
      <c r="AY307" s="242" t="s">
        <v>169</v>
      </c>
    </row>
    <row r="308" s="14" customFormat="1">
      <c r="A308" s="14"/>
      <c r="B308" s="243"/>
      <c r="C308" s="244"/>
      <c r="D308" s="234" t="s">
        <v>178</v>
      </c>
      <c r="E308" s="245" t="s">
        <v>1</v>
      </c>
      <c r="F308" s="246" t="s">
        <v>286</v>
      </c>
      <c r="G308" s="244"/>
      <c r="H308" s="247">
        <v>87.543999999999997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178</v>
      </c>
      <c r="AU308" s="253" t="s">
        <v>83</v>
      </c>
      <c r="AV308" s="14" t="s">
        <v>83</v>
      </c>
      <c r="AW308" s="14" t="s">
        <v>30</v>
      </c>
      <c r="AX308" s="14" t="s">
        <v>73</v>
      </c>
      <c r="AY308" s="253" t="s">
        <v>169</v>
      </c>
    </row>
    <row r="309" s="14" customFormat="1">
      <c r="A309" s="14"/>
      <c r="B309" s="243"/>
      <c r="C309" s="244"/>
      <c r="D309" s="234" t="s">
        <v>178</v>
      </c>
      <c r="E309" s="245" t="s">
        <v>1</v>
      </c>
      <c r="F309" s="246" t="s">
        <v>285</v>
      </c>
      <c r="G309" s="244"/>
      <c r="H309" s="247">
        <v>-2.8570000000000002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178</v>
      </c>
      <c r="AU309" s="253" t="s">
        <v>83</v>
      </c>
      <c r="AV309" s="14" t="s">
        <v>83</v>
      </c>
      <c r="AW309" s="14" t="s">
        <v>30</v>
      </c>
      <c r="AX309" s="14" t="s">
        <v>73</v>
      </c>
      <c r="AY309" s="253" t="s">
        <v>169</v>
      </c>
    </row>
    <row r="310" s="13" customFormat="1">
      <c r="A310" s="13"/>
      <c r="B310" s="232"/>
      <c r="C310" s="233"/>
      <c r="D310" s="234" t="s">
        <v>178</v>
      </c>
      <c r="E310" s="235" t="s">
        <v>1</v>
      </c>
      <c r="F310" s="236" t="s">
        <v>188</v>
      </c>
      <c r="G310" s="233"/>
      <c r="H310" s="235" t="s">
        <v>1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178</v>
      </c>
      <c r="AU310" s="242" t="s">
        <v>83</v>
      </c>
      <c r="AV310" s="13" t="s">
        <v>81</v>
      </c>
      <c r="AW310" s="13" t="s">
        <v>30</v>
      </c>
      <c r="AX310" s="13" t="s">
        <v>73</v>
      </c>
      <c r="AY310" s="242" t="s">
        <v>169</v>
      </c>
    </row>
    <row r="311" s="14" customFormat="1">
      <c r="A311" s="14"/>
      <c r="B311" s="243"/>
      <c r="C311" s="244"/>
      <c r="D311" s="234" t="s">
        <v>178</v>
      </c>
      <c r="E311" s="245" t="s">
        <v>1</v>
      </c>
      <c r="F311" s="246" t="s">
        <v>287</v>
      </c>
      <c r="G311" s="244"/>
      <c r="H311" s="247">
        <v>109.988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178</v>
      </c>
      <c r="AU311" s="253" t="s">
        <v>83</v>
      </c>
      <c r="AV311" s="14" t="s">
        <v>83</v>
      </c>
      <c r="AW311" s="14" t="s">
        <v>30</v>
      </c>
      <c r="AX311" s="14" t="s">
        <v>73</v>
      </c>
      <c r="AY311" s="253" t="s">
        <v>169</v>
      </c>
    </row>
    <row r="312" s="14" customFormat="1">
      <c r="A312" s="14"/>
      <c r="B312" s="243"/>
      <c r="C312" s="244"/>
      <c r="D312" s="234" t="s">
        <v>178</v>
      </c>
      <c r="E312" s="245" t="s">
        <v>1</v>
      </c>
      <c r="F312" s="246" t="s">
        <v>288</v>
      </c>
      <c r="G312" s="244"/>
      <c r="H312" s="247">
        <v>-1.5760000000000001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178</v>
      </c>
      <c r="AU312" s="253" t="s">
        <v>83</v>
      </c>
      <c r="AV312" s="14" t="s">
        <v>83</v>
      </c>
      <c r="AW312" s="14" t="s">
        <v>30</v>
      </c>
      <c r="AX312" s="14" t="s">
        <v>73</v>
      </c>
      <c r="AY312" s="253" t="s">
        <v>169</v>
      </c>
    </row>
    <row r="313" s="14" customFormat="1">
      <c r="A313" s="14"/>
      <c r="B313" s="243"/>
      <c r="C313" s="244"/>
      <c r="D313" s="234" t="s">
        <v>178</v>
      </c>
      <c r="E313" s="245" t="s">
        <v>1</v>
      </c>
      <c r="F313" s="246" t="s">
        <v>289</v>
      </c>
      <c r="G313" s="244"/>
      <c r="H313" s="247">
        <v>-3.2400000000000002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178</v>
      </c>
      <c r="AU313" s="253" t="s">
        <v>83</v>
      </c>
      <c r="AV313" s="14" t="s">
        <v>83</v>
      </c>
      <c r="AW313" s="14" t="s">
        <v>30</v>
      </c>
      <c r="AX313" s="14" t="s">
        <v>73</v>
      </c>
      <c r="AY313" s="253" t="s">
        <v>169</v>
      </c>
    </row>
    <row r="314" s="13" customFormat="1">
      <c r="A314" s="13"/>
      <c r="B314" s="232"/>
      <c r="C314" s="233"/>
      <c r="D314" s="234" t="s">
        <v>178</v>
      </c>
      <c r="E314" s="235" t="s">
        <v>1</v>
      </c>
      <c r="F314" s="236" t="s">
        <v>190</v>
      </c>
      <c r="G314" s="233"/>
      <c r="H314" s="235" t="s">
        <v>1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178</v>
      </c>
      <c r="AU314" s="242" t="s">
        <v>83</v>
      </c>
      <c r="AV314" s="13" t="s">
        <v>81</v>
      </c>
      <c r="AW314" s="13" t="s">
        <v>30</v>
      </c>
      <c r="AX314" s="13" t="s">
        <v>73</v>
      </c>
      <c r="AY314" s="242" t="s">
        <v>169</v>
      </c>
    </row>
    <row r="315" s="14" customFormat="1">
      <c r="A315" s="14"/>
      <c r="B315" s="243"/>
      <c r="C315" s="244"/>
      <c r="D315" s="234" t="s">
        <v>178</v>
      </c>
      <c r="E315" s="245" t="s">
        <v>1</v>
      </c>
      <c r="F315" s="246" t="s">
        <v>290</v>
      </c>
      <c r="G315" s="244"/>
      <c r="H315" s="247">
        <v>64.418000000000006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178</v>
      </c>
      <c r="AU315" s="253" t="s">
        <v>83</v>
      </c>
      <c r="AV315" s="14" t="s">
        <v>83</v>
      </c>
      <c r="AW315" s="14" t="s">
        <v>30</v>
      </c>
      <c r="AX315" s="14" t="s">
        <v>73</v>
      </c>
      <c r="AY315" s="253" t="s">
        <v>169</v>
      </c>
    </row>
    <row r="316" s="13" customFormat="1">
      <c r="A316" s="13"/>
      <c r="B316" s="232"/>
      <c r="C316" s="233"/>
      <c r="D316" s="234" t="s">
        <v>178</v>
      </c>
      <c r="E316" s="235" t="s">
        <v>1</v>
      </c>
      <c r="F316" s="236" t="s">
        <v>192</v>
      </c>
      <c r="G316" s="233"/>
      <c r="H316" s="235" t="s">
        <v>1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178</v>
      </c>
      <c r="AU316" s="242" t="s">
        <v>83</v>
      </c>
      <c r="AV316" s="13" t="s">
        <v>81</v>
      </c>
      <c r="AW316" s="13" t="s">
        <v>30</v>
      </c>
      <c r="AX316" s="13" t="s">
        <v>73</v>
      </c>
      <c r="AY316" s="242" t="s">
        <v>169</v>
      </c>
    </row>
    <row r="317" s="14" customFormat="1">
      <c r="A317" s="14"/>
      <c r="B317" s="243"/>
      <c r="C317" s="244"/>
      <c r="D317" s="234" t="s">
        <v>178</v>
      </c>
      <c r="E317" s="245" t="s">
        <v>1</v>
      </c>
      <c r="F317" s="246" t="s">
        <v>291</v>
      </c>
      <c r="G317" s="244"/>
      <c r="H317" s="247">
        <v>28.396000000000001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178</v>
      </c>
      <c r="AU317" s="253" t="s">
        <v>83</v>
      </c>
      <c r="AV317" s="14" t="s">
        <v>83</v>
      </c>
      <c r="AW317" s="14" t="s">
        <v>30</v>
      </c>
      <c r="AX317" s="14" t="s">
        <v>73</v>
      </c>
      <c r="AY317" s="253" t="s">
        <v>169</v>
      </c>
    </row>
    <row r="318" s="13" customFormat="1">
      <c r="A318" s="13"/>
      <c r="B318" s="232"/>
      <c r="C318" s="233"/>
      <c r="D318" s="234" t="s">
        <v>178</v>
      </c>
      <c r="E318" s="235" t="s">
        <v>1</v>
      </c>
      <c r="F318" s="236" t="s">
        <v>194</v>
      </c>
      <c r="G318" s="233"/>
      <c r="H318" s="235" t="s">
        <v>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178</v>
      </c>
      <c r="AU318" s="242" t="s">
        <v>83</v>
      </c>
      <c r="AV318" s="13" t="s">
        <v>81</v>
      </c>
      <c r="AW318" s="13" t="s">
        <v>30</v>
      </c>
      <c r="AX318" s="13" t="s">
        <v>73</v>
      </c>
      <c r="AY318" s="242" t="s">
        <v>169</v>
      </c>
    </row>
    <row r="319" s="14" customFormat="1">
      <c r="A319" s="14"/>
      <c r="B319" s="243"/>
      <c r="C319" s="244"/>
      <c r="D319" s="234" t="s">
        <v>178</v>
      </c>
      <c r="E319" s="245" t="s">
        <v>1</v>
      </c>
      <c r="F319" s="246" t="s">
        <v>292</v>
      </c>
      <c r="G319" s="244"/>
      <c r="H319" s="247">
        <v>15.965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178</v>
      </c>
      <c r="AU319" s="253" t="s">
        <v>83</v>
      </c>
      <c r="AV319" s="14" t="s">
        <v>83</v>
      </c>
      <c r="AW319" s="14" t="s">
        <v>30</v>
      </c>
      <c r="AX319" s="14" t="s">
        <v>73</v>
      </c>
      <c r="AY319" s="253" t="s">
        <v>169</v>
      </c>
    </row>
    <row r="320" s="14" customFormat="1">
      <c r="A320" s="14"/>
      <c r="B320" s="243"/>
      <c r="C320" s="244"/>
      <c r="D320" s="234" t="s">
        <v>178</v>
      </c>
      <c r="E320" s="245" t="s">
        <v>1</v>
      </c>
      <c r="F320" s="246" t="s">
        <v>284</v>
      </c>
      <c r="G320" s="244"/>
      <c r="H320" s="247">
        <v>-1.7729999999999999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178</v>
      </c>
      <c r="AU320" s="253" t="s">
        <v>83</v>
      </c>
      <c r="AV320" s="14" t="s">
        <v>83</v>
      </c>
      <c r="AW320" s="14" t="s">
        <v>30</v>
      </c>
      <c r="AX320" s="14" t="s">
        <v>73</v>
      </c>
      <c r="AY320" s="253" t="s">
        <v>169</v>
      </c>
    </row>
    <row r="321" s="14" customFormat="1">
      <c r="A321" s="14"/>
      <c r="B321" s="243"/>
      <c r="C321" s="244"/>
      <c r="D321" s="234" t="s">
        <v>178</v>
      </c>
      <c r="E321" s="245" t="s">
        <v>1</v>
      </c>
      <c r="F321" s="246" t="s">
        <v>288</v>
      </c>
      <c r="G321" s="244"/>
      <c r="H321" s="247">
        <v>-1.5760000000000001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178</v>
      </c>
      <c r="AU321" s="253" t="s">
        <v>83</v>
      </c>
      <c r="AV321" s="14" t="s">
        <v>83</v>
      </c>
      <c r="AW321" s="14" t="s">
        <v>30</v>
      </c>
      <c r="AX321" s="14" t="s">
        <v>73</v>
      </c>
      <c r="AY321" s="253" t="s">
        <v>169</v>
      </c>
    </row>
    <row r="322" s="13" customFormat="1">
      <c r="A322" s="13"/>
      <c r="B322" s="232"/>
      <c r="C322" s="233"/>
      <c r="D322" s="234" t="s">
        <v>178</v>
      </c>
      <c r="E322" s="235" t="s">
        <v>1</v>
      </c>
      <c r="F322" s="236" t="s">
        <v>293</v>
      </c>
      <c r="G322" s="233"/>
      <c r="H322" s="235" t="s">
        <v>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178</v>
      </c>
      <c r="AU322" s="242" t="s">
        <v>83</v>
      </c>
      <c r="AV322" s="13" t="s">
        <v>81</v>
      </c>
      <c r="AW322" s="13" t="s">
        <v>30</v>
      </c>
      <c r="AX322" s="13" t="s">
        <v>73</v>
      </c>
      <c r="AY322" s="242" t="s">
        <v>169</v>
      </c>
    </row>
    <row r="323" s="14" customFormat="1">
      <c r="A323" s="14"/>
      <c r="B323" s="243"/>
      <c r="C323" s="244"/>
      <c r="D323" s="234" t="s">
        <v>178</v>
      </c>
      <c r="E323" s="245" t="s">
        <v>1</v>
      </c>
      <c r="F323" s="246" t="s">
        <v>294</v>
      </c>
      <c r="G323" s="244"/>
      <c r="H323" s="247">
        <v>91.760000000000005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178</v>
      </c>
      <c r="AU323" s="253" t="s">
        <v>83</v>
      </c>
      <c r="AV323" s="14" t="s">
        <v>83</v>
      </c>
      <c r="AW323" s="14" t="s">
        <v>30</v>
      </c>
      <c r="AX323" s="14" t="s">
        <v>73</v>
      </c>
      <c r="AY323" s="253" t="s">
        <v>169</v>
      </c>
    </row>
    <row r="324" s="14" customFormat="1">
      <c r="A324" s="14"/>
      <c r="B324" s="243"/>
      <c r="C324" s="244"/>
      <c r="D324" s="234" t="s">
        <v>178</v>
      </c>
      <c r="E324" s="245" t="s">
        <v>1</v>
      </c>
      <c r="F324" s="246" t="s">
        <v>295</v>
      </c>
      <c r="G324" s="244"/>
      <c r="H324" s="247">
        <v>-3.1520000000000001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178</v>
      </c>
      <c r="AU324" s="253" t="s">
        <v>83</v>
      </c>
      <c r="AV324" s="14" t="s">
        <v>83</v>
      </c>
      <c r="AW324" s="14" t="s">
        <v>30</v>
      </c>
      <c r="AX324" s="14" t="s">
        <v>73</v>
      </c>
      <c r="AY324" s="253" t="s">
        <v>169</v>
      </c>
    </row>
    <row r="325" s="13" customFormat="1">
      <c r="A325" s="13"/>
      <c r="B325" s="232"/>
      <c r="C325" s="233"/>
      <c r="D325" s="234" t="s">
        <v>178</v>
      </c>
      <c r="E325" s="235" t="s">
        <v>1</v>
      </c>
      <c r="F325" s="236" t="s">
        <v>262</v>
      </c>
      <c r="G325" s="233"/>
      <c r="H325" s="235" t="s">
        <v>1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178</v>
      </c>
      <c r="AU325" s="242" t="s">
        <v>83</v>
      </c>
      <c r="AV325" s="13" t="s">
        <v>81</v>
      </c>
      <c r="AW325" s="13" t="s">
        <v>30</v>
      </c>
      <c r="AX325" s="13" t="s">
        <v>73</v>
      </c>
      <c r="AY325" s="242" t="s">
        <v>169</v>
      </c>
    </row>
    <row r="326" s="14" customFormat="1">
      <c r="A326" s="14"/>
      <c r="B326" s="243"/>
      <c r="C326" s="244"/>
      <c r="D326" s="234" t="s">
        <v>178</v>
      </c>
      <c r="E326" s="245" t="s">
        <v>1</v>
      </c>
      <c r="F326" s="246" t="s">
        <v>296</v>
      </c>
      <c r="G326" s="244"/>
      <c r="H326" s="247">
        <v>31.495999999999999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178</v>
      </c>
      <c r="AU326" s="253" t="s">
        <v>83</v>
      </c>
      <c r="AV326" s="14" t="s">
        <v>83</v>
      </c>
      <c r="AW326" s="14" t="s">
        <v>30</v>
      </c>
      <c r="AX326" s="14" t="s">
        <v>73</v>
      </c>
      <c r="AY326" s="253" t="s">
        <v>169</v>
      </c>
    </row>
    <row r="327" s="13" customFormat="1">
      <c r="A327" s="13"/>
      <c r="B327" s="232"/>
      <c r="C327" s="233"/>
      <c r="D327" s="234" t="s">
        <v>178</v>
      </c>
      <c r="E327" s="235" t="s">
        <v>1</v>
      </c>
      <c r="F327" s="236" t="s">
        <v>297</v>
      </c>
      <c r="G327" s="233"/>
      <c r="H327" s="235" t="s">
        <v>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178</v>
      </c>
      <c r="AU327" s="242" t="s">
        <v>83</v>
      </c>
      <c r="AV327" s="13" t="s">
        <v>81</v>
      </c>
      <c r="AW327" s="13" t="s">
        <v>30</v>
      </c>
      <c r="AX327" s="13" t="s">
        <v>73</v>
      </c>
      <c r="AY327" s="242" t="s">
        <v>169</v>
      </c>
    </row>
    <row r="328" s="14" customFormat="1">
      <c r="A328" s="14"/>
      <c r="B328" s="243"/>
      <c r="C328" s="244"/>
      <c r="D328" s="234" t="s">
        <v>178</v>
      </c>
      <c r="E328" s="245" t="s">
        <v>1</v>
      </c>
      <c r="F328" s="246" t="s">
        <v>298</v>
      </c>
      <c r="G328" s="244"/>
      <c r="H328" s="247">
        <v>36.487000000000002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178</v>
      </c>
      <c r="AU328" s="253" t="s">
        <v>83</v>
      </c>
      <c r="AV328" s="14" t="s">
        <v>83</v>
      </c>
      <c r="AW328" s="14" t="s">
        <v>30</v>
      </c>
      <c r="AX328" s="14" t="s">
        <v>73</v>
      </c>
      <c r="AY328" s="253" t="s">
        <v>169</v>
      </c>
    </row>
    <row r="329" s="14" customFormat="1">
      <c r="A329" s="14"/>
      <c r="B329" s="243"/>
      <c r="C329" s="244"/>
      <c r="D329" s="234" t="s">
        <v>178</v>
      </c>
      <c r="E329" s="245" t="s">
        <v>1</v>
      </c>
      <c r="F329" s="246" t="s">
        <v>283</v>
      </c>
      <c r="G329" s="244"/>
      <c r="H329" s="247">
        <v>-1.379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178</v>
      </c>
      <c r="AU329" s="253" t="s">
        <v>83</v>
      </c>
      <c r="AV329" s="14" t="s">
        <v>83</v>
      </c>
      <c r="AW329" s="14" t="s">
        <v>30</v>
      </c>
      <c r="AX329" s="14" t="s">
        <v>73</v>
      </c>
      <c r="AY329" s="253" t="s">
        <v>169</v>
      </c>
    </row>
    <row r="330" s="13" customFormat="1">
      <c r="A330" s="13"/>
      <c r="B330" s="232"/>
      <c r="C330" s="233"/>
      <c r="D330" s="234" t="s">
        <v>178</v>
      </c>
      <c r="E330" s="235" t="s">
        <v>1</v>
      </c>
      <c r="F330" s="236" t="s">
        <v>299</v>
      </c>
      <c r="G330" s="233"/>
      <c r="H330" s="235" t="s">
        <v>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178</v>
      </c>
      <c r="AU330" s="242" t="s">
        <v>83</v>
      </c>
      <c r="AV330" s="13" t="s">
        <v>81</v>
      </c>
      <c r="AW330" s="13" t="s">
        <v>30</v>
      </c>
      <c r="AX330" s="13" t="s">
        <v>73</v>
      </c>
      <c r="AY330" s="242" t="s">
        <v>169</v>
      </c>
    </row>
    <row r="331" s="14" customFormat="1">
      <c r="A331" s="14"/>
      <c r="B331" s="243"/>
      <c r="C331" s="244"/>
      <c r="D331" s="234" t="s">
        <v>178</v>
      </c>
      <c r="E331" s="245" t="s">
        <v>1</v>
      </c>
      <c r="F331" s="246" t="s">
        <v>300</v>
      </c>
      <c r="G331" s="244"/>
      <c r="H331" s="247">
        <v>51.770000000000003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178</v>
      </c>
      <c r="AU331" s="253" t="s">
        <v>83</v>
      </c>
      <c r="AV331" s="14" t="s">
        <v>83</v>
      </c>
      <c r="AW331" s="14" t="s">
        <v>30</v>
      </c>
      <c r="AX331" s="14" t="s">
        <v>73</v>
      </c>
      <c r="AY331" s="253" t="s">
        <v>169</v>
      </c>
    </row>
    <row r="332" s="16" customFormat="1">
      <c r="A332" s="16"/>
      <c r="B332" s="265"/>
      <c r="C332" s="266"/>
      <c r="D332" s="234" t="s">
        <v>178</v>
      </c>
      <c r="E332" s="267" t="s">
        <v>1</v>
      </c>
      <c r="F332" s="268" t="s">
        <v>212</v>
      </c>
      <c r="G332" s="266"/>
      <c r="H332" s="269">
        <v>659.56999999999982</v>
      </c>
      <c r="I332" s="270"/>
      <c r="J332" s="266"/>
      <c r="K332" s="266"/>
      <c r="L332" s="271"/>
      <c r="M332" s="272"/>
      <c r="N332" s="273"/>
      <c r="O332" s="273"/>
      <c r="P332" s="273"/>
      <c r="Q332" s="273"/>
      <c r="R332" s="273"/>
      <c r="S332" s="273"/>
      <c r="T332" s="274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75" t="s">
        <v>178</v>
      </c>
      <c r="AU332" s="275" t="s">
        <v>83</v>
      </c>
      <c r="AV332" s="16" t="s">
        <v>170</v>
      </c>
      <c r="AW332" s="16" t="s">
        <v>30</v>
      </c>
      <c r="AX332" s="16" t="s">
        <v>73</v>
      </c>
      <c r="AY332" s="275" t="s">
        <v>169</v>
      </c>
    </row>
    <row r="333" s="13" customFormat="1">
      <c r="A333" s="13"/>
      <c r="B333" s="232"/>
      <c r="C333" s="233"/>
      <c r="D333" s="234" t="s">
        <v>178</v>
      </c>
      <c r="E333" s="235" t="s">
        <v>1</v>
      </c>
      <c r="F333" s="236" t="s">
        <v>213</v>
      </c>
      <c r="G333" s="233"/>
      <c r="H333" s="235" t="s">
        <v>1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178</v>
      </c>
      <c r="AU333" s="242" t="s">
        <v>83</v>
      </c>
      <c r="AV333" s="13" t="s">
        <v>81</v>
      </c>
      <c r="AW333" s="13" t="s">
        <v>30</v>
      </c>
      <c r="AX333" s="13" t="s">
        <v>73</v>
      </c>
      <c r="AY333" s="242" t="s">
        <v>169</v>
      </c>
    </row>
    <row r="334" s="13" customFormat="1">
      <c r="A334" s="13"/>
      <c r="B334" s="232"/>
      <c r="C334" s="233"/>
      <c r="D334" s="234" t="s">
        <v>178</v>
      </c>
      <c r="E334" s="235" t="s">
        <v>1</v>
      </c>
      <c r="F334" s="236" t="s">
        <v>216</v>
      </c>
      <c r="G334" s="233"/>
      <c r="H334" s="235" t="s">
        <v>1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178</v>
      </c>
      <c r="AU334" s="242" t="s">
        <v>83</v>
      </c>
      <c r="AV334" s="13" t="s">
        <v>81</v>
      </c>
      <c r="AW334" s="13" t="s">
        <v>30</v>
      </c>
      <c r="AX334" s="13" t="s">
        <v>73</v>
      </c>
      <c r="AY334" s="242" t="s">
        <v>169</v>
      </c>
    </row>
    <row r="335" s="14" customFormat="1">
      <c r="A335" s="14"/>
      <c r="B335" s="243"/>
      <c r="C335" s="244"/>
      <c r="D335" s="234" t="s">
        <v>178</v>
      </c>
      <c r="E335" s="245" t="s">
        <v>1</v>
      </c>
      <c r="F335" s="246" t="s">
        <v>301</v>
      </c>
      <c r="G335" s="244"/>
      <c r="H335" s="247">
        <v>31.186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178</v>
      </c>
      <c r="AU335" s="253" t="s">
        <v>83</v>
      </c>
      <c r="AV335" s="14" t="s">
        <v>83</v>
      </c>
      <c r="AW335" s="14" t="s">
        <v>30</v>
      </c>
      <c r="AX335" s="14" t="s">
        <v>73</v>
      </c>
      <c r="AY335" s="253" t="s">
        <v>169</v>
      </c>
    </row>
    <row r="336" s="14" customFormat="1">
      <c r="A336" s="14"/>
      <c r="B336" s="243"/>
      <c r="C336" s="244"/>
      <c r="D336" s="234" t="s">
        <v>178</v>
      </c>
      <c r="E336" s="245" t="s">
        <v>1</v>
      </c>
      <c r="F336" s="246" t="s">
        <v>302</v>
      </c>
      <c r="G336" s="244"/>
      <c r="H336" s="247">
        <v>-1.1699999999999999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178</v>
      </c>
      <c r="AU336" s="253" t="s">
        <v>83</v>
      </c>
      <c r="AV336" s="14" t="s">
        <v>83</v>
      </c>
      <c r="AW336" s="14" t="s">
        <v>30</v>
      </c>
      <c r="AX336" s="14" t="s">
        <v>73</v>
      </c>
      <c r="AY336" s="253" t="s">
        <v>169</v>
      </c>
    </row>
    <row r="337" s="13" customFormat="1">
      <c r="A337" s="13"/>
      <c r="B337" s="232"/>
      <c r="C337" s="233"/>
      <c r="D337" s="234" t="s">
        <v>178</v>
      </c>
      <c r="E337" s="235" t="s">
        <v>1</v>
      </c>
      <c r="F337" s="236" t="s">
        <v>220</v>
      </c>
      <c r="G337" s="233"/>
      <c r="H337" s="235" t="s">
        <v>1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178</v>
      </c>
      <c r="AU337" s="242" t="s">
        <v>83</v>
      </c>
      <c r="AV337" s="13" t="s">
        <v>81</v>
      </c>
      <c r="AW337" s="13" t="s">
        <v>30</v>
      </c>
      <c r="AX337" s="13" t="s">
        <v>73</v>
      </c>
      <c r="AY337" s="242" t="s">
        <v>169</v>
      </c>
    </row>
    <row r="338" s="14" customFormat="1">
      <c r="A338" s="14"/>
      <c r="B338" s="243"/>
      <c r="C338" s="244"/>
      <c r="D338" s="234" t="s">
        <v>178</v>
      </c>
      <c r="E338" s="245" t="s">
        <v>1</v>
      </c>
      <c r="F338" s="246" t="s">
        <v>303</v>
      </c>
      <c r="G338" s="244"/>
      <c r="H338" s="247">
        <v>36.146000000000001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178</v>
      </c>
      <c r="AU338" s="253" t="s">
        <v>83</v>
      </c>
      <c r="AV338" s="14" t="s">
        <v>83</v>
      </c>
      <c r="AW338" s="14" t="s">
        <v>30</v>
      </c>
      <c r="AX338" s="14" t="s">
        <v>73</v>
      </c>
      <c r="AY338" s="253" t="s">
        <v>169</v>
      </c>
    </row>
    <row r="339" s="14" customFormat="1">
      <c r="A339" s="14"/>
      <c r="B339" s="243"/>
      <c r="C339" s="244"/>
      <c r="D339" s="234" t="s">
        <v>178</v>
      </c>
      <c r="E339" s="245" t="s">
        <v>1</v>
      </c>
      <c r="F339" s="246" t="s">
        <v>288</v>
      </c>
      <c r="G339" s="244"/>
      <c r="H339" s="247">
        <v>-1.5760000000000001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178</v>
      </c>
      <c r="AU339" s="253" t="s">
        <v>83</v>
      </c>
      <c r="AV339" s="14" t="s">
        <v>83</v>
      </c>
      <c r="AW339" s="14" t="s">
        <v>30</v>
      </c>
      <c r="AX339" s="14" t="s">
        <v>73</v>
      </c>
      <c r="AY339" s="253" t="s">
        <v>169</v>
      </c>
    </row>
    <row r="340" s="13" customFormat="1">
      <c r="A340" s="13"/>
      <c r="B340" s="232"/>
      <c r="C340" s="233"/>
      <c r="D340" s="234" t="s">
        <v>178</v>
      </c>
      <c r="E340" s="235" t="s">
        <v>1</v>
      </c>
      <c r="F340" s="236" t="s">
        <v>222</v>
      </c>
      <c r="G340" s="233"/>
      <c r="H340" s="235" t="s">
        <v>1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2" t="s">
        <v>178</v>
      </c>
      <c r="AU340" s="242" t="s">
        <v>83</v>
      </c>
      <c r="AV340" s="13" t="s">
        <v>81</v>
      </c>
      <c r="AW340" s="13" t="s">
        <v>30</v>
      </c>
      <c r="AX340" s="13" t="s">
        <v>73</v>
      </c>
      <c r="AY340" s="242" t="s">
        <v>169</v>
      </c>
    </row>
    <row r="341" s="14" customFormat="1">
      <c r="A341" s="14"/>
      <c r="B341" s="243"/>
      <c r="C341" s="244"/>
      <c r="D341" s="234" t="s">
        <v>178</v>
      </c>
      <c r="E341" s="245" t="s">
        <v>1</v>
      </c>
      <c r="F341" s="246" t="s">
        <v>304</v>
      </c>
      <c r="G341" s="244"/>
      <c r="H341" s="247">
        <v>31.123999999999999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178</v>
      </c>
      <c r="AU341" s="253" t="s">
        <v>83</v>
      </c>
      <c r="AV341" s="14" t="s">
        <v>83</v>
      </c>
      <c r="AW341" s="14" t="s">
        <v>30</v>
      </c>
      <c r="AX341" s="14" t="s">
        <v>73</v>
      </c>
      <c r="AY341" s="253" t="s">
        <v>169</v>
      </c>
    </row>
    <row r="342" s="14" customFormat="1">
      <c r="A342" s="14"/>
      <c r="B342" s="243"/>
      <c r="C342" s="244"/>
      <c r="D342" s="234" t="s">
        <v>178</v>
      </c>
      <c r="E342" s="245" t="s">
        <v>1</v>
      </c>
      <c r="F342" s="246" t="s">
        <v>305</v>
      </c>
      <c r="G342" s="244"/>
      <c r="H342" s="247">
        <v>-1.1819999999999999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178</v>
      </c>
      <c r="AU342" s="253" t="s">
        <v>83</v>
      </c>
      <c r="AV342" s="14" t="s">
        <v>83</v>
      </c>
      <c r="AW342" s="14" t="s">
        <v>30</v>
      </c>
      <c r="AX342" s="14" t="s">
        <v>73</v>
      </c>
      <c r="AY342" s="253" t="s">
        <v>169</v>
      </c>
    </row>
    <row r="343" s="13" customFormat="1">
      <c r="A343" s="13"/>
      <c r="B343" s="232"/>
      <c r="C343" s="233"/>
      <c r="D343" s="234" t="s">
        <v>178</v>
      </c>
      <c r="E343" s="235" t="s">
        <v>1</v>
      </c>
      <c r="F343" s="236" t="s">
        <v>224</v>
      </c>
      <c r="G343" s="233"/>
      <c r="H343" s="235" t="s">
        <v>1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178</v>
      </c>
      <c r="AU343" s="242" t="s">
        <v>83</v>
      </c>
      <c r="AV343" s="13" t="s">
        <v>81</v>
      </c>
      <c r="AW343" s="13" t="s">
        <v>30</v>
      </c>
      <c r="AX343" s="13" t="s">
        <v>73</v>
      </c>
      <c r="AY343" s="242" t="s">
        <v>169</v>
      </c>
    </row>
    <row r="344" s="14" customFormat="1">
      <c r="A344" s="14"/>
      <c r="B344" s="243"/>
      <c r="C344" s="244"/>
      <c r="D344" s="234" t="s">
        <v>178</v>
      </c>
      <c r="E344" s="245" t="s">
        <v>1</v>
      </c>
      <c r="F344" s="246" t="s">
        <v>306</v>
      </c>
      <c r="G344" s="244"/>
      <c r="H344" s="247">
        <v>17.794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178</v>
      </c>
      <c r="AU344" s="253" t="s">
        <v>83</v>
      </c>
      <c r="AV344" s="14" t="s">
        <v>83</v>
      </c>
      <c r="AW344" s="14" t="s">
        <v>30</v>
      </c>
      <c r="AX344" s="14" t="s">
        <v>73</v>
      </c>
      <c r="AY344" s="253" t="s">
        <v>169</v>
      </c>
    </row>
    <row r="345" s="14" customFormat="1">
      <c r="A345" s="14"/>
      <c r="B345" s="243"/>
      <c r="C345" s="244"/>
      <c r="D345" s="234" t="s">
        <v>178</v>
      </c>
      <c r="E345" s="245" t="s">
        <v>1</v>
      </c>
      <c r="F345" s="246" t="s">
        <v>305</v>
      </c>
      <c r="G345" s="244"/>
      <c r="H345" s="247">
        <v>-1.1819999999999999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178</v>
      </c>
      <c r="AU345" s="253" t="s">
        <v>83</v>
      </c>
      <c r="AV345" s="14" t="s">
        <v>83</v>
      </c>
      <c r="AW345" s="14" t="s">
        <v>30</v>
      </c>
      <c r="AX345" s="14" t="s">
        <v>73</v>
      </c>
      <c r="AY345" s="253" t="s">
        <v>169</v>
      </c>
    </row>
    <row r="346" s="13" customFormat="1">
      <c r="A346" s="13"/>
      <c r="B346" s="232"/>
      <c r="C346" s="233"/>
      <c r="D346" s="234" t="s">
        <v>178</v>
      </c>
      <c r="E346" s="235" t="s">
        <v>1</v>
      </c>
      <c r="F346" s="236" t="s">
        <v>271</v>
      </c>
      <c r="G346" s="233"/>
      <c r="H346" s="235" t="s">
        <v>1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178</v>
      </c>
      <c r="AU346" s="242" t="s">
        <v>83</v>
      </c>
      <c r="AV346" s="13" t="s">
        <v>81</v>
      </c>
      <c r="AW346" s="13" t="s">
        <v>30</v>
      </c>
      <c r="AX346" s="13" t="s">
        <v>73</v>
      </c>
      <c r="AY346" s="242" t="s">
        <v>169</v>
      </c>
    </row>
    <row r="347" s="14" customFormat="1">
      <c r="A347" s="14"/>
      <c r="B347" s="243"/>
      <c r="C347" s="244"/>
      <c r="D347" s="234" t="s">
        <v>178</v>
      </c>
      <c r="E347" s="245" t="s">
        <v>1</v>
      </c>
      <c r="F347" s="246" t="s">
        <v>307</v>
      </c>
      <c r="G347" s="244"/>
      <c r="H347" s="247">
        <v>87.420000000000002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178</v>
      </c>
      <c r="AU347" s="253" t="s">
        <v>83</v>
      </c>
      <c r="AV347" s="14" t="s">
        <v>83</v>
      </c>
      <c r="AW347" s="14" t="s">
        <v>30</v>
      </c>
      <c r="AX347" s="14" t="s">
        <v>73</v>
      </c>
      <c r="AY347" s="253" t="s">
        <v>169</v>
      </c>
    </row>
    <row r="348" s="14" customFormat="1">
      <c r="A348" s="14"/>
      <c r="B348" s="243"/>
      <c r="C348" s="244"/>
      <c r="D348" s="234" t="s">
        <v>178</v>
      </c>
      <c r="E348" s="245" t="s">
        <v>1</v>
      </c>
      <c r="F348" s="246" t="s">
        <v>308</v>
      </c>
      <c r="G348" s="244"/>
      <c r="H348" s="247">
        <v>-7.8799999999999999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178</v>
      </c>
      <c r="AU348" s="253" t="s">
        <v>83</v>
      </c>
      <c r="AV348" s="14" t="s">
        <v>83</v>
      </c>
      <c r="AW348" s="14" t="s">
        <v>30</v>
      </c>
      <c r="AX348" s="14" t="s">
        <v>73</v>
      </c>
      <c r="AY348" s="253" t="s">
        <v>169</v>
      </c>
    </row>
    <row r="349" s="13" customFormat="1">
      <c r="A349" s="13"/>
      <c r="B349" s="232"/>
      <c r="C349" s="233"/>
      <c r="D349" s="234" t="s">
        <v>178</v>
      </c>
      <c r="E349" s="235" t="s">
        <v>1</v>
      </c>
      <c r="F349" s="236" t="s">
        <v>228</v>
      </c>
      <c r="G349" s="233"/>
      <c r="H349" s="235" t="s">
        <v>1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178</v>
      </c>
      <c r="AU349" s="242" t="s">
        <v>83</v>
      </c>
      <c r="AV349" s="13" t="s">
        <v>81</v>
      </c>
      <c r="AW349" s="13" t="s">
        <v>30</v>
      </c>
      <c r="AX349" s="13" t="s">
        <v>73</v>
      </c>
      <c r="AY349" s="242" t="s">
        <v>169</v>
      </c>
    </row>
    <row r="350" s="14" customFormat="1">
      <c r="A350" s="14"/>
      <c r="B350" s="243"/>
      <c r="C350" s="244"/>
      <c r="D350" s="234" t="s">
        <v>178</v>
      </c>
      <c r="E350" s="245" t="s">
        <v>1</v>
      </c>
      <c r="F350" s="246" t="s">
        <v>309</v>
      </c>
      <c r="G350" s="244"/>
      <c r="H350" s="247">
        <v>84.816000000000002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178</v>
      </c>
      <c r="AU350" s="253" t="s">
        <v>83</v>
      </c>
      <c r="AV350" s="14" t="s">
        <v>83</v>
      </c>
      <c r="AW350" s="14" t="s">
        <v>30</v>
      </c>
      <c r="AX350" s="14" t="s">
        <v>73</v>
      </c>
      <c r="AY350" s="253" t="s">
        <v>169</v>
      </c>
    </row>
    <row r="351" s="14" customFormat="1">
      <c r="A351" s="14"/>
      <c r="B351" s="243"/>
      <c r="C351" s="244"/>
      <c r="D351" s="234" t="s">
        <v>178</v>
      </c>
      <c r="E351" s="245" t="s">
        <v>1</v>
      </c>
      <c r="F351" s="246" t="s">
        <v>288</v>
      </c>
      <c r="G351" s="244"/>
      <c r="H351" s="247">
        <v>-1.5760000000000001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178</v>
      </c>
      <c r="AU351" s="253" t="s">
        <v>83</v>
      </c>
      <c r="AV351" s="14" t="s">
        <v>83</v>
      </c>
      <c r="AW351" s="14" t="s">
        <v>30</v>
      </c>
      <c r="AX351" s="14" t="s">
        <v>73</v>
      </c>
      <c r="AY351" s="253" t="s">
        <v>169</v>
      </c>
    </row>
    <row r="352" s="13" customFormat="1">
      <c r="A352" s="13"/>
      <c r="B352" s="232"/>
      <c r="C352" s="233"/>
      <c r="D352" s="234" t="s">
        <v>178</v>
      </c>
      <c r="E352" s="235" t="s">
        <v>1</v>
      </c>
      <c r="F352" s="236" t="s">
        <v>230</v>
      </c>
      <c r="G352" s="233"/>
      <c r="H352" s="235" t="s">
        <v>1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178</v>
      </c>
      <c r="AU352" s="242" t="s">
        <v>83</v>
      </c>
      <c r="AV352" s="13" t="s">
        <v>81</v>
      </c>
      <c r="AW352" s="13" t="s">
        <v>30</v>
      </c>
      <c r="AX352" s="13" t="s">
        <v>73</v>
      </c>
      <c r="AY352" s="242" t="s">
        <v>169</v>
      </c>
    </row>
    <row r="353" s="14" customFormat="1">
      <c r="A353" s="14"/>
      <c r="B353" s="243"/>
      <c r="C353" s="244"/>
      <c r="D353" s="234" t="s">
        <v>178</v>
      </c>
      <c r="E353" s="245" t="s">
        <v>1</v>
      </c>
      <c r="F353" s="246" t="s">
        <v>310</v>
      </c>
      <c r="G353" s="244"/>
      <c r="H353" s="247">
        <v>42.079999999999998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178</v>
      </c>
      <c r="AU353" s="253" t="s">
        <v>83</v>
      </c>
      <c r="AV353" s="14" t="s">
        <v>83</v>
      </c>
      <c r="AW353" s="14" t="s">
        <v>30</v>
      </c>
      <c r="AX353" s="14" t="s">
        <v>73</v>
      </c>
      <c r="AY353" s="253" t="s">
        <v>169</v>
      </c>
    </row>
    <row r="354" s="13" customFormat="1">
      <c r="A354" s="13"/>
      <c r="B354" s="232"/>
      <c r="C354" s="233"/>
      <c r="D354" s="234" t="s">
        <v>178</v>
      </c>
      <c r="E354" s="235" t="s">
        <v>1</v>
      </c>
      <c r="F354" s="236" t="s">
        <v>232</v>
      </c>
      <c r="G354" s="233"/>
      <c r="H354" s="235" t="s">
        <v>1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178</v>
      </c>
      <c r="AU354" s="242" t="s">
        <v>83</v>
      </c>
      <c r="AV354" s="13" t="s">
        <v>81</v>
      </c>
      <c r="AW354" s="13" t="s">
        <v>30</v>
      </c>
      <c r="AX354" s="13" t="s">
        <v>73</v>
      </c>
      <c r="AY354" s="242" t="s">
        <v>169</v>
      </c>
    </row>
    <row r="355" s="14" customFormat="1">
      <c r="A355" s="14"/>
      <c r="B355" s="243"/>
      <c r="C355" s="244"/>
      <c r="D355" s="234" t="s">
        <v>178</v>
      </c>
      <c r="E355" s="245" t="s">
        <v>1</v>
      </c>
      <c r="F355" s="246" t="s">
        <v>311</v>
      </c>
      <c r="G355" s="244"/>
      <c r="H355" s="247">
        <v>24.303999999999998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178</v>
      </c>
      <c r="AU355" s="253" t="s">
        <v>83</v>
      </c>
      <c r="AV355" s="14" t="s">
        <v>83</v>
      </c>
      <c r="AW355" s="14" t="s">
        <v>30</v>
      </c>
      <c r="AX355" s="14" t="s">
        <v>73</v>
      </c>
      <c r="AY355" s="253" t="s">
        <v>169</v>
      </c>
    </row>
    <row r="356" s="14" customFormat="1">
      <c r="A356" s="14"/>
      <c r="B356" s="243"/>
      <c r="C356" s="244"/>
      <c r="D356" s="234" t="s">
        <v>178</v>
      </c>
      <c r="E356" s="245" t="s">
        <v>1</v>
      </c>
      <c r="F356" s="246" t="s">
        <v>312</v>
      </c>
      <c r="G356" s="244"/>
      <c r="H356" s="247">
        <v>-2.758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178</v>
      </c>
      <c r="AU356" s="253" t="s">
        <v>83</v>
      </c>
      <c r="AV356" s="14" t="s">
        <v>83</v>
      </c>
      <c r="AW356" s="14" t="s">
        <v>30</v>
      </c>
      <c r="AX356" s="14" t="s">
        <v>73</v>
      </c>
      <c r="AY356" s="253" t="s">
        <v>169</v>
      </c>
    </row>
    <row r="357" s="13" customFormat="1">
      <c r="A357" s="13"/>
      <c r="B357" s="232"/>
      <c r="C357" s="233"/>
      <c r="D357" s="234" t="s">
        <v>178</v>
      </c>
      <c r="E357" s="235" t="s">
        <v>1</v>
      </c>
      <c r="F357" s="236" t="s">
        <v>234</v>
      </c>
      <c r="G357" s="233"/>
      <c r="H357" s="235" t="s">
        <v>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178</v>
      </c>
      <c r="AU357" s="242" t="s">
        <v>83</v>
      </c>
      <c r="AV357" s="13" t="s">
        <v>81</v>
      </c>
      <c r="AW357" s="13" t="s">
        <v>30</v>
      </c>
      <c r="AX357" s="13" t="s">
        <v>73</v>
      </c>
      <c r="AY357" s="242" t="s">
        <v>169</v>
      </c>
    </row>
    <row r="358" s="14" customFormat="1">
      <c r="A358" s="14"/>
      <c r="B358" s="243"/>
      <c r="C358" s="244"/>
      <c r="D358" s="234" t="s">
        <v>178</v>
      </c>
      <c r="E358" s="245" t="s">
        <v>1</v>
      </c>
      <c r="F358" s="246" t="s">
        <v>313</v>
      </c>
      <c r="G358" s="244"/>
      <c r="H358" s="247">
        <v>44.640000000000001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178</v>
      </c>
      <c r="AU358" s="253" t="s">
        <v>83</v>
      </c>
      <c r="AV358" s="14" t="s">
        <v>83</v>
      </c>
      <c r="AW358" s="14" t="s">
        <v>30</v>
      </c>
      <c r="AX358" s="14" t="s">
        <v>73</v>
      </c>
      <c r="AY358" s="253" t="s">
        <v>169</v>
      </c>
    </row>
    <row r="359" s="14" customFormat="1">
      <c r="A359" s="14"/>
      <c r="B359" s="243"/>
      <c r="C359" s="244"/>
      <c r="D359" s="234" t="s">
        <v>178</v>
      </c>
      <c r="E359" s="245" t="s">
        <v>1</v>
      </c>
      <c r="F359" s="246" t="s">
        <v>288</v>
      </c>
      <c r="G359" s="244"/>
      <c r="H359" s="247">
        <v>-1.5760000000000001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178</v>
      </c>
      <c r="AU359" s="253" t="s">
        <v>83</v>
      </c>
      <c r="AV359" s="14" t="s">
        <v>83</v>
      </c>
      <c r="AW359" s="14" t="s">
        <v>30</v>
      </c>
      <c r="AX359" s="14" t="s">
        <v>73</v>
      </c>
      <c r="AY359" s="253" t="s">
        <v>169</v>
      </c>
    </row>
    <row r="360" s="13" customFormat="1">
      <c r="A360" s="13"/>
      <c r="B360" s="232"/>
      <c r="C360" s="233"/>
      <c r="D360" s="234" t="s">
        <v>178</v>
      </c>
      <c r="E360" s="235" t="s">
        <v>1</v>
      </c>
      <c r="F360" s="236" t="s">
        <v>314</v>
      </c>
      <c r="G360" s="233"/>
      <c r="H360" s="235" t="s">
        <v>1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178</v>
      </c>
      <c r="AU360" s="242" t="s">
        <v>83</v>
      </c>
      <c r="AV360" s="13" t="s">
        <v>81</v>
      </c>
      <c r="AW360" s="13" t="s">
        <v>30</v>
      </c>
      <c r="AX360" s="13" t="s">
        <v>73</v>
      </c>
      <c r="AY360" s="242" t="s">
        <v>169</v>
      </c>
    </row>
    <row r="361" s="14" customFormat="1">
      <c r="A361" s="14"/>
      <c r="B361" s="243"/>
      <c r="C361" s="244"/>
      <c r="D361" s="234" t="s">
        <v>178</v>
      </c>
      <c r="E361" s="245" t="s">
        <v>1</v>
      </c>
      <c r="F361" s="246" t="s">
        <v>315</v>
      </c>
      <c r="G361" s="244"/>
      <c r="H361" s="247">
        <v>164.114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178</v>
      </c>
      <c r="AU361" s="253" t="s">
        <v>83</v>
      </c>
      <c r="AV361" s="14" t="s">
        <v>83</v>
      </c>
      <c r="AW361" s="14" t="s">
        <v>30</v>
      </c>
      <c r="AX361" s="14" t="s">
        <v>73</v>
      </c>
      <c r="AY361" s="253" t="s">
        <v>169</v>
      </c>
    </row>
    <row r="362" s="14" customFormat="1">
      <c r="A362" s="14"/>
      <c r="B362" s="243"/>
      <c r="C362" s="244"/>
      <c r="D362" s="234" t="s">
        <v>178</v>
      </c>
      <c r="E362" s="245" t="s">
        <v>1</v>
      </c>
      <c r="F362" s="246" t="s">
        <v>288</v>
      </c>
      <c r="G362" s="244"/>
      <c r="H362" s="247">
        <v>-1.5760000000000001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178</v>
      </c>
      <c r="AU362" s="253" t="s">
        <v>83</v>
      </c>
      <c r="AV362" s="14" t="s">
        <v>83</v>
      </c>
      <c r="AW362" s="14" t="s">
        <v>30</v>
      </c>
      <c r="AX362" s="14" t="s">
        <v>73</v>
      </c>
      <c r="AY362" s="253" t="s">
        <v>169</v>
      </c>
    </row>
    <row r="363" s="16" customFormat="1">
      <c r="A363" s="16"/>
      <c r="B363" s="265"/>
      <c r="C363" s="266"/>
      <c r="D363" s="234" t="s">
        <v>178</v>
      </c>
      <c r="E363" s="267" t="s">
        <v>1</v>
      </c>
      <c r="F363" s="268" t="s">
        <v>212</v>
      </c>
      <c r="G363" s="266"/>
      <c r="H363" s="269">
        <v>543.14799999999991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5" t="s">
        <v>178</v>
      </c>
      <c r="AU363" s="275" t="s">
        <v>83</v>
      </c>
      <c r="AV363" s="16" t="s">
        <v>170</v>
      </c>
      <c r="AW363" s="16" t="s">
        <v>30</v>
      </c>
      <c r="AX363" s="16" t="s">
        <v>73</v>
      </c>
      <c r="AY363" s="275" t="s">
        <v>169</v>
      </c>
    </row>
    <row r="364" s="14" customFormat="1">
      <c r="A364" s="14"/>
      <c r="B364" s="243"/>
      <c r="C364" s="244"/>
      <c r="D364" s="234" t="s">
        <v>178</v>
      </c>
      <c r="E364" s="245" t="s">
        <v>1</v>
      </c>
      <c r="F364" s="246" t="s">
        <v>605</v>
      </c>
      <c r="G364" s="244"/>
      <c r="H364" s="247">
        <v>593.89999999999998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178</v>
      </c>
      <c r="AU364" s="253" t="s">
        <v>83</v>
      </c>
      <c r="AV364" s="14" t="s">
        <v>83</v>
      </c>
      <c r="AW364" s="14" t="s">
        <v>30</v>
      </c>
      <c r="AX364" s="14" t="s">
        <v>73</v>
      </c>
      <c r="AY364" s="253" t="s">
        <v>169</v>
      </c>
    </row>
    <row r="365" s="15" customFormat="1">
      <c r="A365" s="15"/>
      <c r="B365" s="254"/>
      <c r="C365" s="255"/>
      <c r="D365" s="234" t="s">
        <v>178</v>
      </c>
      <c r="E365" s="256" t="s">
        <v>1</v>
      </c>
      <c r="F365" s="257" t="s">
        <v>181</v>
      </c>
      <c r="G365" s="255"/>
      <c r="H365" s="258">
        <v>1796.6179999999999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4" t="s">
        <v>178</v>
      </c>
      <c r="AU365" s="264" t="s">
        <v>83</v>
      </c>
      <c r="AV365" s="15" t="s">
        <v>177</v>
      </c>
      <c r="AW365" s="15" t="s">
        <v>30</v>
      </c>
      <c r="AX365" s="15" t="s">
        <v>81</v>
      </c>
      <c r="AY365" s="264" t="s">
        <v>169</v>
      </c>
    </row>
    <row r="366" s="2" customFormat="1" ht="24.15" customHeight="1">
      <c r="A366" s="39"/>
      <c r="B366" s="40"/>
      <c r="C366" s="219" t="s">
        <v>411</v>
      </c>
      <c r="D366" s="219" t="s">
        <v>172</v>
      </c>
      <c r="E366" s="220" t="s">
        <v>606</v>
      </c>
      <c r="F366" s="221" t="s">
        <v>607</v>
      </c>
      <c r="G366" s="222" t="s">
        <v>175</v>
      </c>
      <c r="H366" s="223">
        <v>17.739999999999998</v>
      </c>
      <c r="I366" s="224"/>
      <c r="J366" s="225">
        <f>ROUND(I366*H366,2)</f>
        <v>0</v>
      </c>
      <c r="K366" s="221" t="s">
        <v>176</v>
      </c>
      <c r="L366" s="45"/>
      <c r="M366" s="226" t="s">
        <v>1</v>
      </c>
      <c r="N366" s="227" t="s">
        <v>38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177</v>
      </c>
      <c r="AT366" s="230" t="s">
        <v>172</v>
      </c>
      <c r="AU366" s="230" t="s">
        <v>83</v>
      </c>
      <c r="AY366" s="18" t="s">
        <v>169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81</v>
      </c>
      <c r="BK366" s="231">
        <f>ROUND(I366*H366,2)</f>
        <v>0</v>
      </c>
      <c r="BL366" s="18" t="s">
        <v>177</v>
      </c>
      <c r="BM366" s="230" t="s">
        <v>414</v>
      </c>
    </row>
    <row r="367" s="2" customFormat="1" ht="24.15" customHeight="1">
      <c r="A367" s="39"/>
      <c r="B367" s="40"/>
      <c r="C367" s="219" t="s">
        <v>340</v>
      </c>
      <c r="D367" s="219" t="s">
        <v>172</v>
      </c>
      <c r="E367" s="220" t="s">
        <v>608</v>
      </c>
      <c r="F367" s="221" t="s">
        <v>609</v>
      </c>
      <c r="G367" s="222" t="s">
        <v>175</v>
      </c>
      <c r="H367" s="223">
        <v>593.89999999999998</v>
      </c>
      <c r="I367" s="224"/>
      <c r="J367" s="225">
        <f>ROUND(I367*H367,2)</f>
        <v>0</v>
      </c>
      <c r="K367" s="221" t="s">
        <v>176</v>
      </c>
      <c r="L367" s="45"/>
      <c r="M367" s="226" t="s">
        <v>1</v>
      </c>
      <c r="N367" s="227" t="s">
        <v>38</v>
      </c>
      <c r="O367" s="92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177</v>
      </c>
      <c r="AT367" s="230" t="s">
        <v>172</v>
      </c>
      <c r="AU367" s="230" t="s">
        <v>83</v>
      </c>
      <c r="AY367" s="18" t="s">
        <v>169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81</v>
      </c>
      <c r="BK367" s="231">
        <f>ROUND(I367*H367,2)</f>
        <v>0</v>
      </c>
      <c r="BL367" s="18" t="s">
        <v>177</v>
      </c>
      <c r="BM367" s="230" t="s">
        <v>421</v>
      </c>
    </row>
    <row r="368" s="14" customFormat="1">
      <c r="A368" s="14"/>
      <c r="B368" s="243"/>
      <c r="C368" s="244"/>
      <c r="D368" s="234" t="s">
        <v>178</v>
      </c>
      <c r="E368" s="245" t="s">
        <v>1</v>
      </c>
      <c r="F368" s="246" t="s">
        <v>610</v>
      </c>
      <c r="G368" s="244"/>
      <c r="H368" s="247">
        <v>326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178</v>
      </c>
      <c r="AU368" s="253" t="s">
        <v>83</v>
      </c>
      <c r="AV368" s="14" t="s">
        <v>83</v>
      </c>
      <c r="AW368" s="14" t="s">
        <v>30</v>
      </c>
      <c r="AX368" s="14" t="s">
        <v>73</v>
      </c>
      <c r="AY368" s="253" t="s">
        <v>169</v>
      </c>
    </row>
    <row r="369" s="14" customFormat="1">
      <c r="A369" s="14"/>
      <c r="B369" s="243"/>
      <c r="C369" s="244"/>
      <c r="D369" s="234" t="s">
        <v>178</v>
      </c>
      <c r="E369" s="245" t="s">
        <v>1</v>
      </c>
      <c r="F369" s="246" t="s">
        <v>611</v>
      </c>
      <c r="G369" s="244"/>
      <c r="H369" s="247">
        <v>256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178</v>
      </c>
      <c r="AU369" s="253" t="s">
        <v>83</v>
      </c>
      <c r="AV369" s="14" t="s">
        <v>83</v>
      </c>
      <c r="AW369" s="14" t="s">
        <v>30</v>
      </c>
      <c r="AX369" s="14" t="s">
        <v>73</v>
      </c>
      <c r="AY369" s="253" t="s">
        <v>169</v>
      </c>
    </row>
    <row r="370" s="14" customFormat="1">
      <c r="A370" s="14"/>
      <c r="B370" s="243"/>
      <c r="C370" s="244"/>
      <c r="D370" s="234" t="s">
        <v>178</v>
      </c>
      <c r="E370" s="245" t="s">
        <v>1</v>
      </c>
      <c r="F370" s="246" t="s">
        <v>612</v>
      </c>
      <c r="G370" s="244"/>
      <c r="H370" s="247">
        <v>11.9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178</v>
      </c>
      <c r="AU370" s="253" t="s">
        <v>83</v>
      </c>
      <c r="AV370" s="14" t="s">
        <v>83</v>
      </c>
      <c r="AW370" s="14" t="s">
        <v>30</v>
      </c>
      <c r="AX370" s="14" t="s">
        <v>73</v>
      </c>
      <c r="AY370" s="253" t="s">
        <v>169</v>
      </c>
    </row>
    <row r="371" s="15" customFormat="1">
      <c r="A371" s="15"/>
      <c r="B371" s="254"/>
      <c r="C371" s="255"/>
      <c r="D371" s="234" t="s">
        <v>178</v>
      </c>
      <c r="E371" s="256" t="s">
        <v>1</v>
      </c>
      <c r="F371" s="257" t="s">
        <v>181</v>
      </c>
      <c r="G371" s="255"/>
      <c r="H371" s="258">
        <v>593.89999999999998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4" t="s">
        <v>178</v>
      </c>
      <c r="AU371" s="264" t="s">
        <v>83</v>
      </c>
      <c r="AV371" s="15" t="s">
        <v>177</v>
      </c>
      <c r="AW371" s="15" t="s">
        <v>30</v>
      </c>
      <c r="AX371" s="15" t="s">
        <v>81</v>
      </c>
      <c r="AY371" s="264" t="s">
        <v>169</v>
      </c>
    </row>
    <row r="372" s="2" customFormat="1" ht="24.15" customHeight="1">
      <c r="A372" s="39"/>
      <c r="B372" s="40"/>
      <c r="C372" s="219" t="s">
        <v>425</v>
      </c>
      <c r="D372" s="219" t="s">
        <v>172</v>
      </c>
      <c r="E372" s="220" t="s">
        <v>613</v>
      </c>
      <c r="F372" s="221" t="s">
        <v>614</v>
      </c>
      <c r="G372" s="222" t="s">
        <v>175</v>
      </c>
      <c r="H372" s="223">
        <v>593.89999999999998</v>
      </c>
      <c r="I372" s="224"/>
      <c r="J372" s="225">
        <f>ROUND(I372*H372,2)</f>
        <v>0</v>
      </c>
      <c r="K372" s="221" t="s">
        <v>176</v>
      </c>
      <c r="L372" s="45"/>
      <c r="M372" s="226" t="s">
        <v>1</v>
      </c>
      <c r="N372" s="227" t="s">
        <v>38</v>
      </c>
      <c r="O372" s="92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177</v>
      </c>
      <c r="AT372" s="230" t="s">
        <v>172</v>
      </c>
      <c r="AU372" s="230" t="s">
        <v>83</v>
      </c>
      <c r="AY372" s="18" t="s">
        <v>169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81</v>
      </c>
      <c r="BK372" s="231">
        <f>ROUND(I372*H372,2)</f>
        <v>0</v>
      </c>
      <c r="BL372" s="18" t="s">
        <v>177</v>
      </c>
      <c r="BM372" s="230" t="s">
        <v>428</v>
      </c>
    </row>
    <row r="373" s="2" customFormat="1" ht="24.15" customHeight="1">
      <c r="A373" s="39"/>
      <c r="B373" s="40"/>
      <c r="C373" s="219" t="s">
        <v>345</v>
      </c>
      <c r="D373" s="219" t="s">
        <v>172</v>
      </c>
      <c r="E373" s="220" t="s">
        <v>615</v>
      </c>
      <c r="F373" s="221" t="s">
        <v>616</v>
      </c>
      <c r="G373" s="222" t="s">
        <v>175</v>
      </c>
      <c r="H373" s="223">
        <v>17.739999999999998</v>
      </c>
      <c r="I373" s="224"/>
      <c r="J373" s="225">
        <f>ROUND(I373*H373,2)</f>
        <v>0</v>
      </c>
      <c r="K373" s="221" t="s">
        <v>176</v>
      </c>
      <c r="L373" s="45"/>
      <c r="M373" s="226" t="s">
        <v>1</v>
      </c>
      <c r="N373" s="227" t="s">
        <v>38</v>
      </c>
      <c r="O373" s="92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177</v>
      </c>
      <c r="AT373" s="230" t="s">
        <v>172</v>
      </c>
      <c r="AU373" s="230" t="s">
        <v>83</v>
      </c>
      <c r="AY373" s="18" t="s">
        <v>169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81</v>
      </c>
      <c r="BK373" s="231">
        <f>ROUND(I373*H373,2)</f>
        <v>0</v>
      </c>
      <c r="BL373" s="18" t="s">
        <v>177</v>
      </c>
      <c r="BM373" s="230" t="s">
        <v>449</v>
      </c>
    </row>
    <row r="374" s="2" customFormat="1" ht="24.15" customHeight="1">
      <c r="A374" s="39"/>
      <c r="B374" s="40"/>
      <c r="C374" s="219" t="s">
        <v>468</v>
      </c>
      <c r="D374" s="219" t="s">
        <v>172</v>
      </c>
      <c r="E374" s="220" t="s">
        <v>617</v>
      </c>
      <c r="F374" s="221" t="s">
        <v>618</v>
      </c>
      <c r="G374" s="222" t="s">
        <v>335</v>
      </c>
      <c r="H374" s="223">
        <v>12</v>
      </c>
      <c r="I374" s="224"/>
      <c r="J374" s="225">
        <f>ROUND(I374*H374,2)</f>
        <v>0</v>
      </c>
      <c r="K374" s="221" t="s">
        <v>176</v>
      </c>
      <c r="L374" s="45"/>
      <c r="M374" s="226" t="s">
        <v>1</v>
      </c>
      <c r="N374" s="227" t="s">
        <v>38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177</v>
      </c>
      <c r="AT374" s="230" t="s">
        <v>172</v>
      </c>
      <c r="AU374" s="230" t="s">
        <v>83</v>
      </c>
      <c r="AY374" s="18" t="s">
        <v>169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81</v>
      </c>
      <c r="BK374" s="231">
        <f>ROUND(I374*H374,2)</f>
        <v>0</v>
      </c>
      <c r="BL374" s="18" t="s">
        <v>177</v>
      </c>
      <c r="BM374" s="230" t="s">
        <v>471</v>
      </c>
    </row>
    <row r="375" s="14" customFormat="1">
      <c r="A375" s="14"/>
      <c r="B375" s="243"/>
      <c r="C375" s="244"/>
      <c r="D375" s="234" t="s">
        <v>178</v>
      </c>
      <c r="E375" s="245" t="s">
        <v>1</v>
      </c>
      <c r="F375" s="246" t="s">
        <v>258</v>
      </c>
      <c r="G375" s="244"/>
      <c r="H375" s="247">
        <v>12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178</v>
      </c>
      <c r="AU375" s="253" t="s">
        <v>83</v>
      </c>
      <c r="AV375" s="14" t="s">
        <v>83</v>
      </c>
      <c r="AW375" s="14" t="s">
        <v>30</v>
      </c>
      <c r="AX375" s="14" t="s">
        <v>73</v>
      </c>
      <c r="AY375" s="253" t="s">
        <v>169</v>
      </c>
    </row>
    <row r="376" s="15" customFormat="1">
      <c r="A376" s="15"/>
      <c r="B376" s="254"/>
      <c r="C376" s="255"/>
      <c r="D376" s="234" t="s">
        <v>178</v>
      </c>
      <c r="E376" s="256" t="s">
        <v>1</v>
      </c>
      <c r="F376" s="257" t="s">
        <v>181</v>
      </c>
      <c r="G376" s="255"/>
      <c r="H376" s="258">
        <v>12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178</v>
      </c>
      <c r="AU376" s="264" t="s">
        <v>83</v>
      </c>
      <c r="AV376" s="15" t="s">
        <v>177</v>
      </c>
      <c r="AW376" s="15" t="s">
        <v>30</v>
      </c>
      <c r="AX376" s="15" t="s">
        <v>81</v>
      </c>
      <c r="AY376" s="264" t="s">
        <v>169</v>
      </c>
    </row>
    <row r="377" s="2" customFormat="1" ht="24.15" customHeight="1">
      <c r="A377" s="39"/>
      <c r="B377" s="40"/>
      <c r="C377" s="219" t="s">
        <v>352</v>
      </c>
      <c r="D377" s="219" t="s">
        <v>172</v>
      </c>
      <c r="E377" s="220" t="s">
        <v>619</v>
      </c>
      <c r="F377" s="221" t="s">
        <v>620</v>
      </c>
      <c r="G377" s="222" t="s">
        <v>335</v>
      </c>
      <c r="H377" s="223">
        <v>14</v>
      </c>
      <c r="I377" s="224"/>
      <c r="J377" s="225">
        <f>ROUND(I377*H377,2)</f>
        <v>0</v>
      </c>
      <c r="K377" s="221" t="s">
        <v>409</v>
      </c>
      <c r="L377" s="45"/>
      <c r="M377" s="226" t="s">
        <v>1</v>
      </c>
      <c r="N377" s="227" t="s">
        <v>38</v>
      </c>
      <c r="O377" s="92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177</v>
      </c>
      <c r="AT377" s="230" t="s">
        <v>172</v>
      </c>
      <c r="AU377" s="230" t="s">
        <v>83</v>
      </c>
      <c r="AY377" s="18" t="s">
        <v>169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81</v>
      </c>
      <c r="BK377" s="231">
        <f>ROUND(I377*H377,2)</f>
        <v>0</v>
      </c>
      <c r="BL377" s="18" t="s">
        <v>177</v>
      </c>
      <c r="BM377" s="230" t="s">
        <v>621</v>
      </c>
    </row>
    <row r="378" s="14" customFormat="1">
      <c r="A378" s="14"/>
      <c r="B378" s="243"/>
      <c r="C378" s="244"/>
      <c r="D378" s="234" t="s">
        <v>178</v>
      </c>
      <c r="E378" s="245" t="s">
        <v>1</v>
      </c>
      <c r="F378" s="246" t="s">
        <v>278</v>
      </c>
      <c r="G378" s="244"/>
      <c r="H378" s="247">
        <v>14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178</v>
      </c>
      <c r="AU378" s="253" t="s">
        <v>83</v>
      </c>
      <c r="AV378" s="14" t="s">
        <v>83</v>
      </c>
      <c r="AW378" s="14" t="s">
        <v>30</v>
      </c>
      <c r="AX378" s="14" t="s">
        <v>73</v>
      </c>
      <c r="AY378" s="253" t="s">
        <v>169</v>
      </c>
    </row>
    <row r="379" s="15" customFormat="1">
      <c r="A379" s="15"/>
      <c r="B379" s="254"/>
      <c r="C379" s="255"/>
      <c r="D379" s="234" t="s">
        <v>178</v>
      </c>
      <c r="E379" s="256" t="s">
        <v>1</v>
      </c>
      <c r="F379" s="257" t="s">
        <v>181</v>
      </c>
      <c r="G379" s="255"/>
      <c r="H379" s="258">
        <v>14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4" t="s">
        <v>178</v>
      </c>
      <c r="AU379" s="264" t="s">
        <v>83</v>
      </c>
      <c r="AV379" s="15" t="s">
        <v>177</v>
      </c>
      <c r="AW379" s="15" t="s">
        <v>30</v>
      </c>
      <c r="AX379" s="15" t="s">
        <v>81</v>
      </c>
      <c r="AY379" s="264" t="s">
        <v>169</v>
      </c>
    </row>
    <row r="380" s="2" customFormat="1" ht="37.8" customHeight="1">
      <c r="A380" s="39"/>
      <c r="B380" s="40"/>
      <c r="C380" s="219" t="s">
        <v>622</v>
      </c>
      <c r="D380" s="219" t="s">
        <v>172</v>
      </c>
      <c r="E380" s="220" t="s">
        <v>623</v>
      </c>
      <c r="F380" s="221" t="s">
        <v>624</v>
      </c>
      <c r="G380" s="222" t="s">
        <v>175</v>
      </c>
      <c r="H380" s="223">
        <v>1202.7180000000001</v>
      </c>
      <c r="I380" s="224"/>
      <c r="J380" s="225">
        <f>ROUND(I380*H380,2)</f>
        <v>0</v>
      </c>
      <c r="K380" s="221" t="s">
        <v>176</v>
      </c>
      <c r="L380" s="45"/>
      <c r="M380" s="226" t="s">
        <v>1</v>
      </c>
      <c r="N380" s="227" t="s">
        <v>38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177</v>
      </c>
      <c r="AT380" s="230" t="s">
        <v>172</v>
      </c>
      <c r="AU380" s="230" t="s">
        <v>83</v>
      </c>
      <c r="AY380" s="18" t="s">
        <v>169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81</v>
      </c>
      <c r="BK380" s="231">
        <f>ROUND(I380*H380,2)</f>
        <v>0</v>
      </c>
      <c r="BL380" s="18" t="s">
        <v>177</v>
      </c>
      <c r="BM380" s="230" t="s">
        <v>625</v>
      </c>
    </row>
    <row r="381" s="13" customFormat="1">
      <c r="A381" s="13"/>
      <c r="B381" s="232"/>
      <c r="C381" s="233"/>
      <c r="D381" s="234" t="s">
        <v>178</v>
      </c>
      <c r="E381" s="235" t="s">
        <v>1</v>
      </c>
      <c r="F381" s="236" t="s">
        <v>279</v>
      </c>
      <c r="G381" s="233"/>
      <c r="H381" s="235" t="s">
        <v>1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178</v>
      </c>
      <c r="AU381" s="242" t="s">
        <v>83</v>
      </c>
      <c r="AV381" s="13" t="s">
        <v>81</v>
      </c>
      <c r="AW381" s="13" t="s">
        <v>30</v>
      </c>
      <c r="AX381" s="13" t="s">
        <v>73</v>
      </c>
      <c r="AY381" s="242" t="s">
        <v>169</v>
      </c>
    </row>
    <row r="382" s="13" customFormat="1">
      <c r="A382" s="13"/>
      <c r="B382" s="232"/>
      <c r="C382" s="233"/>
      <c r="D382" s="234" t="s">
        <v>178</v>
      </c>
      <c r="E382" s="235" t="s">
        <v>1</v>
      </c>
      <c r="F382" s="236" t="s">
        <v>202</v>
      </c>
      <c r="G382" s="233"/>
      <c r="H382" s="235" t="s">
        <v>1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178</v>
      </c>
      <c r="AU382" s="242" t="s">
        <v>83</v>
      </c>
      <c r="AV382" s="13" t="s">
        <v>81</v>
      </c>
      <c r="AW382" s="13" t="s">
        <v>30</v>
      </c>
      <c r="AX382" s="13" t="s">
        <v>73</v>
      </c>
      <c r="AY382" s="242" t="s">
        <v>169</v>
      </c>
    </row>
    <row r="383" s="13" customFormat="1">
      <c r="A383" s="13"/>
      <c r="B383" s="232"/>
      <c r="C383" s="233"/>
      <c r="D383" s="234" t="s">
        <v>178</v>
      </c>
      <c r="E383" s="235" t="s">
        <v>1</v>
      </c>
      <c r="F383" s="236" t="s">
        <v>203</v>
      </c>
      <c r="G383" s="233"/>
      <c r="H383" s="235" t="s">
        <v>1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178</v>
      </c>
      <c r="AU383" s="242" t="s">
        <v>83</v>
      </c>
      <c r="AV383" s="13" t="s">
        <v>81</v>
      </c>
      <c r="AW383" s="13" t="s">
        <v>30</v>
      </c>
      <c r="AX383" s="13" t="s">
        <v>73</v>
      </c>
      <c r="AY383" s="242" t="s">
        <v>169</v>
      </c>
    </row>
    <row r="384" s="14" customFormat="1">
      <c r="A384" s="14"/>
      <c r="B384" s="243"/>
      <c r="C384" s="244"/>
      <c r="D384" s="234" t="s">
        <v>178</v>
      </c>
      <c r="E384" s="245" t="s">
        <v>1</v>
      </c>
      <c r="F384" s="246" t="s">
        <v>280</v>
      </c>
      <c r="G384" s="244"/>
      <c r="H384" s="247">
        <v>22.010000000000002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178</v>
      </c>
      <c r="AU384" s="253" t="s">
        <v>83</v>
      </c>
      <c r="AV384" s="14" t="s">
        <v>83</v>
      </c>
      <c r="AW384" s="14" t="s">
        <v>30</v>
      </c>
      <c r="AX384" s="14" t="s">
        <v>73</v>
      </c>
      <c r="AY384" s="253" t="s">
        <v>169</v>
      </c>
    </row>
    <row r="385" s="13" customFormat="1">
      <c r="A385" s="13"/>
      <c r="B385" s="232"/>
      <c r="C385" s="233"/>
      <c r="D385" s="234" t="s">
        <v>178</v>
      </c>
      <c r="E385" s="235" t="s">
        <v>1</v>
      </c>
      <c r="F385" s="236" t="s">
        <v>205</v>
      </c>
      <c r="G385" s="233"/>
      <c r="H385" s="235" t="s">
        <v>1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178</v>
      </c>
      <c r="AU385" s="242" t="s">
        <v>83</v>
      </c>
      <c r="AV385" s="13" t="s">
        <v>81</v>
      </c>
      <c r="AW385" s="13" t="s">
        <v>30</v>
      </c>
      <c r="AX385" s="13" t="s">
        <v>73</v>
      </c>
      <c r="AY385" s="242" t="s">
        <v>169</v>
      </c>
    </row>
    <row r="386" s="14" customFormat="1">
      <c r="A386" s="14"/>
      <c r="B386" s="243"/>
      <c r="C386" s="244"/>
      <c r="D386" s="234" t="s">
        <v>178</v>
      </c>
      <c r="E386" s="245" t="s">
        <v>1</v>
      </c>
      <c r="F386" s="246" t="s">
        <v>281</v>
      </c>
      <c r="G386" s="244"/>
      <c r="H386" s="247">
        <v>73.718000000000004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178</v>
      </c>
      <c r="AU386" s="253" t="s">
        <v>83</v>
      </c>
      <c r="AV386" s="14" t="s">
        <v>83</v>
      </c>
      <c r="AW386" s="14" t="s">
        <v>30</v>
      </c>
      <c r="AX386" s="14" t="s">
        <v>73</v>
      </c>
      <c r="AY386" s="253" t="s">
        <v>169</v>
      </c>
    </row>
    <row r="387" s="13" customFormat="1">
      <c r="A387" s="13"/>
      <c r="B387" s="232"/>
      <c r="C387" s="233"/>
      <c r="D387" s="234" t="s">
        <v>178</v>
      </c>
      <c r="E387" s="235" t="s">
        <v>1</v>
      </c>
      <c r="F387" s="236" t="s">
        <v>207</v>
      </c>
      <c r="G387" s="233"/>
      <c r="H387" s="235" t="s">
        <v>1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178</v>
      </c>
      <c r="AU387" s="242" t="s">
        <v>83</v>
      </c>
      <c r="AV387" s="13" t="s">
        <v>81</v>
      </c>
      <c r="AW387" s="13" t="s">
        <v>30</v>
      </c>
      <c r="AX387" s="13" t="s">
        <v>73</v>
      </c>
      <c r="AY387" s="242" t="s">
        <v>169</v>
      </c>
    </row>
    <row r="388" s="14" customFormat="1">
      <c r="A388" s="14"/>
      <c r="B388" s="243"/>
      <c r="C388" s="244"/>
      <c r="D388" s="234" t="s">
        <v>178</v>
      </c>
      <c r="E388" s="245" t="s">
        <v>1</v>
      </c>
      <c r="F388" s="246" t="s">
        <v>282</v>
      </c>
      <c r="G388" s="244"/>
      <c r="H388" s="247">
        <v>67.579999999999998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178</v>
      </c>
      <c r="AU388" s="253" t="s">
        <v>83</v>
      </c>
      <c r="AV388" s="14" t="s">
        <v>83</v>
      </c>
      <c r="AW388" s="14" t="s">
        <v>30</v>
      </c>
      <c r="AX388" s="14" t="s">
        <v>73</v>
      </c>
      <c r="AY388" s="253" t="s">
        <v>169</v>
      </c>
    </row>
    <row r="389" s="14" customFormat="1">
      <c r="A389" s="14"/>
      <c r="B389" s="243"/>
      <c r="C389" s="244"/>
      <c r="D389" s="234" t="s">
        <v>178</v>
      </c>
      <c r="E389" s="245" t="s">
        <v>1</v>
      </c>
      <c r="F389" s="246" t="s">
        <v>283</v>
      </c>
      <c r="G389" s="244"/>
      <c r="H389" s="247">
        <v>-1.379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178</v>
      </c>
      <c r="AU389" s="253" t="s">
        <v>83</v>
      </c>
      <c r="AV389" s="14" t="s">
        <v>83</v>
      </c>
      <c r="AW389" s="14" t="s">
        <v>30</v>
      </c>
      <c r="AX389" s="14" t="s">
        <v>73</v>
      </c>
      <c r="AY389" s="253" t="s">
        <v>169</v>
      </c>
    </row>
    <row r="390" s="14" customFormat="1">
      <c r="A390" s="14"/>
      <c r="B390" s="243"/>
      <c r="C390" s="244"/>
      <c r="D390" s="234" t="s">
        <v>178</v>
      </c>
      <c r="E390" s="245" t="s">
        <v>1</v>
      </c>
      <c r="F390" s="246" t="s">
        <v>284</v>
      </c>
      <c r="G390" s="244"/>
      <c r="H390" s="247">
        <v>-1.7729999999999999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178</v>
      </c>
      <c r="AU390" s="253" t="s">
        <v>83</v>
      </c>
      <c r="AV390" s="14" t="s">
        <v>83</v>
      </c>
      <c r="AW390" s="14" t="s">
        <v>30</v>
      </c>
      <c r="AX390" s="14" t="s">
        <v>73</v>
      </c>
      <c r="AY390" s="253" t="s">
        <v>169</v>
      </c>
    </row>
    <row r="391" s="14" customFormat="1">
      <c r="A391" s="14"/>
      <c r="B391" s="243"/>
      <c r="C391" s="244"/>
      <c r="D391" s="234" t="s">
        <v>178</v>
      </c>
      <c r="E391" s="245" t="s">
        <v>1</v>
      </c>
      <c r="F391" s="246" t="s">
        <v>285</v>
      </c>
      <c r="G391" s="244"/>
      <c r="H391" s="247">
        <v>-2.8570000000000002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178</v>
      </c>
      <c r="AU391" s="253" t="s">
        <v>83</v>
      </c>
      <c r="AV391" s="14" t="s">
        <v>83</v>
      </c>
      <c r="AW391" s="14" t="s">
        <v>30</v>
      </c>
      <c r="AX391" s="14" t="s">
        <v>73</v>
      </c>
      <c r="AY391" s="253" t="s">
        <v>169</v>
      </c>
    </row>
    <row r="392" s="13" customFormat="1">
      <c r="A392" s="13"/>
      <c r="B392" s="232"/>
      <c r="C392" s="233"/>
      <c r="D392" s="234" t="s">
        <v>178</v>
      </c>
      <c r="E392" s="235" t="s">
        <v>1</v>
      </c>
      <c r="F392" s="236" t="s">
        <v>209</v>
      </c>
      <c r="G392" s="233"/>
      <c r="H392" s="235" t="s">
        <v>1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178</v>
      </c>
      <c r="AU392" s="242" t="s">
        <v>83</v>
      </c>
      <c r="AV392" s="13" t="s">
        <v>81</v>
      </c>
      <c r="AW392" s="13" t="s">
        <v>30</v>
      </c>
      <c r="AX392" s="13" t="s">
        <v>73</v>
      </c>
      <c r="AY392" s="242" t="s">
        <v>169</v>
      </c>
    </row>
    <row r="393" s="14" customFormat="1">
      <c r="A393" s="14"/>
      <c r="B393" s="243"/>
      <c r="C393" s="244"/>
      <c r="D393" s="234" t="s">
        <v>178</v>
      </c>
      <c r="E393" s="245" t="s">
        <v>1</v>
      </c>
      <c r="F393" s="246" t="s">
        <v>286</v>
      </c>
      <c r="G393" s="244"/>
      <c r="H393" s="247">
        <v>87.543999999999997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178</v>
      </c>
      <c r="AU393" s="253" t="s">
        <v>83</v>
      </c>
      <c r="AV393" s="14" t="s">
        <v>83</v>
      </c>
      <c r="AW393" s="14" t="s">
        <v>30</v>
      </c>
      <c r="AX393" s="14" t="s">
        <v>73</v>
      </c>
      <c r="AY393" s="253" t="s">
        <v>169</v>
      </c>
    </row>
    <row r="394" s="14" customFormat="1">
      <c r="A394" s="14"/>
      <c r="B394" s="243"/>
      <c r="C394" s="244"/>
      <c r="D394" s="234" t="s">
        <v>178</v>
      </c>
      <c r="E394" s="245" t="s">
        <v>1</v>
      </c>
      <c r="F394" s="246" t="s">
        <v>285</v>
      </c>
      <c r="G394" s="244"/>
      <c r="H394" s="247">
        <v>-2.8570000000000002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178</v>
      </c>
      <c r="AU394" s="253" t="s">
        <v>83</v>
      </c>
      <c r="AV394" s="14" t="s">
        <v>83</v>
      </c>
      <c r="AW394" s="14" t="s">
        <v>30</v>
      </c>
      <c r="AX394" s="14" t="s">
        <v>73</v>
      </c>
      <c r="AY394" s="253" t="s">
        <v>169</v>
      </c>
    </row>
    <row r="395" s="13" customFormat="1">
      <c r="A395" s="13"/>
      <c r="B395" s="232"/>
      <c r="C395" s="233"/>
      <c r="D395" s="234" t="s">
        <v>178</v>
      </c>
      <c r="E395" s="235" t="s">
        <v>1</v>
      </c>
      <c r="F395" s="236" t="s">
        <v>188</v>
      </c>
      <c r="G395" s="233"/>
      <c r="H395" s="235" t="s">
        <v>1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178</v>
      </c>
      <c r="AU395" s="242" t="s">
        <v>83</v>
      </c>
      <c r="AV395" s="13" t="s">
        <v>81</v>
      </c>
      <c r="AW395" s="13" t="s">
        <v>30</v>
      </c>
      <c r="AX395" s="13" t="s">
        <v>73</v>
      </c>
      <c r="AY395" s="242" t="s">
        <v>169</v>
      </c>
    </row>
    <row r="396" s="14" customFormat="1">
      <c r="A396" s="14"/>
      <c r="B396" s="243"/>
      <c r="C396" s="244"/>
      <c r="D396" s="234" t="s">
        <v>178</v>
      </c>
      <c r="E396" s="245" t="s">
        <v>1</v>
      </c>
      <c r="F396" s="246" t="s">
        <v>287</v>
      </c>
      <c r="G396" s="244"/>
      <c r="H396" s="247">
        <v>109.988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178</v>
      </c>
      <c r="AU396" s="253" t="s">
        <v>83</v>
      </c>
      <c r="AV396" s="14" t="s">
        <v>83</v>
      </c>
      <c r="AW396" s="14" t="s">
        <v>30</v>
      </c>
      <c r="AX396" s="14" t="s">
        <v>73</v>
      </c>
      <c r="AY396" s="253" t="s">
        <v>169</v>
      </c>
    </row>
    <row r="397" s="14" customFormat="1">
      <c r="A397" s="14"/>
      <c r="B397" s="243"/>
      <c r="C397" s="244"/>
      <c r="D397" s="234" t="s">
        <v>178</v>
      </c>
      <c r="E397" s="245" t="s">
        <v>1</v>
      </c>
      <c r="F397" s="246" t="s">
        <v>288</v>
      </c>
      <c r="G397" s="244"/>
      <c r="H397" s="247">
        <v>-1.5760000000000001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178</v>
      </c>
      <c r="AU397" s="253" t="s">
        <v>83</v>
      </c>
      <c r="AV397" s="14" t="s">
        <v>83</v>
      </c>
      <c r="AW397" s="14" t="s">
        <v>30</v>
      </c>
      <c r="AX397" s="14" t="s">
        <v>73</v>
      </c>
      <c r="AY397" s="253" t="s">
        <v>169</v>
      </c>
    </row>
    <row r="398" s="14" customFormat="1">
      <c r="A398" s="14"/>
      <c r="B398" s="243"/>
      <c r="C398" s="244"/>
      <c r="D398" s="234" t="s">
        <v>178</v>
      </c>
      <c r="E398" s="245" t="s">
        <v>1</v>
      </c>
      <c r="F398" s="246" t="s">
        <v>289</v>
      </c>
      <c r="G398" s="244"/>
      <c r="H398" s="247">
        <v>-3.2400000000000002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178</v>
      </c>
      <c r="AU398" s="253" t="s">
        <v>83</v>
      </c>
      <c r="AV398" s="14" t="s">
        <v>83</v>
      </c>
      <c r="AW398" s="14" t="s">
        <v>30</v>
      </c>
      <c r="AX398" s="14" t="s">
        <v>73</v>
      </c>
      <c r="AY398" s="253" t="s">
        <v>169</v>
      </c>
    </row>
    <row r="399" s="13" customFormat="1">
      <c r="A399" s="13"/>
      <c r="B399" s="232"/>
      <c r="C399" s="233"/>
      <c r="D399" s="234" t="s">
        <v>178</v>
      </c>
      <c r="E399" s="235" t="s">
        <v>1</v>
      </c>
      <c r="F399" s="236" t="s">
        <v>190</v>
      </c>
      <c r="G399" s="233"/>
      <c r="H399" s="235" t="s">
        <v>1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178</v>
      </c>
      <c r="AU399" s="242" t="s">
        <v>83</v>
      </c>
      <c r="AV399" s="13" t="s">
        <v>81</v>
      </c>
      <c r="AW399" s="13" t="s">
        <v>30</v>
      </c>
      <c r="AX399" s="13" t="s">
        <v>73</v>
      </c>
      <c r="AY399" s="242" t="s">
        <v>169</v>
      </c>
    </row>
    <row r="400" s="14" customFormat="1">
      <c r="A400" s="14"/>
      <c r="B400" s="243"/>
      <c r="C400" s="244"/>
      <c r="D400" s="234" t="s">
        <v>178</v>
      </c>
      <c r="E400" s="245" t="s">
        <v>1</v>
      </c>
      <c r="F400" s="246" t="s">
        <v>290</v>
      </c>
      <c r="G400" s="244"/>
      <c r="H400" s="247">
        <v>64.418000000000006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178</v>
      </c>
      <c r="AU400" s="253" t="s">
        <v>83</v>
      </c>
      <c r="AV400" s="14" t="s">
        <v>83</v>
      </c>
      <c r="AW400" s="14" t="s">
        <v>30</v>
      </c>
      <c r="AX400" s="14" t="s">
        <v>73</v>
      </c>
      <c r="AY400" s="253" t="s">
        <v>169</v>
      </c>
    </row>
    <row r="401" s="13" customFormat="1">
      <c r="A401" s="13"/>
      <c r="B401" s="232"/>
      <c r="C401" s="233"/>
      <c r="D401" s="234" t="s">
        <v>178</v>
      </c>
      <c r="E401" s="235" t="s">
        <v>1</v>
      </c>
      <c r="F401" s="236" t="s">
        <v>192</v>
      </c>
      <c r="G401" s="233"/>
      <c r="H401" s="235" t="s">
        <v>1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178</v>
      </c>
      <c r="AU401" s="242" t="s">
        <v>83</v>
      </c>
      <c r="AV401" s="13" t="s">
        <v>81</v>
      </c>
      <c r="AW401" s="13" t="s">
        <v>30</v>
      </c>
      <c r="AX401" s="13" t="s">
        <v>73</v>
      </c>
      <c r="AY401" s="242" t="s">
        <v>169</v>
      </c>
    </row>
    <row r="402" s="14" customFormat="1">
      <c r="A402" s="14"/>
      <c r="B402" s="243"/>
      <c r="C402" s="244"/>
      <c r="D402" s="234" t="s">
        <v>178</v>
      </c>
      <c r="E402" s="245" t="s">
        <v>1</v>
      </c>
      <c r="F402" s="246" t="s">
        <v>291</v>
      </c>
      <c r="G402" s="244"/>
      <c r="H402" s="247">
        <v>28.396000000000001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178</v>
      </c>
      <c r="AU402" s="253" t="s">
        <v>83</v>
      </c>
      <c r="AV402" s="14" t="s">
        <v>83</v>
      </c>
      <c r="AW402" s="14" t="s">
        <v>30</v>
      </c>
      <c r="AX402" s="14" t="s">
        <v>73</v>
      </c>
      <c r="AY402" s="253" t="s">
        <v>169</v>
      </c>
    </row>
    <row r="403" s="13" customFormat="1">
      <c r="A403" s="13"/>
      <c r="B403" s="232"/>
      <c r="C403" s="233"/>
      <c r="D403" s="234" t="s">
        <v>178</v>
      </c>
      <c r="E403" s="235" t="s">
        <v>1</v>
      </c>
      <c r="F403" s="236" t="s">
        <v>194</v>
      </c>
      <c r="G403" s="233"/>
      <c r="H403" s="235" t="s">
        <v>1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178</v>
      </c>
      <c r="AU403" s="242" t="s">
        <v>83</v>
      </c>
      <c r="AV403" s="13" t="s">
        <v>81</v>
      </c>
      <c r="AW403" s="13" t="s">
        <v>30</v>
      </c>
      <c r="AX403" s="13" t="s">
        <v>73</v>
      </c>
      <c r="AY403" s="242" t="s">
        <v>169</v>
      </c>
    </row>
    <row r="404" s="14" customFormat="1">
      <c r="A404" s="14"/>
      <c r="B404" s="243"/>
      <c r="C404" s="244"/>
      <c r="D404" s="234" t="s">
        <v>178</v>
      </c>
      <c r="E404" s="245" t="s">
        <v>1</v>
      </c>
      <c r="F404" s="246" t="s">
        <v>292</v>
      </c>
      <c r="G404" s="244"/>
      <c r="H404" s="247">
        <v>15.965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178</v>
      </c>
      <c r="AU404" s="253" t="s">
        <v>83</v>
      </c>
      <c r="AV404" s="14" t="s">
        <v>83</v>
      </c>
      <c r="AW404" s="14" t="s">
        <v>30</v>
      </c>
      <c r="AX404" s="14" t="s">
        <v>73</v>
      </c>
      <c r="AY404" s="253" t="s">
        <v>169</v>
      </c>
    </row>
    <row r="405" s="14" customFormat="1">
      <c r="A405" s="14"/>
      <c r="B405" s="243"/>
      <c r="C405" s="244"/>
      <c r="D405" s="234" t="s">
        <v>178</v>
      </c>
      <c r="E405" s="245" t="s">
        <v>1</v>
      </c>
      <c r="F405" s="246" t="s">
        <v>284</v>
      </c>
      <c r="G405" s="244"/>
      <c r="H405" s="247">
        <v>-1.7729999999999999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178</v>
      </c>
      <c r="AU405" s="253" t="s">
        <v>83</v>
      </c>
      <c r="AV405" s="14" t="s">
        <v>83</v>
      </c>
      <c r="AW405" s="14" t="s">
        <v>30</v>
      </c>
      <c r="AX405" s="14" t="s">
        <v>73</v>
      </c>
      <c r="AY405" s="253" t="s">
        <v>169</v>
      </c>
    </row>
    <row r="406" s="14" customFormat="1">
      <c r="A406" s="14"/>
      <c r="B406" s="243"/>
      <c r="C406" s="244"/>
      <c r="D406" s="234" t="s">
        <v>178</v>
      </c>
      <c r="E406" s="245" t="s">
        <v>1</v>
      </c>
      <c r="F406" s="246" t="s">
        <v>288</v>
      </c>
      <c r="G406" s="244"/>
      <c r="H406" s="247">
        <v>-1.5760000000000001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178</v>
      </c>
      <c r="AU406" s="253" t="s">
        <v>83</v>
      </c>
      <c r="AV406" s="14" t="s">
        <v>83</v>
      </c>
      <c r="AW406" s="14" t="s">
        <v>30</v>
      </c>
      <c r="AX406" s="14" t="s">
        <v>73</v>
      </c>
      <c r="AY406" s="253" t="s">
        <v>169</v>
      </c>
    </row>
    <row r="407" s="13" customFormat="1">
      <c r="A407" s="13"/>
      <c r="B407" s="232"/>
      <c r="C407" s="233"/>
      <c r="D407" s="234" t="s">
        <v>178</v>
      </c>
      <c r="E407" s="235" t="s">
        <v>1</v>
      </c>
      <c r="F407" s="236" t="s">
        <v>293</v>
      </c>
      <c r="G407" s="233"/>
      <c r="H407" s="235" t="s">
        <v>1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178</v>
      </c>
      <c r="AU407" s="242" t="s">
        <v>83</v>
      </c>
      <c r="AV407" s="13" t="s">
        <v>81</v>
      </c>
      <c r="AW407" s="13" t="s">
        <v>30</v>
      </c>
      <c r="AX407" s="13" t="s">
        <v>73</v>
      </c>
      <c r="AY407" s="242" t="s">
        <v>169</v>
      </c>
    </row>
    <row r="408" s="14" customFormat="1">
      <c r="A408" s="14"/>
      <c r="B408" s="243"/>
      <c r="C408" s="244"/>
      <c r="D408" s="234" t="s">
        <v>178</v>
      </c>
      <c r="E408" s="245" t="s">
        <v>1</v>
      </c>
      <c r="F408" s="246" t="s">
        <v>294</v>
      </c>
      <c r="G408" s="244"/>
      <c r="H408" s="247">
        <v>91.760000000000005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178</v>
      </c>
      <c r="AU408" s="253" t="s">
        <v>83</v>
      </c>
      <c r="AV408" s="14" t="s">
        <v>83</v>
      </c>
      <c r="AW408" s="14" t="s">
        <v>30</v>
      </c>
      <c r="AX408" s="14" t="s">
        <v>73</v>
      </c>
      <c r="AY408" s="253" t="s">
        <v>169</v>
      </c>
    </row>
    <row r="409" s="14" customFormat="1">
      <c r="A409" s="14"/>
      <c r="B409" s="243"/>
      <c r="C409" s="244"/>
      <c r="D409" s="234" t="s">
        <v>178</v>
      </c>
      <c r="E409" s="245" t="s">
        <v>1</v>
      </c>
      <c r="F409" s="246" t="s">
        <v>295</v>
      </c>
      <c r="G409" s="244"/>
      <c r="H409" s="247">
        <v>-3.1520000000000001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178</v>
      </c>
      <c r="AU409" s="253" t="s">
        <v>83</v>
      </c>
      <c r="AV409" s="14" t="s">
        <v>83</v>
      </c>
      <c r="AW409" s="14" t="s">
        <v>30</v>
      </c>
      <c r="AX409" s="14" t="s">
        <v>73</v>
      </c>
      <c r="AY409" s="253" t="s">
        <v>169</v>
      </c>
    </row>
    <row r="410" s="13" customFormat="1">
      <c r="A410" s="13"/>
      <c r="B410" s="232"/>
      <c r="C410" s="233"/>
      <c r="D410" s="234" t="s">
        <v>178</v>
      </c>
      <c r="E410" s="235" t="s">
        <v>1</v>
      </c>
      <c r="F410" s="236" t="s">
        <v>262</v>
      </c>
      <c r="G410" s="233"/>
      <c r="H410" s="235" t="s">
        <v>1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178</v>
      </c>
      <c r="AU410" s="242" t="s">
        <v>83</v>
      </c>
      <c r="AV410" s="13" t="s">
        <v>81</v>
      </c>
      <c r="AW410" s="13" t="s">
        <v>30</v>
      </c>
      <c r="AX410" s="13" t="s">
        <v>73</v>
      </c>
      <c r="AY410" s="242" t="s">
        <v>169</v>
      </c>
    </row>
    <row r="411" s="14" customFormat="1">
      <c r="A411" s="14"/>
      <c r="B411" s="243"/>
      <c r="C411" s="244"/>
      <c r="D411" s="234" t="s">
        <v>178</v>
      </c>
      <c r="E411" s="245" t="s">
        <v>1</v>
      </c>
      <c r="F411" s="246" t="s">
        <v>296</v>
      </c>
      <c r="G411" s="244"/>
      <c r="H411" s="247">
        <v>31.495999999999999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178</v>
      </c>
      <c r="AU411" s="253" t="s">
        <v>83</v>
      </c>
      <c r="AV411" s="14" t="s">
        <v>83</v>
      </c>
      <c r="AW411" s="14" t="s">
        <v>30</v>
      </c>
      <c r="AX411" s="14" t="s">
        <v>73</v>
      </c>
      <c r="AY411" s="253" t="s">
        <v>169</v>
      </c>
    </row>
    <row r="412" s="13" customFormat="1">
      <c r="A412" s="13"/>
      <c r="B412" s="232"/>
      <c r="C412" s="233"/>
      <c r="D412" s="234" t="s">
        <v>178</v>
      </c>
      <c r="E412" s="235" t="s">
        <v>1</v>
      </c>
      <c r="F412" s="236" t="s">
        <v>297</v>
      </c>
      <c r="G412" s="233"/>
      <c r="H412" s="235" t="s">
        <v>1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178</v>
      </c>
      <c r="AU412" s="242" t="s">
        <v>83</v>
      </c>
      <c r="AV412" s="13" t="s">
        <v>81</v>
      </c>
      <c r="AW412" s="13" t="s">
        <v>30</v>
      </c>
      <c r="AX412" s="13" t="s">
        <v>73</v>
      </c>
      <c r="AY412" s="242" t="s">
        <v>169</v>
      </c>
    </row>
    <row r="413" s="14" customFormat="1">
      <c r="A413" s="14"/>
      <c r="B413" s="243"/>
      <c r="C413" s="244"/>
      <c r="D413" s="234" t="s">
        <v>178</v>
      </c>
      <c r="E413" s="245" t="s">
        <v>1</v>
      </c>
      <c r="F413" s="246" t="s">
        <v>298</v>
      </c>
      <c r="G413" s="244"/>
      <c r="H413" s="247">
        <v>36.487000000000002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178</v>
      </c>
      <c r="AU413" s="253" t="s">
        <v>83</v>
      </c>
      <c r="AV413" s="14" t="s">
        <v>83</v>
      </c>
      <c r="AW413" s="14" t="s">
        <v>30</v>
      </c>
      <c r="AX413" s="14" t="s">
        <v>73</v>
      </c>
      <c r="AY413" s="253" t="s">
        <v>169</v>
      </c>
    </row>
    <row r="414" s="14" customFormat="1">
      <c r="A414" s="14"/>
      <c r="B414" s="243"/>
      <c r="C414" s="244"/>
      <c r="D414" s="234" t="s">
        <v>178</v>
      </c>
      <c r="E414" s="245" t="s">
        <v>1</v>
      </c>
      <c r="F414" s="246" t="s">
        <v>283</v>
      </c>
      <c r="G414" s="244"/>
      <c r="H414" s="247">
        <v>-1.379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178</v>
      </c>
      <c r="AU414" s="253" t="s">
        <v>83</v>
      </c>
      <c r="AV414" s="14" t="s">
        <v>83</v>
      </c>
      <c r="AW414" s="14" t="s">
        <v>30</v>
      </c>
      <c r="AX414" s="14" t="s">
        <v>73</v>
      </c>
      <c r="AY414" s="253" t="s">
        <v>169</v>
      </c>
    </row>
    <row r="415" s="13" customFormat="1">
      <c r="A415" s="13"/>
      <c r="B415" s="232"/>
      <c r="C415" s="233"/>
      <c r="D415" s="234" t="s">
        <v>178</v>
      </c>
      <c r="E415" s="235" t="s">
        <v>1</v>
      </c>
      <c r="F415" s="236" t="s">
        <v>299</v>
      </c>
      <c r="G415" s="233"/>
      <c r="H415" s="235" t="s">
        <v>1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178</v>
      </c>
      <c r="AU415" s="242" t="s">
        <v>83</v>
      </c>
      <c r="AV415" s="13" t="s">
        <v>81</v>
      </c>
      <c r="AW415" s="13" t="s">
        <v>30</v>
      </c>
      <c r="AX415" s="13" t="s">
        <v>73</v>
      </c>
      <c r="AY415" s="242" t="s">
        <v>169</v>
      </c>
    </row>
    <row r="416" s="14" customFormat="1">
      <c r="A416" s="14"/>
      <c r="B416" s="243"/>
      <c r="C416" s="244"/>
      <c r="D416" s="234" t="s">
        <v>178</v>
      </c>
      <c r="E416" s="245" t="s">
        <v>1</v>
      </c>
      <c r="F416" s="246" t="s">
        <v>300</v>
      </c>
      <c r="G416" s="244"/>
      <c r="H416" s="247">
        <v>51.770000000000003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178</v>
      </c>
      <c r="AU416" s="253" t="s">
        <v>83</v>
      </c>
      <c r="AV416" s="14" t="s">
        <v>83</v>
      </c>
      <c r="AW416" s="14" t="s">
        <v>30</v>
      </c>
      <c r="AX416" s="14" t="s">
        <v>73</v>
      </c>
      <c r="AY416" s="253" t="s">
        <v>169</v>
      </c>
    </row>
    <row r="417" s="16" customFormat="1">
      <c r="A417" s="16"/>
      <c r="B417" s="265"/>
      <c r="C417" s="266"/>
      <c r="D417" s="234" t="s">
        <v>178</v>
      </c>
      <c r="E417" s="267" t="s">
        <v>1</v>
      </c>
      <c r="F417" s="268" t="s">
        <v>212</v>
      </c>
      <c r="G417" s="266"/>
      <c r="H417" s="269">
        <v>659.56999999999982</v>
      </c>
      <c r="I417" s="270"/>
      <c r="J417" s="266"/>
      <c r="K417" s="266"/>
      <c r="L417" s="271"/>
      <c r="M417" s="272"/>
      <c r="N417" s="273"/>
      <c r="O417" s="273"/>
      <c r="P417" s="273"/>
      <c r="Q417" s="273"/>
      <c r="R417" s="273"/>
      <c r="S417" s="273"/>
      <c r="T417" s="274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75" t="s">
        <v>178</v>
      </c>
      <c r="AU417" s="275" t="s">
        <v>83</v>
      </c>
      <c r="AV417" s="16" t="s">
        <v>170</v>
      </c>
      <c r="AW417" s="16" t="s">
        <v>30</v>
      </c>
      <c r="AX417" s="16" t="s">
        <v>73</v>
      </c>
      <c r="AY417" s="275" t="s">
        <v>169</v>
      </c>
    </row>
    <row r="418" s="13" customFormat="1">
      <c r="A418" s="13"/>
      <c r="B418" s="232"/>
      <c r="C418" s="233"/>
      <c r="D418" s="234" t="s">
        <v>178</v>
      </c>
      <c r="E418" s="235" t="s">
        <v>1</v>
      </c>
      <c r="F418" s="236" t="s">
        <v>213</v>
      </c>
      <c r="G418" s="233"/>
      <c r="H418" s="235" t="s">
        <v>1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178</v>
      </c>
      <c r="AU418" s="242" t="s">
        <v>83</v>
      </c>
      <c r="AV418" s="13" t="s">
        <v>81</v>
      </c>
      <c r="AW418" s="13" t="s">
        <v>30</v>
      </c>
      <c r="AX418" s="13" t="s">
        <v>73</v>
      </c>
      <c r="AY418" s="242" t="s">
        <v>169</v>
      </c>
    </row>
    <row r="419" s="13" customFormat="1">
      <c r="A419" s="13"/>
      <c r="B419" s="232"/>
      <c r="C419" s="233"/>
      <c r="D419" s="234" t="s">
        <v>178</v>
      </c>
      <c r="E419" s="235" t="s">
        <v>1</v>
      </c>
      <c r="F419" s="236" t="s">
        <v>216</v>
      </c>
      <c r="G419" s="233"/>
      <c r="H419" s="235" t="s">
        <v>1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178</v>
      </c>
      <c r="AU419" s="242" t="s">
        <v>83</v>
      </c>
      <c r="AV419" s="13" t="s">
        <v>81</v>
      </c>
      <c r="AW419" s="13" t="s">
        <v>30</v>
      </c>
      <c r="AX419" s="13" t="s">
        <v>73</v>
      </c>
      <c r="AY419" s="242" t="s">
        <v>169</v>
      </c>
    </row>
    <row r="420" s="14" customFormat="1">
      <c r="A420" s="14"/>
      <c r="B420" s="243"/>
      <c r="C420" s="244"/>
      <c r="D420" s="234" t="s">
        <v>178</v>
      </c>
      <c r="E420" s="245" t="s">
        <v>1</v>
      </c>
      <c r="F420" s="246" t="s">
        <v>301</v>
      </c>
      <c r="G420" s="244"/>
      <c r="H420" s="247">
        <v>31.186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178</v>
      </c>
      <c r="AU420" s="253" t="s">
        <v>83</v>
      </c>
      <c r="AV420" s="14" t="s">
        <v>83</v>
      </c>
      <c r="AW420" s="14" t="s">
        <v>30</v>
      </c>
      <c r="AX420" s="14" t="s">
        <v>73</v>
      </c>
      <c r="AY420" s="253" t="s">
        <v>169</v>
      </c>
    </row>
    <row r="421" s="14" customFormat="1">
      <c r="A421" s="14"/>
      <c r="B421" s="243"/>
      <c r="C421" s="244"/>
      <c r="D421" s="234" t="s">
        <v>178</v>
      </c>
      <c r="E421" s="245" t="s">
        <v>1</v>
      </c>
      <c r="F421" s="246" t="s">
        <v>302</v>
      </c>
      <c r="G421" s="244"/>
      <c r="H421" s="247">
        <v>-1.1699999999999999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178</v>
      </c>
      <c r="AU421" s="253" t="s">
        <v>83</v>
      </c>
      <c r="AV421" s="14" t="s">
        <v>83</v>
      </c>
      <c r="AW421" s="14" t="s">
        <v>30</v>
      </c>
      <c r="AX421" s="14" t="s">
        <v>73</v>
      </c>
      <c r="AY421" s="253" t="s">
        <v>169</v>
      </c>
    </row>
    <row r="422" s="13" customFormat="1">
      <c r="A422" s="13"/>
      <c r="B422" s="232"/>
      <c r="C422" s="233"/>
      <c r="D422" s="234" t="s">
        <v>178</v>
      </c>
      <c r="E422" s="235" t="s">
        <v>1</v>
      </c>
      <c r="F422" s="236" t="s">
        <v>220</v>
      </c>
      <c r="G422" s="233"/>
      <c r="H422" s="235" t="s">
        <v>1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178</v>
      </c>
      <c r="AU422" s="242" t="s">
        <v>83</v>
      </c>
      <c r="AV422" s="13" t="s">
        <v>81</v>
      </c>
      <c r="AW422" s="13" t="s">
        <v>30</v>
      </c>
      <c r="AX422" s="13" t="s">
        <v>73</v>
      </c>
      <c r="AY422" s="242" t="s">
        <v>169</v>
      </c>
    </row>
    <row r="423" s="14" customFormat="1">
      <c r="A423" s="14"/>
      <c r="B423" s="243"/>
      <c r="C423" s="244"/>
      <c r="D423" s="234" t="s">
        <v>178</v>
      </c>
      <c r="E423" s="245" t="s">
        <v>1</v>
      </c>
      <c r="F423" s="246" t="s">
        <v>303</v>
      </c>
      <c r="G423" s="244"/>
      <c r="H423" s="247">
        <v>36.146000000000001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178</v>
      </c>
      <c r="AU423" s="253" t="s">
        <v>83</v>
      </c>
      <c r="AV423" s="14" t="s">
        <v>83</v>
      </c>
      <c r="AW423" s="14" t="s">
        <v>30</v>
      </c>
      <c r="AX423" s="14" t="s">
        <v>73</v>
      </c>
      <c r="AY423" s="253" t="s">
        <v>169</v>
      </c>
    </row>
    <row r="424" s="14" customFormat="1">
      <c r="A424" s="14"/>
      <c r="B424" s="243"/>
      <c r="C424" s="244"/>
      <c r="D424" s="234" t="s">
        <v>178</v>
      </c>
      <c r="E424" s="245" t="s">
        <v>1</v>
      </c>
      <c r="F424" s="246" t="s">
        <v>288</v>
      </c>
      <c r="G424" s="244"/>
      <c r="H424" s="247">
        <v>-1.5760000000000001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178</v>
      </c>
      <c r="AU424" s="253" t="s">
        <v>83</v>
      </c>
      <c r="AV424" s="14" t="s">
        <v>83</v>
      </c>
      <c r="AW424" s="14" t="s">
        <v>30</v>
      </c>
      <c r="AX424" s="14" t="s">
        <v>73</v>
      </c>
      <c r="AY424" s="253" t="s">
        <v>169</v>
      </c>
    </row>
    <row r="425" s="13" customFormat="1">
      <c r="A425" s="13"/>
      <c r="B425" s="232"/>
      <c r="C425" s="233"/>
      <c r="D425" s="234" t="s">
        <v>178</v>
      </c>
      <c r="E425" s="235" t="s">
        <v>1</v>
      </c>
      <c r="F425" s="236" t="s">
        <v>222</v>
      </c>
      <c r="G425" s="233"/>
      <c r="H425" s="235" t="s">
        <v>1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178</v>
      </c>
      <c r="AU425" s="242" t="s">
        <v>83</v>
      </c>
      <c r="AV425" s="13" t="s">
        <v>81</v>
      </c>
      <c r="AW425" s="13" t="s">
        <v>30</v>
      </c>
      <c r="AX425" s="13" t="s">
        <v>73</v>
      </c>
      <c r="AY425" s="242" t="s">
        <v>169</v>
      </c>
    </row>
    <row r="426" s="14" customFormat="1">
      <c r="A426" s="14"/>
      <c r="B426" s="243"/>
      <c r="C426" s="244"/>
      <c r="D426" s="234" t="s">
        <v>178</v>
      </c>
      <c r="E426" s="245" t="s">
        <v>1</v>
      </c>
      <c r="F426" s="246" t="s">
        <v>304</v>
      </c>
      <c r="G426" s="244"/>
      <c r="H426" s="247">
        <v>31.123999999999999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178</v>
      </c>
      <c r="AU426" s="253" t="s">
        <v>83</v>
      </c>
      <c r="AV426" s="14" t="s">
        <v>83</v>
      </c>
      <c r="AW426" s="14" t="s">
        <v>30</v>
      </c>
      <c r="AX426" s="14" t="s">
        <v>73</v>
      </c>
      <c r="AY426" s="253" t="s">
        <v>169</v>
      </c>
    </row>
    <row r="427" s="14" customFormat="1">
      <c r="A427" s="14"/>
      <c r="B427" s="243"/>
      <c r="C427" s="244"/>
      <c r="D427" s="234" t="s">
        <v>178</v>
      </c>
      <c r="E427" s="245" t="s">
        <v>1</v>
      </c>
      <c r="F427" s="246" t="s">
        <v>305</v>
      </c>
      <c r="G427" s="244"/>
      <c r="H427" s="247">
        <v>-1.1819999999999999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178</v>
      </c>
      <c r="AU427" s="253" t="s">
        <v>83</v>
      </c>
      <c r="AV427" s="14" t="s">
        <v>83</v>
      </c>
      <c r="AW427" s="14" t="s">
        <v>30</v>
      </c>
      <c r="AX427" s="14" t="s">
        <v>73</v>
      </c>
      <c r="AY427" s="253" t="s">
        <v>169</v>
      </c>
    </row>
    <row r="428" s="13" customFormat="1">
      <c r="A428" s="13"/>
      <c r="B428" s="232"/>
      <c r="C428" s="233"/>
      <c r="D428" s="234" t="s">
        <v>178</v>
      </c>
      <c r="E428" s="235" t="s">
        <v>1</v>
      </c>
      <c r="F428" s="236" t="s">
        <v>224</v>
      </c>
      <c r="G428" s="233"/>
      <c r="H428" s="235" t="s">
        <v>1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178</v>
      </c>
      <c r="AU428" s="242" t="s">
        <v>83</v>
      </c>
      <c r="AV428" s="13" t="s">
        <v>81</v>
      </c>
      <c r="AW428" s="13" t="s">
        <v>30</v>
      </c>
      <c r="AX428" s="13" t="s">
        <v>73</v>
      </c>
      <c r="AY428" s="242" t="s">
        <v>169</v>
      </c>
    </row>
    <row r="429" s="14" customFormat="1">
      <c r="A429" s="14"/>
      <c r="B429" s="243"/>
      <c r="C429" s="244"/>
      <c r="D429" s="234" t="s">
        <v>178</v>
      </c>
      <c r="E429" s="245" t="s">
        <v>1</v>
      </c>
      <c r="F429" s="246" t="s">
        <v>306</v>
      </c>
      <c r="G429" s="244"/>
      <c r="H429" s="247">
        <v>17.794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178</v>
      </c>
      <c r="AU429" s="253" t="s">
        <v>83</v>
      </c>
      <c r="AV429" s="14" t="s">
        <v>83</v>
      </c>
      <c r="AW429" s="14" t="s">
        <v>30</v>
      </c>
      <c r="AX429" s="14" t="s">
        <v>73</v>
      </c>
      <c r="AY429" s="253" t="s">
        <v>169</v>
      </c>
    </row>
    <row r="430" s="14" customFormat="1">
      <c r="A430" s="14"/>
      <c r="B430" s="243"/>
      <c r="C430" s="244"/>
      <c r="D430" s="234" t="s">
        <v>178</v>
      </c>
      <c r="E430" s="245" t="s">
        <v>1</v>
      </c>
      <c r="F430" s="246" t="s">
        <v>305</v>
      </c>
      <c r="G430" s="244"/>
      <c r="H430" s="247">
        <v>-1.1819999999999999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178</v>
      </c>
      <c r="AU430" s="253" t="s">
        <v>83</v>
      </c>
      <c r="AV430" s="14" t="s">
        <v>83</v>
      </c>
      <c r="AW430" s="14" t="s">
        <v>30</v>
      </c>
      <c r="AX430" s="14" t="s">
        <v>73</v>
      </c>
      <c r="AY430" s="253" t="s">
        <v>169</v>
      </c>
    </row>
    <row r="431" s="13" customFormat="1">
      <c r="A431" s="13"/>
      <c r="B431" s="232"/>
      <c r="C431" s="233"/>
      <c r="D431" s="234" t="s">
        <v>178</v>
      </c>
      <c r="E431" s="235" t="s">
        <v>1</v>
      </c>
      <c r="F431" s="236" t="s">
        <v>271</v>
      </c>
      <c r="G431" s="233"/>
      <c r="H431" s="235" t="s">
        <v>1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178</v>
      </c>
      <c r="AU431" s="242" t="s">
        <v>83</v>
      </c>
      <c r="AV431" s="13" t="s">
        <v>81</v>
      </c>
      <c r="AW431" s="13" t="s">
        <v>30</v>
      </c>
      <c r="AX431" s="13" t="s">
        <v>73</v>
      </c>
      <c r="AY431" s="242" t="s">
        <v>169</v>
      </c>
    </row>
    <row r="432" s="14" customFormat="1">
      <c r="A432" s="14"/>
      <c r="B432" s="243"/>
      <c r="C432" s="244"/>
      <c r="D432" s="234" t="s">
        <v>178</v>
      </c>
      <c r="E432" s="245" t="s">
        <v>1</v>
      </c>
      <c r="F432" s="246" t="s">
        <v>307</v>
      </c>
      <c r="G432" s="244"/>
      <c r="H432" s="247">
        <v>87.420000000000002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178</v>
      </c>
      <c r="AU432" s="253" t="s">
        <v>83</v>
      </c>
      <c r="AV432" s="14" t="s">
        <v>83</v>
      </c>
      <c r="AW432" s="14" t="s">
        <v>30</v>
      </c>
      <c r="AX432" s="14" t="s">
        <v>73</v>
      </c>
      <c r="AY432" s="253" t="s">
        <v>169</v>
      </c>
    </row>
    <row r="433" s="14" customFormat="1">
      <c r="A433" s="14"/>
      <c r="B433" s="243"/>
      <c r="C433" s="244"/>
      <c r="D433" s="234" t="s">
        <v>178</v>
      </c>
      <c r="E433" s="245" t="s">
        <v>1</v>
      </c>
      <c r="F433" s="246" t="s">
        <v>308</v>
      </c>
      <c r="G433" s="244"/>
      <c r="H433" s="247">
        <v>-7.8799999999999999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178</v>
      </c>
      <c r="AU433" s="253" t="s">
        <v>83</v>
      </c>
      <c r="AV433" s="14" t="s">
        <v>83</v>
      </c>
      <c r="AW433" s="14" t="s">
        <v>30</v>
      </c>
      <c r="AX433" s="14" t="s">
        <v>73</v>
      </c>
      <c r="AY433" s="253" t="s">
        <v>169</v>
      </c>
    </row>
    <row r="434" s="13" customFormat="1">
      <c r="A434" s="13"/>
      <c r="B434" s="232"/>
      <c r="C434" s="233"/>
      <c r="D434" s="234" t="s">
        <v>178</v>
      </c>
      <c r="E434" s="235" t="s">
        <v>1</v>
      </c>
      <c r="F434" s="236" t="s">
        <v>228</v>
      </c>
      <c r="G434" s="233"/>
      <c r="H434" s="235" t="s">
        <v>1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178</v>
      </c>
      <c r="AU434" s="242" t="s">
        <v>83</v>
      </c>
      <c r="AV434" s="13" t="s">
        <v>81</v>
      </c>
      <c r="AW434" s="13" t="s">
        <v>30</v>
      </c>
      <c r="AX434" s="13" t="s">
        <v>73</v>
      </c>
      <c r="AY434" s="242" t="s">
        <v>169</v>
      </c>
    </row>
    <row r="435" s="14" customFormat="1">
      <c r="A435" s="14"/>
      <c r="B435" s="243"/>
      <c r="C435" s="244"/>
      <c r="D435" s="234" t="s">
        <v>178</v>
      </c>
      <c r="E435" s="245" t="s">
        <v>1</v>
      </c>
      <c r="F435" s="246" t="s">
        <v>309</v>
      </c>
      <c r="G435" s="244"/>
      <c r="H435" s="247">
        <v>84.816000000000002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178</v>
      </c>
      <c r="AU435" s="253" t="s">
        <v>83</v>
      </c>
      <c r="AV435" s="14" t="s">
        <v>83</v>
      </c>
      <c r="AW435" s="14" t="s">
        <v>30</v>
      </c>
      <c r="AX435" s="14" t="s">
        <v>73</v>
      </c>
      <c r="AY435" s="253" t="s">
        <v>169</v>
      </c>
    </row>
    <row r="436" s="14" customFormat="1">
      <c r="A436" s="14"/>
      <c r="B436" s="243"/>
      <c r="C436" s="244"/>
      <c r="D436" s="234" t="s">
        <v>178</v>
      </c>
      <c r="E436" s="245" t="s">
        <v>1</v>
      </c>
      <c r="F436" s="246" t="s">
        <v>288</v>
      </c>
      <c r="G436" s="244"/>
      <c r="H436" s="247">
        <v>-1.5760000000000001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178</v>
      </c>
      <c r="AU436" s="253" t="s">
        <v>83</v>
      </c>
      <c r="AV436" s="14" t="s">
        <v>83</v>
      </c>
      <c r="AW436" s="14" t="s">
        <v>30</v>
      </c>
      <c r="AX436" s="14" t="s">
        <v>73</v>
      </c>
      <c r="AY436" s="253" t="s">
        <v>169</v>
      </c>
    </row>
    <row r="437" s="13" customFormat="1">
      <c r="A437" s="13"/>
      <c r="B437" s="232"/>
      <c r="C437" s="233"/>
      <c r="D437" s="234" t="s">
        <v>178</v>
      </c>
      <c r="E437" s="235" t="s">
        <v>1</v>
      </c>
      <c r="F437" s="236" t="s">
        <v>230</v>
      </c>
      <c r="G437" s="233"/>
      <c r="H437" s="235" t="s">
        <v>1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178</v>
      </c>
      <c r="AU437" s="242" t="s">
        <v>83</v>
      </c>
      <c r="AV437" s="13" t="s">
        <v>81</v>
      </c>
      <c r="AW437" s="13" t="s">
        <v>30</v>
      </c>
      <c r="AX437" s="13" t="s">
        <v>73</v>
      </c>
      <c r="AY437" s="242" t="s">
        <v>169</v>
      </c>
    </row>
    <row r="438" s="14" customFormat="1">
      <c r="A438" s="14"/>
      <c r="B438" s="243"/>
      <c r="C438" s="244"/>
      <c r="D438" s="234" t="s">
        <v>178</v>
      </c>
      <c r="E438" s="245" t="s">
        <v>1</v>
      </c>
      <c r="F438" s="246" t="s">
        <v>310</v>
      </c>
      <c r="G438" s="244"/>
      <c r="H438" s="247">
        <v>42.079999999999998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178</v>
      </c>
      <c r="AU438" s="253" t="s">
        <v>83</v>
      </c>
      <c r="AV438" s="14" t="s">
        <v>83</v>
      </c>
      <c r="AW438" s="14" t="s">
        <v>30</v>
      </c>
      <c r="AX438" s="14" t="s">
        <v>73</v>
      </c>
      <c r="AY438" s="253" t="s">
        <v>169</v>
      </c>
    </row>
    <row r="439" s="13" customFormat="1">
      <c r="A439" s="13"/>
      <c r="B439" s="232"/>
      <c r="C439" s="233"/>
      <c r="D439" s="234" t="s">
        <v>178</v>
      </c>
      <c r="E439" s="235" t="s">
        <v>1</v>
      </c>
      <c r="F439" s="236" t="s">
        <v>232</v>
      </c>
      <c r="G439" s="233"/>
      <c r="H439" s="235" t="s">
        <v>1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178</v>
      </c>
      <c r="AU439" s="242" t="s">
        <v>83</v>
      </c>
      <c r="AV439" s="13" t="s">
        <v>81</v>
      </c>
      <c r="AW439" s="13" t="s">
        <v>30</v>
      </c>
      <c r="AX439" s="13" t="s">
        <v>73</v>
      </c>
      <c r="AY439" s="242" t="s">
        <v>169</v>
      </c>
    </row>
    <row r="440" s="14" customFormat="1">
      <c r="A440" s="14"/>
      <c r="B440" s="243"/>
      <c r="C440" s="244"/>
      <c r="D440" s="234" t="s">
        <v>178</v>
      </c>
      <c r="E440" s="245" t="s">
        <v>1</v>
      </c>
      <c r="F440" s="246" t="s">
        <v>311</v>
      </c>
      <c r="G440" s="244"/>
      <c r="H440" s="247">
        <v>24.303999999999998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178</v>
      </c>
      <c r="AU440" s="253" t="s">
        <v>83</v>
      </c>
      <c r="AV440" s="14" t="s">
        <v>83</v>
      </c>
      <c r="AW440" s="14" t="s">
        <v>30</v>
      </c>
      <c r="AX440" s="14" t="s">
        <v>73</v>
      </c>
      <c r="AY440" s="253" t="s">
        <v>169</v>
      </c>
    </row>
    <row r="441" s="14" customFormat="1">
      <c r="A441" s="14"/>
      <c r="B441" s="243"/>
      <c r="C441" s="244"/>
      <c r="D441" s="234" t="s">
        <v>178</v>
      </c>
      <c r="E441" s="245" t="s">
        <v>1</v>
      </c>
      <c r="F441" s="246" t="s">
        <v>312</v>
      </c>
      <c r="G441" s="244"/>
      <c r="H441" s="247">
        <v>-2.758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178</v>
      </c>
      <c r="AU441" s="253" t="s">
        <v>83</v>
      </c>
      <c r="AV441" s="14" t="s">
        <v>83</v>
      </c>
      <c r="AW441" s="14" t="s">
        <v>30</v>
      </c>
      <c r="AX441" s="14" t="s">
        <v>73</v>
      </c>
      <c r="AY441" s="253" t="s">
        <v>169</v>
      </c>
    </row>
    <row r="442" s="13" customFormat="1">
      <c r="A442" s="13"/>
      <c r="B442" s="232"/>
      <c r="C442" s="233"/>
      <c r="D442" s="234" t="s">
        <v>178</v>
      </c>
      <c r="E442" s="235" t="s">
        <v>1</v>
      </c>
      <c r="F442" s="236" t="s">
        <v>234</v>
      </c>
      <c r="G442" s="233"/>
      <c r="H442" s="235" t="s">
        <v>1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178</v>
      </c>
      <c r="AU442" s="242" t="s">
        <v>83</v>
      </c>
      <c r="AV442" s="13" t="s">
        <v>81</v>
      </c>
      <c r="AW442" s="13" t="s">
        <v>30</v>
      </c>
      <c r="AX442" s="13" t="s">
        <v>73</v>
      </c>
      <c r="AY442" s="242" t="s">
        <v>169</v>
      </c>
    </row>
    <row r="443" s="14" customFormat="1">
      <c r="A443" s="14"/>
      <c r="B443" s="243"/>
      <c r="C443" s="244"/>
      <c r="D443" s="234" t="s">
        <v>178</v>
      </c>
      <c r="E443" s="245" t="s">
        <v>1</v>
      </c>
      <c r="F443" s="246" t="s">
        <v>313</v>
      </c>
      <c r="G443" s="244"/>
      <c r="H443" s="247">
        <v>44.640000000000001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178</v>
      </c>
      <c r="AU443" s="253" t="s">
        <v>83</v>
      </c>
      <c r="AV443" s="14" t="s">
        <v>83</v>
      </c>
      <c r="AW443" s="14" t="s">
        <v>30</v>
      </c>
      <c r="AX443" s="14" t="s">
        <v>73</v>
      </c>
      <c r="AY443" s="253" t="s">
        <v>169</v>
      </c>
    </row>
    <row r="444" s="14" customFormat="1">
      <c r="A444" s="14"/>
      <c r="B444" s="243"/>
      <c r="C444" s="244"/>
      <c r="D444" s="234" t="s">
        <v>178</v>
      </c>
      <c r="E444" s="245" t="s">
        <v>1</v>
      </c>
      <c r="F444" s="246" t="s">
        <v>288</v>
      </c>
      <c r="G444" s="244"/>
      <c r="H444" s="247">
        <v>-1.5760000000000001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178</v>
      </c>
      <c r="AU444" s="253" t="s">
        <v>83</v>
      </c>
      <c r="AV444" s="14" t="s">
        <v>83</v>
      </c>
      <c r="AW444" s="14" t="s">
        <v>30</v>
      </c>
      <c r="AX444" s="14" t="s">
        <v>73</v>
      </c>
      <c r="AY444" s="253" t="s">
        <v>169</v>
      </c>
    </row>
    <row r="445" s="13" customFormat="1">
      <c r="A445" s="13"/>
      <c r="B445" s="232"/>
      <c r="C445" s="233"/>
      <c r="D445" s="234" t="s">
        <v>178</v>
      </c>
      <c r="E445" s="235" t="s">
        <v>1</v>
      </c>
      <c r="F445" s="236" t="s">
        <v>314</v>
      </c>
      <c r="G445" s="233"/>
      <c r="H445" s="235" t="s">
        <v>1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178</v>
      </c>
      <c r="AU445" s="242" t="s">
        <v>83</v>
      </c>
      <c r="AV445" s="13" t="s">
        <v>81</v>
      </c>
      <c r="AW445" s="13" t="s">
        <v>30</v>
      </c>
      <c r="AX445" s="13" t="s">
        <v>73</v>
      </c>
      <c r="AY445" s="242" t="s">
        <v>169</v>
      </c>
    </row>
    <row r="446" s="14" customFormat="1">
      <c r="A446" s="14"/>
      <c r="B446" s="243"/>
      <c r="C446" s="244"/>
      <c r="D446" s="234" t="s">
        <v>178</v>
      </c>
      <c r="E446" s="245" t="s">
        <v>1</v>
      </c>
      <c r="F446" s="246" t="s">
        <v>315</v>
      </c>
      <c r="G446" s="244"/>
      <c r="H446" s="247">
        <v>164.114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178</v>
      </c>
      <c r="AU446" s="253" t="s">
        <v>83</v>
      </c>
      <c r="AV446" s="14" t="s">
        <v>83</v>
      </c>
      <c r="AW446" s="14" t="s">
        <v>30</v>
      </c>
      <c r="AX446" s="14" t="s">
        <v>73</v>
      </c>
      <c r="AY446" s="253" t="s">
        <v>169</v>
      </c>
    </row>
    <row r="447" s="14" customFormat="1">
      <c r="A447" s="14"/>
      <c r="B447" s="243"/>
      <c r="C447" s="244"/>
      <c r="D447" s="234" t="s">
        <v>178</v>
      </c>
      <c r="E447" s="245" t="s">
        <v>1</v>
      </c>
      <c r="F447" s="246" t="s">
        <v>288</v>
      </c>
      <c r="G447" s="244"/>
      <c r="H447" s="247">
        <v>-1.5760000000000001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178</v>
      </c>
      <c r="AU447" s="253" t="s">
        <v>83</v>
      </c>
      <c r="AV447" s="14" t="s">
        <v>83</v>
      </c>
      <c r="AW447" s="14" t="s">
        <v>30</v>
      </c>
      <c r="AX447" s="14" t="s">
        <v>73</v>
      </c>
      <c r="AY447" s="253" t="s">
        <v>169</v>
      </c>
    </row>
    <row r="448" s="16" customFormat="1">
      <c r="A448" s="16"/>
      <c r="B448" s="265"/>
      <c r="C448" s="266"/>
      <c r="D448" s="234" t="s">
        <v>178</v>
      </c>
      <c r="E448" s="267" t="s">
        <v>1</v>
      </c>
      <c r="F448" s="268" t="s">
        <v>212</v>
      </c>
      <c r="G448" s="266"/>
      <c r="H448" s="269">
        <v>543.14799999999991</v>
      </c>
      <c r="I448" s="270"/>
      <c r="J448" s="266"/>
      <c r="K448" s="266"/>
      <c r="L448" s="271"/>
      <c r="M448" s="272"/>
      <c r="N448" s="273"/>
      <c r="O448" s="273"/>
      <c r="P448" s="273"/>
      <c r="Q448" s="273"/>
      <c r="R448" s="273"/>
      <c r="S448" s="273"/>
      <c r="T448" s="274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75" t="s">
        <v>178</v>
      </c>
      <c r="AU448" s="275" t="s">
        <v>83</v>
      </c>
      <c r="AV448" s="16" t="s">
        <v>170</v>
      </c>
      <c r="AW448" s="16" t="s">
        <v>30</v>
      </c>
      <c r="AX448" s="16" t="s">
        <v>73</v>
      </c>
      <c r="AY448" s="275" t="s">
        <v>169</v>
      </c>
    </row>
    <row r="449" s="15" customFormat="1">
      <c r="A449" s="15"/>
      <c r="B449" s="254"/>
      <c r="C449" s="255"/>
      <c r="D449" s="234" t="s">
        <v>178</v>
      </c>
      <c r="E449" s="256" t="s">
        <v>1</v>
      </c>
      <c r="F449" s="257" t="s">
        <v>181</v>
      </c>
      <c r="G449" s="255"/>
      <c r="H449" s="258">
        <v>1202.7179999999999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4" t="s">
        <v>178</v>
      </c>
      <c r="AU449" s="264" t="s">
        <v>83</v>
      </c>
      <c r="AV449" s="15" t="s">
        <v>177</v>
      </c>
      <c r="AW449" s="15" t="s">
        <v>30</v>
      </c>
      <c r="AX449" s="15" t="s">
        <v>81</v>
      </c>
      <c r="AY449" s="264" t="s">
        <v>169</v>
      </c>
    </row>
    <row r="450" s="2" customFormat="1" ht="16.5" customHeight="1">
      <c r="A450" s="39"/>
      <c r="B450" s="40"/>
      <c r="C450" s="219" t="s">
        <v>355</v>
      </c>
      <c r="D450" s="219" t="s">
        <v>172</v>
      </c>
      <c r="E450" s="220" t="s">
        <v>626</v>
      </c>
      <c r="F450" s="221" t="s">
        <v>627</v>
      </c>
      <c r="G450" s="222" t="s">
        <v>175</v>
      </c>
      <c r="H450" s="223">
        <v>250</v>
      </c>
      <c r="I450" s="224"/>
      <c r="J450" s="225">
        <f>ROUND(I450*H450,2)</f>
        <v>0</v>
      </c>
      <c r="K450" s="221" t="s">
        <v>176</v>
      </c>
      <c r="L450" s="45"/>
      <c r="M450" s="226" t="s">
        <v>1</v>
      </c>
      <c r="N450" s="227" t="s">
        <v>38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177</v>
      </c>
      <c r="AT450" s="230" t="s">
        <v>172</v>
      </c>
      <c r="AU450" s="230" t="s">
        <v>83</v>
      </c>
      <c r="AY450" s="18" t="s">
        <v>169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81</v>
      </c>
      <c r="BK450" s="231">
        <f>ROUND(I450*H450,2)</f>
        <v>0</v>
      </c>
      <c r="BL450" s="18" t="s">
        <v>177</v>
      </c>
      <c r="BM450" s="230" t="s">
        <v>628</v>
      </c>
    </row>
    <row r="451" s="13" customFormat="1">
      <c r="A451" s="13"/>
      <c r="B451" s="232"/>
      <c r="C451" s="233"/>
      <c r="D451" s="234" t="s">
        <v>178</v>
      </c>
      <c r="E451" s="235" t="s">
        <v>1</v>
      </c>
      <c r="F451" s="236" t="s">
        <v>629</v>
      </c>
      <c r="G451" s="233"/>
      <c r="H451" s="235" t="s">
        <v>1</v>
      </c>
      <c r="I451" s="237"/>
      <c r="J451" s="233"/>
      <c r="K451" s="233"/>
      <c r="L451" s="238"/>
      <c r="M451" s="239"/>
      <c r="N451" s="240"/>
      <c r="O451" s="240"/>
      <c r="P451" s="240"/>
      <c r="Q451" s="240"/>
      <c r="R451" s="240"/>
      <c r="S451" s="240"/>
      <c r="T451" s="24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2" t="s">
        <v>178</v>
      </c>
      <c r="AU451" s="242" t="s">
        <v>83</v>
      </c>
      <c r="AV451" s="13" t="s">
        <v>81</v>
      </c>
      <c r="AW451" s="13" t="s">
        <v>30</v>
      </c>
      <c r="AX451" s="13" t="s">
        <v>73</v>
      </c>
      <c r="AY451" s="242" t="s">
        <v>169</v>
      </c>
    </row>
    <row r="452" s="14" customFormat="1">
      <c r="A452" s="14"/>
      <c r="B452" s="243"/>
      <c r="C452" s="244"/>
      <c r="D452" s="234" t="s">
        <v>178</v>
      </c>
      <c r="E452" s="245" t="s">
        <v>1</v>
      </c>
      <c r="F452" s="246" t="s">
        <v>630</v>
      </c>
      <c r="G452" s="244"/>
      <c r="H452" s="247">
        <v>250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178</v>
      </c>
      <c r="AU452" s="253" t="s">
        <v>83</v>
      </c>
      <c r="AV452" s="14" t="s">
        <v>83</v>
      </c>
      <c r="AW452" s="14" t="s">
        <v>30</v>
      </c>
      <c r="AX452" s="14" t="s">
        <v>73</v>
      </c>
      <c r="AY452" s="253" t="s">
        <v>169</v>
      </c>
    </row>
    <row r="453" s="15" customFormat="1">
      <c r="A453" s="15"/>
      <c r="B453" s="254"/>
      <c r="C453" s="255"/>
      <c r="D453" s="234" t="s">
        <v>178</v>
      </c>
      <c r="E453" s="256" t="s">
        <v>1</v>
      </c>
      <c r="F453" s="257" t="s">
        <v>181</v>
      </c>
      <c r="G453" s="255"/>
      <c r="H453" s="258">
        <v>250</v>
      </c>
      <c r="I453" s="259"/>
      <c r="J453" s="255"/>
      <c r="K453" s="255"/>
      <c r="L453" s="260"/>
      <c r="M453" s="261"/>
      <c r="N453" s="262"/>
      <c r="O453" s="262"/>
      <c r="P453" s="262"/>
      <c r="Q453" s="262"/>
      <c r="R453" s="262"/>
      <c r="S453" s="262"/>
      <c r="T453" s="263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4" t="s">
        <v>178</v>
      </c>
      <c r="AU453" s="264" t="s">
        <v>83</v>
      </c>
      <c r="AV453" s="15" t="s">
        <v>177</v>
      </c>
      <c r="AW453" s="15" t="s">
        <v>30</v>
      </c>
      <c r="AX453" s="15" t="s">
        <v>81</v>
      </c>
      <c r="AY453" s="264" t="s">
        <v>169</v>
      </c>
    </row>
    <row r="454" s="2" customFormat="1" ht="24.15" customHeight="1">
      <c r="A454" s="39"/>
      <c r="B454" s="40"/>
      <c r="C454" s="219" t="s">
        <v>631</v>
      </c>
      <c r="D454" s="219" t="s">
        <v>172</v>
      </c>
      <c r="E454" s="220" t="s">
        <v>632</v>
      </c>
      <c r="F454" s="221" t="s">
        <v>633</v>
      </c>
      <c r="G454" s="222" t="s">
        <v>175</v>
      </c>
      <c r="H454" s="223">
        <v>300</v>
      </c>
      <c r="I454" s="224"/>
      <c r="J454" s="225">
        <f>ROUND(I454*H454,2)</f>
        <v>0</v>
      </c>
      <c r="K454" s="221" t="s">
        <v>176</v>
      </c>
      <c r="L454" s="45"/>
      <c r="M454" s="226" t="s">
        <v>1</v>
      </c>
      <c r="N454" s="227" t="s">
        <v>38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177</v>
      </c>
      <c r="AT454" s="230" t="s">
        <v>172</v>
      </c>
      <c r="AU454" s="230" t="s">
        <v>83</v>
      </c>
      <c r="AY454" s="18" t="s">
        <v>169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81</v>
      </c>
      <c r="BK454" s="231">
        <f>ROUND(I454*H454,2)</f>
        <v>0</v>
      </c>
      <c r="BL454" s="18" t="s">
        <v>177</v>
      </c>
      <c r="BM454" s="230" t="s">
        <v>634</v>
      </c>
    </row>
    <row r="455" s="14" customFormat="1">
      <c r="A455" s="14"/>
      <c r="B455" s="243"/>
      <c r="C455" s="244"/>
      <c r="D455" s="234" t="s">
        <v>178</v>
      </c>
      <c r="E455" s="245" t="s">
        <v>1</v>
      </c>
      <c r="F455" s="246" t="s">
        <v>635</v>
      </c>
      <c r="G455" s="244"/>
      <c r="H455" s="247">
        <v>300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178</v>
      </c>
      <c r="AU455" s="253" t="s">
        <v>83</v>
      </c>
      <c r="AV455" s="14" t="s">
        <v>83</v>
      </c>
      <c r="AW455" s="14" t="s">
        <v>30</v>
      </c>
      <c r="AX455" s="14" t="s">
        <v>73</v>
      </c>
      <c r="AY455" s="253" t="s">
        <v>169</v>
      </c>
    </row>
    <row r="456" s="15" customFormat="1">
      <c r="A456" s="15"/>
      <c r="B456" s="254"/>
      <c r="C456" s="255"/>
      <c r="D456" s="234" t="s">
        <v>178</v>
      </c>
      <c r="E456" s="256" t="s">
        <v>1</v>
      </c>
      <c r="F456" s="257" t="s">
        <v>181</v>
      </c>
      <c r="G456" s="255"/>
      <c r="H456" s="258">
        <v>300</v>
      </c>
      <c r="I456" s="259"/>
      <c r="J456" s="255"/>
      <c r="K456" s="255"/>
      <c r="L456" s="260"/>
      <c r="M456" s="261"/>
      <c r="N456" s="262"/>
      <c r="O456" s="262"/>
      <c r="P456" s="262"/>
      <c r="Q456" s="262"/>
      <c r="R456" s="262"/>
      <c r="S456" s="262"/>
      <c r="T456" s="26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4" t="s">
        <v>178</v>
      </c>
      <c r="AU456" s="264" t="s">
        <v>83</v>
      </c>
      <c r="AV456" s="15" t="s">
        <v>177</v>
      </c>
      <c r="AW456" s="15" t="s">
        <v>30</v>
      </c>
      <c r="AX456" s="15" t="s">
        <v>81</v>
      </c>
      <c r="AY456" s="264" t="s">
        <v>169</v>
      </c>
    </row>
    <row r="457" s="2" customFormat="1" ht="24.15" customHeight="1">
      <c r="A457" s="39"/>
      <c r="B457" s="40"/>
      <c r="C457" s="219" t="s">
        <v>359</v>
      </c>
      <c r="D457" s="219" t="s">
        <v>172</v>
      </c>
      <c r="E457" s="220" t="s">
        <v>636</v>
      </c>
      <c r="F457" s="221" t="s">
        <v>637</v>
      </c>
      <c r="G457" s="222" t="s">
        <v>561</v>
      </c>
      <c r="H457" s="223">
        <v>15.6</v>
      </c>
      <c r="I457" s="224"/>
      <c r="J457" s="225">
        <f>ROUND(I457*H457,2)</f>
        <v>0</v>
      </c>
      <c r="K457" s="221" t="s">
        <v>176</v>
      </c>
      <c r="L457" s="45"/>
      <c r="M457" s="226" t="s">
        <v>1</v>
      </c>
      <c r="N457" s="227" t="s">
        <v>38</v>
      </c>
      <c r="O457" s="92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177</v>
      </c>
      <c r="AT457" s="230" t="s">
        <v>172</v>
      </c>
      <c r="AU457" s="230" t="s">
        <v>83</v>
      </c>
      <c r="AY457" s="18" t="s">
        <v>169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81</v>
      </c>
      <c r="BK457" s="231">
        <f>ROUND(I457*H457,2)</f>
        <v>0</v>
      </c>
      <c r="BL457" s="18" t="s">
        <v>177</v>
      </c>
      <c r="BM457" s="230" t="s">
        <v>638</v>
      </c>
    </row>
    <row r="458" s="13" customFormat="1">
      <c r="A458" s="13"/>
      <c r="B458" s="232"/>
      <c r="C458" s="233"/>
      <c r="D458" s="234" t="s">
        <v>178</v>
      </c>
      <c r="E458" s="235" t="s">
        <v>1</v>
      </c>
      <c r="F458" s="236" t="s">
        <v>639</v>
      </c>
      <c r="G458" s="233"/>
      <c r="H458" s="235" t="s">
        <v>1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2" t="s">
        <v>178</v>
      </c>
      <c r="AU458" s="242" t="s">
        <v>83</v>
      </c>
      <c r="AV458" s="13" t="s">
        <v>81</v>
      </c>
      <c r="AW458" s="13" t="s">
        <v>30</v>
      </c>
      <c r="AX458" s="13" t="s">
        <v>73</v>
      </c>
      <c r="AY458" s="242" t="s">
        <v>169</v>
      </c>
    </row>
    <row r="459" s="13" customFormat="1">
      <c r="A459" s="13"/>
      <c r="B459" s="232"/>
      <c r="C459" s="233"/>
      <c r="D459" s="234" t="s">
        <v>178</v>
      </c>
      <c r="E459" s="235" t="s">
        <v>1</v>
      </c>
      <c r="F459" s="236" t="s">
        <v>640</v>
      </c>
      <c r="G459" s="233"/>
      <c r="H459" s="235" t="s">
        <v>1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178</v>
      </c>
      <c r="AU459" s="242" t="s">
        <v>83</v>
      </c>
      <c r="AV459" s="13" t="s">
        <v>81</v>
      </c>
      <c r="AW459" s="13" t="s">
        <v>30</v>
      </c>
      <c r="AX459" s="13" t="s">
        <v>73</v>
      </c>
      <c r="AY459" s="242" t="s">
        <v>169</v>
      </c>
    </row>
    <row r="460" s="14" customFormat="1">
      <c r="A460" s="14"/>
      <c r="B460" s="243"/>
      <c r="C460" s="244"/>
      <c r="D460" s="234" t="s">
        <v>178</v>
      </c>
      <c r="E460" s="245" t="s">
        <v>1</v>
      </c>
      <c r="F460" s="246" t="s">
        <v>641</v>
      </c>
      <c r="G460" s="244"/>
      <c r="H460" s="247">
        <v>15.6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178</v>
      </c>
      <c r="AU460" s="253" t="s">
        <v>83</v>
      </c>
      <c r="AV460" s="14" t="s">
        <v>83</v>
      </c>
      <c r="AW460" s="14" t="s">
        <v>30</v>
      </c>
      <c r="AX460" s="14" t="s">
        <v>73</v>
      </c>
      <c r="AY460" s="253" t="s">
        <v>169</v>
      </c>
    </row>
    <row r="461" s="15" customFormat="1">
      <c r="A461" s="15"/>
      <c r="B461" s="254"/>
      <c r="C461" s="255"/>
      <c r="D461" s="234" t="s">
        <v>178</v>
      </c>
      <c r="E461" s="256" t="s">
        <v>1</v>
      </c>
      <c r="F461" s="257" t="s">
        <v>181</v>
      </c>
      <c r="G461" s="255"/>
      <c r="H461" s="258">
        <v>15.6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178</v>
      </c>
      <c r="AU461" s="264" t="s">
        <v>83</v>
      </c>
      <c r="AV461" s="15" t="s">
        <v>177</v>
      </c>
      <c r="AW461" s="15" t="s">
        <v>30</v>
      </c>
      <c r="AX461" s="15" t="s">
        <v>81</v>
      </c>
      <c r="AY461" s="264" t="s">
        <v>169</v>
      </c>
    </row>
    <row r="462" s="2" customFormat="1" ht="24.15" customHeight="1">
      <c r="A462" s="39"/>
      <c r="B462" s="40"/>
      <c r="C462" s="219" t="s">
        <v>642</v>
      </c>
      <c r="D462" s="219" t="s">
        <v>172</v>
      </c>
      <c r="E462" s="220" t="s">
        <v>643</v>
      </c>
      <c r="F462" s="221" t="s">
        <v>644</v>
      </c>
      <c r="G462" s="222" t="s">
        <v>175</v>
      </c>
      <c r="H462" s="223">
        <v>14</v>
      </c>
      <c r="I462" s="224"/>
      <c r="J462" s="225">
        <f>ROUND(I462*H462,2)</f>
        <v>0</v>
      </c>
      <c r="K462" s="221" t="s">
        <v>176</v>
      </c>
      <c r="L462" s="45"/>
      <c r="M462" s="226" t="s">
        <v>1</v>
      </c>
      <c r="N462" s="227" t="s">
        <v>38</v>
      </c>
      <c r="O462" s="92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177</v>
      </c>
      <c r="AT462" s="230" t="s">
        <v>172</v>
      </c>
      <c r="AU462" s="230" t="s">
        <v>83</v>
      </c>
      <c r="AY462" s="18" t="s">
        <v>169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81</v>
      </c>
      <c r="BK462" s="231">
        <f>ROUND(I462*H462,2)</f>
        <v>0</v>
      </c>
      <c r="BL462" s="18" t="s">
        <v>177</v>
      </c>
      <c r="BM462" s="230" t="s">
        <v>645</v>
      </c>
    </row>
    <row r="463" s="14" customFormat="1">
      <c r="A463" s="14"/>
      <c r="B463" s="243"/>
      <c r="C463" s="244"/>
      <c r="D463" s="234" t="s">
        <v>178</v>
      </c>
      <c r="E463" s="245" t="s">
        <v>1</v>
      </c>
      <c r="F463" s="246" t="s">
        <v>646</v>
      </c>
      <c r="G463" s="244"/>
      <c r="H463" s="247">
        <v>14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178</v>
      </c>
      <c r="AU463" s="253" t="s">
        <v>83</v>
      </c>
      <c r="AV463" s="14" t="s">
        <v>83</v>
      </c>
      <c r="AW463" s="14" t="s">
        <v>30</v>
      </c>
      <c r="AX463" s="14" t="s">
        <v>73</v>
      </c>
      <c r="AY463" s="253" t="s">
        <v>169</v>
      </c>
    </row>
    <row r="464" s="15" customFormat="1">
      <c r="A464" s="15"/>
      <c r="B464" s="254"/>
      <c r="C464" s="255"/>
      <c r="D464" s="234" t="s">
        <v>178</v>
      </c>
      <c r="E464" s="256" t="s">
        <v>1</v>
      </c>
      <c r="F464" s="257" t="s">
        <v>181</v>
      </c>
      <c r="G464" s="255"/>
      <c r="H464" s="258">
        <v>14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4" t="s">
        <v>178</v>
      </c>
      <c r="AU464" s="264" t="s">
        <v>83</v>
      </c>
      <c r="AV464" s="15" t="s">
        <v>177</v>
      </c>
      <c r="AW464" s="15" t="s">
        <v>30</v>
      </c>
      <c r="AX464" s="15" t="s">
        <v>81</v>
      </c>
      <c r="AY464" s="264" t="s">
        <v>169</v>
      </c>
    </row>
    <row r="465" s="2" customFormat="1" ht="24.15" customHeight="1">
      <c r="A465" s="39"/>
      <c r="B465" s="40"/>
      <c r="C465" s="219" t="s">
        <v>363</v>
      </c>
      <c r="D465" s="219" t="s">
        <v>172</v>
      </c>
      <c r="E465" s="220" t="s">
        <v>647</v>
      </c>
      <c r="F465" s="221" t="s">
        <v>648</v>
      </c>
      <c r="G465" s="222" t="s">
        <v>175</v>
      </c>
      <c r="H465" s="223">
        <v>19.800000000000001</v>
      </c>
      <c r="I465" s="224"/>
      <c r="J465" s="225">
        <f>ROUND(I465*H465,2)</f>
        <v>0</v>
      </c>
      <c r="K465" s="221" t="s">
        <v>176</v>
      </c>
      <c r="L465" s="45"/>
      <c r="M465" s="226" t="s">
        <v>1</v>
      </c>
      <c r="N465" s="227" t="s">
        <v>38</v>
      </c>
      <c r="O465" s="92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177</v>
      </c>
      <c r="AT465" s="230" t="s">
        <v>172</v>
      </c>
      <c r="AU465" s="230" t="s">
        <v>83</v>
      </c>
      <c r="AY465" s="18" t="s">
        <v>169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81</v>
      </c>
      <c r="BK465" s="231">
        <f>ROUND(I465*H465,2)</f>
        <v>0</v>
      </c>
      <c r="BL465" s="18" t="s">
        <v>177</v>
      </c>
      <c r="BM465" s="230" t="s">
        <v>649</v>
      </c>
    </row>
    <row r="466" s="13" customFormat="1">
      <c r="A466" s="13"/>
      <c r="B466" s="232"/>
      <c r="C466" s="233"/>
      <c r="D466" s="234" t="s">
        <v>178</v>
      </c>
      <c r="E466" s="235" t="s">
        <v>1</v>
      </c>
      <c r="F466" s="236" t="s">
        <v>179</v>
      </c>
      <c r="G466" s="233"/>
      <c r="H466" s="235" t="s">
        <v>1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178</v>
      </c>
      <c r="AU466" s="242" t="s">
        <v>83</v>
      </c>
      <c r="AV466" s="13" t="s">
        <v>81</v>
      </c>
      <c r="AW466" s="13" t="s">
        <v>30</v>
      </c>
      <c r="AX466" s="13" t="s">
        <v>73</v>
      </c>
      <c r="AY466" s="242" t="s">
        <v>169</v>
      </c>
    </row>
    <row r="467" s="14" customFormat="1">
      <c r="A467" s="14"/>
      <c r="B467" s="243"/>
      <c r="C467" s="244"/>
      <c r="D467" s="234" t="s">
        <v>178</v>
      </c>
      <c r="E467" s="245" t="s">
        <v>1</v>
      </c>
      <c r="F467" s="246" t="s">
        <v>180</v>
      </c>
      <c r="G467" s="244"/>
      <c r="H467" s="247">
        <v>19.800000000000001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178</v>
      </c>
      <c r="AU467" s="253" t="s">
        <v>83</v>
      </c>
      <c r="AV467" s="14" t="s">
        <v>83</v>
      </c>
      <c r="AW467" s="14" t="s">
        <v>30</v>
      </c>
      <c r="AX467" s="14" t="s">
        <v>73</v>
      </c>
      <c r="AY467" s="253" t="s">
        <v>169</v>
      </c>
    </row>
    <row r="468" s="15" customFormat="1">
      <c r="A468" s="15"/>
      <c r="B468" s="254"/>
      <c r="C468" s="255"/>
      <c r="D468" s="234" t="s">
        <v>178</v>
      </c>
      <c r="E468" s="256" t="s">
        <v>1</v>
      </c>
      <c r="F468" s="257" t="s">
        <v>181</v>
      </c>
      <c r="G468" s="255"/>
      <c r="H468" s="258">
        <v>19.800000000000001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4" t="s">
        <v>178</v>
      </c>
      <c r="AU468" s="264" t="s">
        <v>83</v>
      </c>
      <c r="AV468" s="15" t="s">
        <v>177</v>
      </c>
      <c r="AW468" s="15" t="s">
        <v>30</v>
      </c>
      <c r="AX468" s="15" t="s">
        <v>81</v>
      </c>
      <c r="AY468" s="264" t="s">
        <v>169</v>
      </c>
    </row>
    <row r="469" s="2" customFormat="1" ht="21.75" customHeight="1">
      <c r="A469" s="39"/>
      <c r="B469" s="40"/>
      <c r="C469" s="219" t="s">
        <v>650</v>
      </c>
      <c r="D469" s="219" t="s">
        <v>172</v>
      </c>
      <c r="E469" s="220" t="s">
        <v>651</v>
      </c>
      <c r="F469" s="221" t="s">
        <v>652</v>
      </c>
      <c r="G469" s="222" t="s">
        <v>175</v>
      </c>
      <c r="H469" s="223">
        <v>19.800000000000001</v>
      </c>
      <c r="I469" s="224"/>
      <c r="J469" s="225">
        <f>ROUND(I469*H469,2)</f>
        <v>0</v>
      </c>
      <c r="K469" s="221" t="s">
        <v>176</v>
      </c>
      <c r="L469" s="45"/>
      <c r="M469" s="226" t="s">
        <v>1</v>
      </c>
      <c r="N469" s="227" t="s">
        <v>38</v>
      </c>
      <c r="O469" s="92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177</v>
      </c>
      <c r="AT469" s="230" t="s">
        <v>172</v>
      </c>
      <c r="AU469" s="230" t="s">
        <v>83</v>
      </c>
      <c r="AY469" s="18" t="s">
        <v>169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81</v>
      </c>
      <c r="BK469" s="231">
        <f>ROUND(I469*H469,2)</f>
        <v>0</v>
      </c>
      <c r="BL469" s="18" t="s">
        <v>177</v>
      </c>
      <c r="BM469" s="230" t="s">
        <v>653</v>
      </c>
    </row>
    <row r="470" s="2" customFormat="1" ht="24.15" customHeight="1">
      <c r="A470" s="39"/>
      <c r="B470" s="40"/>
      <c r="C470" s="219" t="s">
        <v>369</v>
      </c>
      <c r="D470" s="219" t="s">
        <v>172</v>
      </c>
      <c r="E470" s="220" t="s">
        <v>654</v>
      </c>
      <c r="F470" s="221" t="s">
        <v>655</v>
      </c>
      <c r="G470" s="222" t="s">
        <v>175</v>
      </c>
      <c r="H470" s="223">
        <v>19.800000000000001</v>
      </c>
      <c r="I470" s="224"/>
      <c r="J470" s="225">
        <f>ROUND(I470*H470,2)</f>
        <v>0</v>
      </c>
      <c r="K470" s="221" t="s">
        <v>176</v>
      </c>
      <c r="L470" s="45"/>
      <c r="M470" s="226" t="s">
        <v>1</v>
      </c>
      <c r="N470" s="227" t="s">
        <v>38</v>
      </c>
      <c r="O470" s="92"/>
      <c r="P470" s="228">
        <f>O470*H470</f>
        <v>0</v>
      </c>
      <c r="Q470" s="228">
        <v>0</v>
      </c>
      <c r="R470" s="228">
        <f>Q470*H470</f>
        <v>0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177</v>
      </c>
      <c r="AT470" s="230" t="s">
        <v>172</v>
      </c>
      <c r="AU470" s="230" t="s">
        <v>83</v>
      </c>
      <c r="AY470" s="18" t="s">
        <v>169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81</v>
      </c>
      <c r="BK470" s="231">
        <f>ROUND(I470*H470,2)</f>
        <v>0</v>
      </c>
      <c r="BL470" s="18" t="s">
        <v>177</v>
      </c>
      <c r="BM470" s="230" t="s">
        <v>656</v>
      </c>
    </row>
    <row r="471" s="2" customFormat="1" ht="24.15" customHeight="1">
      <c r="A471" s="39"/>
      <c r="B471" s="40"/>
      <c r="C471" s="219" t="s">
        <v>657</v>
      </c>
      <c r="D471" s="219" t="s">
        <v>172</v>
      </c>
      <c r="E471" s="220" t="s">
        <v>658</v>
      </c>
      <c r="F471" s="221" t="s">
        <v>659</v>
      </c>
      <c r="G471" s="222" t="s">
        <v>186</v>
      </c>
      <c r="H471" s="223">
        <v>1.5</v>
      </c>
      <c r="I471" s="224"/>
      <c r="J471" s="225">
        <f>ROUND(I471*H471,2)</f>
        <v>0</v>
      </c>
      <c r="K471" s="221" t="s">
        <v>176</v>
      </c>
      <c r="L471" s="45"/>
      <c r="M471" s="226" t="s">
        <v>1</v>
      </c>
      <c r="N471" s="227" t="s">
        <v>38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177</v>
      </c>
      <c r="AT471" s="230" t="s">
        <v>172</v>
      </c>
      <c r="AU471" s="230" t="s">
        <v>83</v>
      </c>
      <c r="AY471" s="18" t="s">
        <v>169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81</v>
      </c>
      <c r="BK471" s="231">
        <f>ROUND(I471*H471,2)</f>
        <v>0</v>
      </c>
      <c r="BL471" s="18" t="s">
        <v>177</v>
      </c>
      <c r="BM471" s="230" t="s">
        <v>660</v>
      </c>
    </row>
    <row r="472" s="13" customFormat="1">
      <c r="A472" s="13"/>
      <c r="B472" s="232"/>
      <c r="C472" s="233"/>
      <c r="D472" s="234" t="s">
        <v>178</v>
      </c>
      <c r="E472" s="235" t="s">
        <v>1</v>
      </c>
      <c r="F472" s="236" t="s">
        <v>472</v>
      </c>
      <c r="G472" s="233"/>
      <c r="H472" s="235" t="s">
        <v>1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178</v>
      </c>
      <c r="AU472" s="242" t="s">
        <v>83</v>
      </c>
      <c r="AV472" s="13" t="s">
        <v>81</v>
      </c>
      <c r="AW472" s="13" t="s">
        <v>30</v>
      </c>
      <c r="AX472" s="13" t="s">
        <v>73</v>
      </c>
      <c r="AY472" s="242" t="s">
        <v>169</v>
      </c>
    </row>
    <row r="473" s="14" customFormat="1">
      <c r="A473" s="14"/>
      <c r="B473" s="243"/>
      <c r="C473" s="244"/>
      <c r="D473" s="234" t="s">
        <v>178</v>
      </c>
      <c r="E473" s="245" t="s">
        <v>1</v>
      </c>
      <c r="F473" s="246" t="s">
        <v>661</v>
      </c>
      <c r="G473" s="244"/>
      <c r="H473" s="247">
        <v>1.5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178</v>
      </c>
      <c r="AU473" s="253" t="s">
        <v>83</v>
      </c>
      <c r="AV473" s="14" t="s">
        <v>83</v>
      </c>
      <c r="AW473" s="14" t="s">
        <v>30</v>
      </c>
      <c r="AX473" s="14" t="s">
        <v>73</v>
      </c>
      <c r="AY473" s="253" t="s">
        <v>169</v>
      </c>
    </row>
    <row r="474" s="15" customFormat="1">
      <c r="A474" s="15"/>
      <c r="B474" s="254"/>
      <c r="C474" s="255"/>
      <c r="D474" s="234" t="s">
        <v>178</v>
      </c>
      <c r="E474" s="256" t="s">
        <v>1</v>
      </c>
      <c r="F474" s="257" t="s">
        <v>181</v>
      </c>
      <c r="G474" s="255"/>
      <c r="H474" s="258">
        <v>1.5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4" t="s">
        <v>178</v>
      </c>
      <c r="AU474" s="264" t="s">
        <v>83</v>
      </c>
      <c r="AV474" s="15" t="s">
        <v>177</v>
      </c>
      <c r="AW474" s="15" t="s">
        <v>30</v>
      </c>
      <c r="AX474" s="15" t="s">
        <v>81</v>
      </c>
      <c r="AY474" s="264" t="s">
        <v>169</v>
      </c>
    </row>
    <row r="475" s="2" customFormat="1" ht="24.15" customHeight="1">
      <c r="A475" s="39"/>
      <c r="B475" s="40"/>
      <c r="C475" s="219" t="s">
        <v>376</v>
      </c>
      <c r="D475" s="219" t="s">
        <v>172</v>
      </c>
      <c r="E475" s="220" t="s">
        <v>662</v>
      </c>
      <c r="F475" s="221" t="s">
        <v>663</v>
      </c>
      <c r="G475" s="222" t="s">
        <v>175</v>
      </c>
      <c r="H475" s="223">
        <v>490.72000000000003</v>
      </c>
      <c r="I475" s="224"/>
      <c r="J475" s="225">
        <f>ROUND(I475*H475,2)</f>
        <v>0</v>
      </c>
      <c r="K475" s="221" t="s">
        <v>409</v>
      </c>
      <c r="L475" s="45"/>
      <c r="M475" s="226" t="s">
        <v>1</v>
      </c>
      <c r="N475" s="227" t="s">
        <v>38</v>
      </c>
      <c r="O475" s="92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177</v>
      </c>
      <c r="AT475" s="230" t="s">
        <v>172</v>
      </c>
      <c r="AU475" s="230" t="s">
        <v>83</v>
      </c>
      <c r="AY475" s="18" t="s">
        <v>169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81</v>
      </c>
      <c r="BK475" s="231">
        <f>ROUND(I475*H475,2)</f>
        <v>0</v>
      </c>
      <c r="BL475" s="18" t="s">
        <v>177</v>
      </c>
      <c r="BM475" s="230" t="s">
        <v>664</v>
      </c>
    </row>
    <row r="476" s="13" customFormat="1">
      <c r="A476" s="13"/>
      <c r="B476" s="232"/>
      <c r="C476" s="233"/>
      <c r="D476" s="234" t="s">
        <v>178</v>
      </c>
      <c r="E476" s="235" t="s">
        <v>1</v>
      </c>
      <c r="F476" s="236" t="s">
        <v>179</v>
      </c>
      <c r="G476" s="233"/>
      <c r="H476" s="235" t="s">
        <v>1</v>
      </c>
      <c r="I476" s="237"/>
      <c r="J476" s="233"/>
      <c r="K476" s="233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178</v>
      </c>
      <c r="AU476" s="242" t="s">
        <v>83</v>
      </c>
      <c r="AV476" s="13" t="s">
        <v>81</v>
      </c>
      <c r="AW476" s="13" t="s">
        <v>30</v>
      </c>
      <c r="AX476" s="13" t="s">
        <v>73</v>
      </c>
      <c r="AY476" s="242" t="s">
        <v>169</v>
      </c>
    </row>
    <row r="477" s="13" customFormat="1">
      <c r="A477" s="13"/>
      <c r="B477" s="232"/>
      <c r="C477" s="233"/>
      <c r="D477" s="234" t="s">
        <v>178</v>
      </c>
      <c r="E477" s="235" t="s">
        <v>1</v>
      </c>
      <c r="F477" s="236" t="s">
        <v>665</v>
      </c>
      <c r="G477" s="233"/>
      <c r="H477" s="235" t="s">
        <v>1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178</v>
      </c>
      <c r="AU477" s="242" t="s">
        <v>83</v>
      </c>
      <c r="AV477" s="13" t="s">
        <v>81</v>
      </c>
      <c r="AW477" s="13" t="s">
        <v>30</v>
      </c>
      <c r="AX477" s="13" t="s">
        <v>73</v>
      </c>
      <c r="AY477" s="242" t="s">
        <v>169</v>
      </c>
    </row>
    <row r="478" s="13" customFormat="1">
      <c r="A478" s="13"/>
      <c r="B478" s="232"/>
      <c r="C478" s="233"/>
      <c r="D478" s="234" t="s">
        <v>178</v>
      </c>
      <c r="E478" s="235" t="s">
        <v>1</v>
      </c>
      <c r="F478" s="236" t="s">
        <v>202</v>
      </c>
      <c r="G478" s="233"/>
      <c r="H478" s="235" t="s">
        <v>1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178</v>
      </c>
      <c r="AU478" s="242" t="s">
        <v>83</v>
      </c>
      <c r="AV478" s="13" t="s">
        <v>81</v>
      </c>
      <c r="AW478" s="13" t="s">
        <v>30</v>
      </c>
      <c r="AX478" s="13" t="s">
        <v>73</v>
      </c>
      <c r="AY478" s="242" t="s">
        <v>169</v>
      </c>
    </row>
    <row r="479" s="13" customFormat="1">
      <c r="A479" s="13"/>
      <c r="B479" s="232"/>
      <c r="C479" s="233"/>
      <c r="D479" s="234" t="s">
        <v>178</v>
      </c>
      <c r="E479" s="235" t="s">
        <v>1</v>
      </c>
      <c r="F479" s="236" t="s">
        <v>268</v>
      </c>
      <c r="G479" s="233"/>
      <c r="H479" s="235" t="s">
        <v>1</v>
      </c>
      <c r="I479" s="237"/>
      <c r="J479" s="233"/>
      <c r="K479" s="233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178</v>
      </c>
      <c r="AU479" s="242" t="s">
        <v>83</v>
      </c>
      <c r="AV479" s="13" t="s">
        <v>81</v>
      </c>
      <c r="AW479" s="13" t="s">
        <v>30</v>
      </c>
      <c r="AX479" s="13" t="s">
        <v>73</v>
      </c>
      <c r="AY479" s="242" t="s">
        <v>169</v>
      </c>
    </row>
    <row r="480" s="14" customFormat="1">
      <c r="A480" s="14"/>
      <c r="B480" s="243"/>
      <c r="C480" s="244"/>
      <c r="D480" s="234" t="s">
        <v>178</v>
      </c>
      <c r="E480" s="245" t="s">
        <v>1</v>
      </c>
      <c r="F480" s="246" t="s">
        <v>269</v>
      </c>
      <c r="G480" s="244"/>
      <c r="H480" s="247">
        <v>17.32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178</v>
      </c>
      <c r="AU480" s="253" t="s">
        <v>83</v>
      </c>
      <c r="AV480" s="14" t="s">
        <v>83</v>
      </c>
      <c r="AW480" s="14" t="s">
        <v>30</v>
      </c>
      <c r="AX480" s="14" t="s">
        <v>73</v>
      </c>
      <c r="AY480" s="253" t="s">
        <v>169</v>
      </c>
    </row>
    <row r="481" s="13" customFormat="1">
      <c r="A481" s="13"/>
      <c r="B481" s="232"/>
      <c r="C481" s="233"/>
      <c r="D481" s="234" t="s">
        <v>178</v>
      </c>
      <c r="E481" s="235" t="s">
        <v>1</v>
      </c>
      <c r="F481" s="236" t="s">
        <v>270</v>
      </c>
      <c r="G481" s="233"/>
      <c r="H481" s="235" t="s">
        <v>1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178</v>
      </c>
      <c r="AU481" s="242" t="s">
        <v>83</v>
      </c>
      <c r="AV481" s="13" t="s">
        <v>81</v>
      </c>
      <c r="AW481" s="13" t="s">
        <v>30</v>
      </c>
      <c r="AX481" s="13" t="s">
        <v>73</v>
      </c>
      <c r="AY481" s="242" t="s">
        <v>169</v>
      </c>
    </row>
    <row r="482" s="14" customFormat="1">
      <c r="A482" s="14"/>
      <c r="B482" s="243"/>
      <c r="C482" s="244"/>
      <c r="D482" s="234" t="s">
        <v>178</v>
      </c>
      <c r="E482" s="245" t="s">
        <v>1</v>
      </c>
      <c r="F482" s="246" t="s">
        <v>233</v>
      </c>
      <c r="G482" s="244"/>
      <c r="H482" s="247">
        <v>3.8199999999999998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178</v>
      </c>
      <c r="AU482" s="253" t="s">
        <v>83</v>
      </c>
      <c r="AV482" s="14" t="s">
        <v>83</v>
      </c>
      <c r="AW482" s="14" t="s">
        <v>30</v>
      </c>
      <c r="AX482" s="14" t="s">
        <v>73</v>
      </c>
      <c r="AY482" s="253" t="s">
        <v>169</v>
      </c>
    </row>
    <row r="483" s="13" customFormat="1">
      <c r="A483" s="13"/>
      <c r="B483" s="232"/>
      <c r="C483" s="233"/>
      <c r="D483" s="234" t="s">
        <v>178</v>
      </c>
      <c r="E483" s="235" t="s">
        <v>1</v>
      </c>
      <c r="F483" s="236" t="s">
        <v>260</v>
      </c>
      <c r="G483" s="233"/>
      <c r="H483" s="235" t="s">
        <v>1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178</v>
      </c>
      <c r="AU483" s="242" t="s">
        <v>83</v>
      </c>
      <c r="AV483" s="13" t="s">
        <v>81</v>
      </c>
      <c r="AW483" s="13" t="s">
        <v>30</v>
      </c>
      <c r="AX483" s="13" t="s">
        <v>73</v>
      </c>
      <c r="AY483" s="242" t="s">
        <v>169</v>
      </c>
    </row>
    <row r="484" s="14" customFormat="1">
      <c r="A484" s="14"/>
      <c r="B484" s="243"/>
      <c r="C484" s="244"/>
      <c r="D484" s="234" t="s">
        <v>178</v>
      </c>
      <c r="E484" s="245" t="s">
        <v>1</v>
      </c>
      <c r="F484" s="246" t="s">
        <v>261</v>
      </c>
      <c r="G484" s="244"/>
      <c r="H484" s="247">
        <v>21.440000000000001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178</v>
      </c>
      <c r="AU484" s="253" t="s">
        <v>83</v>
      </c>
      <c r="AV484" s="14" t="s">
        <v>83</v>
      </c>
      <c r="AW484" s="14" t="s">
        <v>30</v>
      </c>
      <c r="AX484" s="14" t="s">
        <v>73</v>
      </c>
      <c r="AY484" s="253" t="s">
        <v>169</v>
      </c>
    </row>
    <row r="485" s="13" customFormat="1">
      <c r="A485" s="13"/>
      <c r="B485" s="232"/>
      <c r="C485" s="233"/>
      <c r="D485" s="234" t="s">
        <v>178</v>
      </c>
      <c r="E485" s="235" t="s">
        <v>1</v>
      </c>
      <c r="F485" s="236" t="s">
        <v>266</v>
      </c>
      <c r="G485" s="233"/>
      <c r="H485" s="235" t="s">
        <v>1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178</v>
      </c>
      <c r="AU485" s="242" t="s">
        <v>83</v>
      </c>
      <c r="AV485" s="13" t="s">
        <v>81</v>
      </c>
      <c r="AW485" s="13" t="s">
        <v>30</v>
      </c>
      <c r="AX485" s="13" t="s">
        <v>73</v>
      </c>
      <c r="AY485" s="242" t="s">
        <v>169</v>
      </c>
    </row>
    <row r="486" s="14" customFormat="1">
      <c r="A486" s="14"/>
      <c r="B486" s="243"/>
      <c r="C486" s="244"/>
      <c r="D486" s="234" t="s">
        <v>178</v>
      </c>
      <c r="E486" s="245" t="s">
        <v>1</v>
      </c>
      <c r="F486" s="246" t="s">
        <v>267</v>
      </c>
      <c r="G486" s="244"/>
      <c r="H486" s="247">
        <v>2.1400000000000001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178</v>
      </c>
      <c r="AU486" s="253" t="s">
        <v>83</v>
      </c>
      <c r="AV486" s="14" t="s">
        <v>83</v>
      </c>
      <c r="AW486" s="14" t="s">
        <v>30</v>
      </c>
      <c r="AX486" s="14" t="s">
        <v>73</v>
      </c>
      <c r="AY486" s="253" t="s">
        <v>169</v>
      </c>
    </row>
    <row r="487" s="13" customFormat="1">
      <c r="A487" s="13"/>
      <c r="B487" s="232"/>
      <c r="C487" s="233"/>
      <c r="D487" s="234" t="s">
        <v>178</v>
      </c>
      <c r="E487" s="235" t="s">
        <v>1</v>
      </c>
      <c r="F487" s="236" t="s">
        <v>264</v>
      </c>
      <c r="G487" s="233"/>
      <c r="H487" s="235" t="s">
        <v>1</v>
      </c>
      <c r="I487" s="237"/>
      <c r="J487" s="233"/>
      <c r="K487" s="233"/>
      <c r="L487" s="238"/>
      <c r="M487" s="239"/>
      <c r="N487" s="240"/>
      <c r="O487" s="240"/>
      <c r="P487" s="240"/>
      <c r="Q487" s="240"/>
      <c r="R487" s="240"/>
      <c r="S487" s="240"/>
      <c r="T487" s="24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2" t="s">
        <v>178</v>
      </c>
      <c r="AU487" s="242" t="s">
        <v>83</v>
      </c>
      <c r="AV487" s="13" t="s">
        <v>81</v>
      </c>
      <c r="AW487" s="13" t="s">
        <v>30</v>
      </c>
      <c r="AX487" s="13" t="s">
        <v>73</v>
      </c>
      <c r="AY487" s="242" t="s">
        <v>169</v>
      </c>
    </row>
    <row r="488" s="14" customFormat="1">
      <c r="A488" s="14"/>
      <c r="B488" s="243"/>
      <c r="C488" s="244"/>
      <c r="D488" s="234" t="s">
        <v>178</v>
      </c>
      <c r="E488" s="245" t="s">
        <v>1</v>
      </c>
      <c r="F488" s="246" t="s">
        <v>265</v>
      </c>
      <c r="G488" s="244"/>
      <c r="H488" s="247">
        <v>7.1100000000000003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178</v>
      </c>
      <c r="AU488" s="253" t="s">
        <v>83</v>
      </c>
      <c r="AV488" s="14" t="s">
        <v>83</v>
      </c>
      <c r="AW488" s="14" t="s">
        <v>30</v>
      </c>
      <c r="AX488" s="14" t="s">
        <v>73</v>
      </c>
      <c r="AY488" s="253" t="s">
        <v>169</v>
      </c>
    </row>
    <row r="489" s="13" customFormat="1">
      <c r="A489" s="13"/>
      <c r="B489" s="232"/>
      <c r="C489" s="233"/>
      <c r="D489" s="234" t="s">
        <v>178</v>
      </c>
      <c r="E489" s="235" t="s">
        <v>1</v>
      </c>
      <c r="F489" s="236" t="s">
        <v>262</v>
      </c>
      <c r="G489" s="233"/>
      <c r="H489" s="235" t="s">
        <v>1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178</v>
      </c>
      <c r="AU489" s="242" t="s">
        <v>83</v>
      </c>
      <c r="AV489" s="13" t="s">
        <v>81</v>
      </c>
      <c r="AW489" s="13" t="s">
        <v>30</v>
      </c>
      <c r="AX489" s="13" t="s">
        <v>73</v>
      </c>
      <c r="AY489" s="242" t="s">
        <v>169</v>
      </c>
    </row>
    <row r="490" s="14" customFormat="1">
      <c r="A490" s="14"/>
      <c r="B490" s="243"/>
      <c r="C490" s="244"/>
      <c r="D490" s="234" t="s">
        <v>178</v>
      </c>
      <c r="E490" s="245" t="s">
        <v>1</v>
      </c>
      <c r="F490" s="246" t="s">
        <v>263</v>
      </c>
      <c r="G490" s="244"/>
      <c r="H490" s="247">
        <v>6.6699999999999999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178</v>
      </c>
      <c r="AU490" s="253" t="s">
        <v>83</v>
      </c>
      <c r="AV490" s="14" t="s">
        <v>83</v>
      </c>
      <c r="AW490" s="14" t="s">
        <v>30</v>
      </c>
      <c r="AX490" s="14" t="s">
        <v>73</v>
      </c>
      <c r="AY490" s="253" t="s">
        <v>169</v>
      </c>
    </row>
    <row r="491" s="13" customFormat="1">
      <c r="A491" s="13"/>
      <c r="B491" s="232"/>
      <c r="C491" s="233"/>
      <c r="D491" s="234" t="s">
        <v>178</v>
      </c>
      <c r="E491" s="235" t="s">
        <v>1</v>
      </c>
      <c r="F491" s="236" t="s">
        <v>203</v>
      </c>
      <c r="G491" s="233"/>
      <c r="H491" s="235" t="s">
        <v>1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178</v>
      </c>
      <c r="AU491" s="242" t="s">
        <v>83</v>
      </c>
      <c r="AV491" s="13" t="s">
        <v>81</v>
      </c>
      <c r="AW491" s="13" t="s">
        <v>30</v>
      </c>
      <c r="AX491" s="13" t="s">
        <v>73</v>
      </c>
      <c r="AY491" s="242" t="s">
        <v>169</v>
      </c>
    </row>
    <row r="492" s="14" customFormat="1">
      <c r="A492" s="14"/>
      <c r="B492" s="243"/>
      <c r="C492" s="244"/>
      <c r="D492" s="234" t="s">
        <v>178</v>
      </c>
      <c r="E492" s="245" t="s">
        <v>1</v>
      </c>
      <c r="F492" s="246" t="s">
        <v>204</v>
      </c>
      <c r="G492" s="244"/>
      <c r="H492" s="247">
        <v>6.04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178</v>
      </c>
      <c r="AU492" s="253" t="s">
        <v>83</v>
      </c>
      <c r="AV492" s="14" t="s">
        <v>83</v>
      </c>
      <c r="AW492" s="14" t="s">
        <v>30</v>
      </c>
      <c r="AX492" s="14" t="s">
        <v>73</v>
      </c>
      <c r="AY492" s="253" t="s">
        <v>169</v>
      </c>
    </row>
    <row r="493" s="13" customFormat="1">
      <c r="A493" s="13"/>
      <c r="B493" s="232"/>
      <c r="C493" s="233"/>
      <c r="D493" s="234" t="s">
        <v>178</v>
      </c>
      <c r="E493" s="235" t="s">
        <v>1</v>
      </c>
      <c r="F493" s="236" t="s">
        <v>666</v>
      </c>
      <c r="G493" s="233"/>
      <c r="H493" s="235" t="s">
        <v>1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178</v>
      </c>
      <c r="AU493" s="242" t="s">
        <v>83</v>
      </c>
      <c r="AV493" s="13" t="s">
        <v>81</v>
      </c>
      <c r="AW493" s="13" t="s">
        <v>30</v>
      </c>
      <c r="AX493" s="13" t="s">
        <v>73</v>
      </c>
      <c r="AY493" s="242" t="s">
        <v>169</v>
      </c>
    </row>
    <row r="494" s="14" customFormat="1">
      <c r="A494" s="14"/>
      <c r="B494" s="243"/>
      <c r="C494" s="244"/>
      <c r="D494" s="234" t="s">
        <v>178</v>
      </c>
      <c r="E494" s="245" t="s">
        <v>1</v>
      </c>
      <c r="F494" s="246" t="s">
        <v>206</v>
      </c>
      <c r="G494" s="244"/>
      <c r="H494" s="247">
        <v>25.989999999999998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178</v>
      </c>
      <c r="AU494" s="253" t="s">
        <v>83</v>
      </c>
      <c r="AV494" s="14" t="s">
        <v>83</v>
      </c>
      <c r="AW494" s="14" t="s">
        <v>30</v>
      </c>
      <c r="AX494" s="14" t="s">
        <v>73</v>
      </c>
      <c r="AY494" s="253" t="s">
        <v>169</v>
      </c>
    </row>
    <row r="495" s="13" customFormat="1">
      <c r="A495" s="13"/>
      <c r="B495" s="232"/>
      <c r="C495" s="233"/>
      <c r="D495" s="234" t="s">
        <v>178</v>
      </c>
      <c r="E495" s="235" t="s">
        <v>1</v>
      </c>
      <c r="F495" s="236" t="s">
        <v>207</v>
      </c>
      <c r="G495" s="233"/>
      <c r="H495" s="235" t="s">
        <v>1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178</v>
      </c>
      <c r="AU495" s="242" t="s">
        <v>83</v>
      </c>
      <c r="AV495" s="13" t="s">
        <v>81</v>
      </c>
      <c r="AW495" s="13" t="s">
        <v>30</v>
      </c>
      <c r="AX495" s="13" t="s">
        <v>73</v>
      </c>
      <c r="AY495" s="242" t="s">
        <v>169</v>
      </c>
    </row>
    <row r="496" s="14" customFormat="1">
      <c r="A496" s="14"/>
      <c r="B496" s="243"/>
      <c r="C496" s="244"/>
      <c r="D496" s="234" t="s">
        <v>178</v>
      </c>
      <c r="E496" s="245" t="s">
        <v>1</v>
      </c>
      <c r="F496" s="246" t="s">
        <v>259</v>
      </c>
      <c r="G496" s="244"/>
      <c r="H496" s="247">
        <v>28.940000000000001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178</v>
      </c>
      <c r="AU496" s="253" t="s">
        <v>83</v>
      </c>
      <c r="AV496" s="14" t="s">
        <v>83</v>
      </c>
      <c r="AW496" s="14" t="s">
        <v>30</v>
      </c>
      <c r="AX496" s="14" t="s">
        <v>73</v>
      </c>
      <c r="AY496" s="253" t="s">
        <v>169</v>
      </c>
    </row>
    <row r="497" s="13" customFormat="1">
      <c r="A497" s="13"/>
      <c r="B497" s="232"/>
      <c r="C497" s="233"/>
      <c r="D497" s="234" t="s">
        <v>178</v>
      </c>
      <c r="E497" s="235" t="s">
        <v>1</v>
      </c>
      <c r="F497" s="236" t="s">
        <v>188</v>
      </c>
      <c r="G497" s="233"/>
      <c r="H497" s="235" t="s">
        <v>1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178</v>
      </c>
      <c r="AU497" s="242" t="s">
        <v>83</v>
      </c>
      <c r="AV497" s="13" t="s">
        <v>81</v>
      </c>
      <c r="AW497" s="13" t="s">
        <v>30</v>
      </c>
      <c r="AX497" s="13" t="s">
        <v>73</v>
      </c>
      <c r="AY497" s="242" t="s">
        <v>169</v>
      </c>
    </row>
    <row r="498" s="14" customFormat="1">
      <c r="A498" s="14"/>
      <c r="B498" s="243"/>
      <c r="C498" s="244"/>
      <c r="D498" s="234" t="s">
        <v>178</v>
      </c>
      <c r="E498" s="245" t="s">
        <v>1</v>
      </c>
      <c r="F498" s="246" t="s">
        <v>667</v>
      </c>
      <c r="G498" s="244"/>
      <c r="H498" s="247">
        <v>15.779999999999999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178</v>
      </c>
      <c r="AU498" s="253" t="s">
        <v>83</v>
      </c>
      <c r="AV498" s="14" t="s">
        <v>83</v>
      </c>
      <c r="AW498" s="14" t="s">
        <v>30</v>
      </c>
      <c r="AX498" s="14" t="s">
        <v>73</v>
      </c>
      <c r="AY498" s="253" t="s">
        <v>169</v>
      </c>
    </row>
    <row r="499" s="13" customFormat="1">
      <c r="A499" s="13"/>
      <c r="B499" s="232"/>
      <c r="C499" s="233"/>
      <c r="D499" s="234" t="s">
        <v>178</v>
      </c>
      <c r="E499" s="235" t="s">
        <v>1</v>
      </c>
      <c r="F499" s="236" t="s">
        <v>213</v>
      </c>
      <c r="G499" s="233"/>
      <c r="H499" s="235" t="s">
        <v>1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178</v>
      </c>
      <c r="AU499" s="242" t="s">
        <v>83</v>
      </c>
      <c r="AV499" s="13" t="s">
        <v>81</v>
      </c>
      <c r="AW499" s="13" t="s">
        <v>30</v>
      </c>
      <c r="AX499" s="13" t="s">
        <v>73</v>
      </c>
      <c r="AY499" s="242" t="s">
        <v>169</v>
      </c>
    </row>
    <row r="500" s="13" customFormat="1">
      <c r="A500" s="13"/>
      <c r="B500" s="232"/>
      <c r="C500" s="233"/>
      <c r="D500" s="234" t="s">
        <v>178</v>
      </c>
      <c r="E500" s="235" t="s">
        <v>1</v>
      </c>
      <c r="F500" s="236" t="s">
        <v>218</v>
      </c>
      <c r="G500" s="233"/>
      <c r="H500" s="235" t="s">
        <v>1</v>
      </c>
      <c r="I500" s="237"/>
      <c r="J500" s="233"/>
      <c r="K500" s="233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178</v>
      </c>
      <c r="AU500" s="242" t="s">
        <v>83</v>
      </c>
      <c r="AV500" s="13" t="s">
        <v>81</v>
      </c>
      <c r="AW500" s="13" t="s">
        <v>30</v>
      </c>
      <c r="AX500" s="13" t="s">
        <v>73</v>
      </c>
      <c r="AY500" s="242" t="s">
        <v>169</v>
      </c>
    </row>
    <row r="501" s="14" customFormat="1">
      <c r="A501" s="14"/>
      <c r="B501" s="243"/>
      <c r="C501" s="244"/>
      <c r="D501" s="234" t="s">
        <v>178</v>
      </c>
      <c r="E501" s="245" t="s">
        <v>1</v>
      </c>
      <c r="F501" s="246" t="s">
        <v>219</v>
      </c>
      <c r="G501" s="244"/>
      <c r="H501" s="247">
        <v>5.9100000000000001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178</v>
      </c>
      <c r="AU501" s="253" t="s">
        <v>83</v>
      </c>
      <c r="AV501" s="14" t="s">
        <v>83</v>
      </c>
      <c r="AW501" s="14" t="s">
        <v>30</v>
      </c>
      <c r="AX501" s="14" t="s">
        <v>73</v>
      </c>
      <c r="AY501" s="253" t="s">
        <v>169</v>
      </c>
    </row>
    <row r="502" s="13" customFormat="1">
      <c r="A502" s="13"/>
      <c r="B502" s="232"/>
      <c r="C502" s="233"/>
      <c r="D502" s="234" t="s">
        <v>178</v>
      </c>
      <c r="E502" s="235" t="s">
        <v>1</v>
      </c>
      <c r="F502" s="236" t="s">
        <v>226</v>
      </c>
      <c r="G502" s="233"/>
      <c r="H502" s="235" t="s">
        <v>1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178</v>
      </c>
      <c r="AU502" s="242" t="s">
        <v>83</v>
      </c>
      <c r="AV502" s="13" t="s">
        <v>81</v>
      </c>
      <c r="AW502" s="13" t="s">
        <v>30</v>
      </c>
      <c r="AX502" s="13" t="s">
        <v>73</v>
      </c>
      <c r="AY502" s="242" t="s">
        <v>169</v>
      </c>
    </row>
    <row r="503" s="14" customFormat="1">
      <c r="A503" s="14"/>
      <c r="B503" s="243"/>
      <c r="C503" s="244"/>
      <c r="D503" s="234" t="s">
        <v>178</v>
      </c>
      <c r="E503" s="245" t="s">
        <v>1</v>
      </c>
      <c r="F503" s="246" t="s">
        <v>227</v>
      </c>
      <c r="G503" s="244"/>
      <c r="H503" s="247">
        <v>31.879999999999999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178</v>
      </c>
      <c r="AU503" s="253" t="s">
        <v>83</v>
      </c>
      <c r="AV503" s="14" t="s">
        <v>83</v>
      </c>
      <c r="AW503" s="14" t="s">
        <v>30</v>
      </c>
      <c r="AX503" s="14" t="s">
        <v>73</v>
      </c>
      <c r="AY503" s="253" t="s">
        <v>169</v>
      </c>
    </row>
    <row r="504" s="13" customFormat="1">
      <c r="A504" s="13"/>
      <c r="B504" s="232"/>
      <c r="C504" s="233"/>
      <c r="D504" s="234" t="s">
        <v>178</v>
      </c>
      <c r="E504" s="235" t="s">
        <v>1</v>
      </c>
      <c r="F504" s="236" t="s">
        <v>271</v>
      </c>
      <c r="G504" s="233"/>
      <c r="H504" s="235" t="s">
        <v>1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178</v>
      </c>
      <c r="AU504" s="242" t="s">
        <v>83</v>
      </c>
      <c r="AV504" s="13" t="s">
        <v>81</v>
      </c>
      <c r="AW504" s="13" t="s">
        <v>30</v>
      </c>
      <c r="AX504" s="13" t="s">
        <v>73</v>
      </c>
      <c r="AY504" s="242" t="s">
        <v>169</v>
      </c>
    </row>
    <row r="505" s="14" customFormat="1">
      <c r="A505" s="14"/>
      <c r="B505" s="243"/>
      <c r="C505" s="244"/>
      <c r="D505" s="234" t="s">
        <v>178</v>
      </c>
      <c r="E505" s="245" t="s">
        <v>1</v>
      </c>
      <c r="F505" s="246" t="s">
        <v>272</v>
      </c>
      <c r="G505" s="244"/>
      <c r="H505" s="247">
        <v>20.66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178</v>
      </c>
      <c r="AU505" s="253" t="s">
        <v>83</v>
      </c>
      <c r="AV505" s="14" t="s">
        <v>83</v>
      </c>
      <c r="AW505" s="14" t="s">
        <v>30</v>
      </c>
      <c r="AX505" s="14" t="s">
        <v>73</v>
      </c>
      <c r="AY505" s="253" t="s">
        <v>169</v>
      </c>
    </row>
    <row r="506" s="16" customFormat="1">
      <c r="A506" s="16"/>
      <c r="B506" s="265"/>
      <c r="C506" s="266"/>
      <c r="D506" s="234" t="s">
        <v>178</v>
      </c>
      <c r="E506" s="267" t="s">
        <v>1</v>
      </c>
      <c r="F506" s="268" t="s">
        <v>212</v>
      </c>
      <c r="G506" s="266"/>
      <c r="H506" s="269">
        <v>193.69999999999999</v>
      </c>
      <c r="I506" s="270"/>
      <c r="J506" s="266"/>
      <c r="K506" s="266"/>
      <c r="L506" s="271"/>
      <c r="M506" s="272"/>
      <c r="N506" s="273"/>
      <c r="O506" s="273"/>
      <c r="P506" s="273"/>
      <c r="Q506" s="273"/>
      <c r="R506" s="273"/>
      <c r="S506" s="273"/>
      <c r="T506" s="274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275" t="s">
        <v>178</v>
      </c>
      <c r="AU506" s="275" t="s">
        <v>83</v>
      </c>
      <c r="AV506" s="16" t="s">
        <v>170</v>
      </c>
      <c r="AW506" s="16" t="s">
        <v>30</v>
      </c>
      <c r="AX506" s="16" t="s">
        <v>73</v>
      </c>
      <c r="AY506" s="275" t="s">
        <v>169</v>
      </c>
    </row>
    <row r="507" s="13" customFormat="1">
      <c r="A507" s="13"/>
      <c r="B507" s="232"/>
      <c r="C507" s="233"/>
      <c r="D507" s="234" t="s">
        <v>178</v>
      </c>
      <c r="E507" s="235" t="s">
        <v>1</v>
      </c>
      <c r="F507" s="236" t="s">
        <v>668</v>
      </c>
      <c r="G507" s="233"/>
      <c r="H507" s="235" t="s">
        <v>1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178</v>
      </c>
      <c r="AU507" s="242" t="s">
        <v>83</v>
      </c>
      <c r="AV507" s="13" t="s">
        <v>81</v>
      </c>
      <c r="AW507" s="13" t="s">
        <v>30</v>
      </c>
      <c r="AX507" s="13" t="s">
        <v>73</v>
      </c>
      <c r="AY507" s="242" t="s">
        <v>169</v>
      </c>
    </row>
    <row r="508" s="13" customFormat="1">
      <c r="A508" s="13"/>
      <c r="B508" s="232"/>
      <c r="C508" s="233"/>
      <c r="D508" s="234" t="s">
        <v>178</v>
      </c>
      <c r="E508" s="235" t="s">
        <v>1</v>
      </c>
      <c r="F508" s="236" t="s">
        <v>214</v>
      </c>
      <c r="G508" s="233"/>
      <c r="H508" s="235" t="s">
        <v>1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178</v>
      </c>
      <c r="AU508" s="242" t="s">
        <v>83</v>
      </c>
      <c r="AV508" s="13" t="s">
        <v>81</v>
      </c>
      <c r="AW508" s="13" t="s">
        <v>30</v>
      </c>
      <c r="AX508" s="13" t="s">
        <v>73</v>
      </c>
      <c r="AY508" s="242" t="s">
        <v>169</v>
      </c>
    </row>
    <row r="509" s="14" customFormat="1">
      <c r="A509" s="14"/>
      <c r="B509" s="243"/>
      <c r="C509" s="244"/>
      <c r="D509" s="234" t="s">
        <v>178</v>
      </c>
      <c r="E509" s="245" t="s">
        <v>1</v>
      </c>
      <c r="F509" s="246" t="s">
        <v>215</v>
      </c>
      <c r="G509" s="244"/>
      <c r="H509" s="247">
        <v>18.129999999999999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178</v>
      </c>
      <c r="AU509" s="253" t="s">
        <v>83</v>
      </c>
      <c r="AV509" s="14" t="s">
        <v>83</v>
      </c>
      <c r="AW509" s="14" t="s">
        <v>30</v>
      </c>
      <c r="AX509" s="14" t="s">
        <v>73</v>
      </c>
      <c r="AY509" s="253" t="s">
        <v>169</v>
      </c>
    </row>
    <row r="510" s="13" customFormat="1">
      <c r="A510" s="13"/>
      <c r="B510" s="232"/>
      <c r="C510" s="233"/>
      <c r="D510" s="234" t="s">
        <v>178</v>
      </c>
      <c r="E510" s="235" t="s">
        <v>1</v>
      </c>
      <c r="F510" s="236" t="s">
        <v>220</v>
      </c>
      <c r="G510" s="233"/>
      <c r="H510" s="235" t="s">
        <v>1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178</v>
      </c>
      <c r="AU510" s="242" t="s">
        <v>83</v>
      </c>
      <c r="AV510" s="13" t="s">
        <v>81</v>
      </c>
      <c r="AW510" s="13" t="s">
        <v>30</v>
      </c>
      <c r="AX510" s="13" t="s">
        <v>73</v>
      </c>
      <c r="AY510" s="242" t="s">
        <v>169</v>
      </c>
    </row>
    <row r="511" s="14" customFormat="1">
      <c r="A511" s="14"/>
      <c r="B511" s="243"/>
      <c r="C511" s="244"/>
      <c r="D511" s="234" t="s">
        <v>178</v>
      </c>
      <c r="E511" s="245" t="s">
        <v>1</v>
      </c>
      <c r="F511" s="246" t="s">
        <v>221</v>
      </c>
      <c r="G511" s="244"/>
      <c r="H511" s="247">
        <v>7.79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178</v>
      </c>
      <c r="AU511" s="253" t="s">
        <v>83</v>
      </c>
      <c r="AV511" s="14" t="s">
        <v>83</v>
      </c>
      <c r="AW511" s="14" t="s">
        <v>30</v>
      </c>
      <c r="AX511" s="14" t="s">
        <v>73</v>
      </c>
      <c r="AY511" s="253" t="s">
        <v>169</v>
      </c>
    </row>
    <row r="512" s="13" customFormat="1">
      <c r="A512" s="13"/>
      <c r="B512" s="232"/>
      <c r="C512" s="233"/>
      <c r="D512" s="234" t="s">
        <v>178</v>
      </c>
      <c r="E512" s="235" t="s">
        <v>1</v>
      </c>
      <c r="F512" s="236" t="s">
        <v>228</v>
      </c>
      <c r="G512" s="233"/>
      <c r="H512" s="235" t="s">
        <v>1</v>
      </c>
      <c r="I512" s="237"/>
      <c r="J512" s="233"/>
      <c r="K512" s="233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178</v>
      </c>
      <c r="AU512" s="242" t="s">
        <v>83</v>
      </c>
      <c r="AV512" s="13" t="s">
        <v>81</v>
      </c>
      <c r="AW512" s="13" t="s">
        <v>30</v>
      </c>
      <c r="AX512" s="13" t="s">
        <v>73</v>
      </c>
      <c r="AY512" s="242" t="s">
        <v>169</v>
      </c>
    </row>
    <row r="513" s="14" customFormat="1">
      <c r="A513" s="14"/>
      <c r="B513" s="243"/>
      <c r="C513" s="244"/>
      <c r="D513" s="234" t="s">
        <v>178</v>
      </c>
      <c r="E513" s="245" t="s">
        <v>1</v>
      </c>
      <c r="F513" s="246" t="s">
        <v>229</v>
      </c>
      <c r="G513" s="244"/>
      <c r="H513" s="247">
        <v>46.280000000000001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178</v>
      </c>
      <c r="AU513" s="253" t="s">
        <v>83</v>
      </c>
      <c r="AV513" s="14" t="s">
        <v>83</v>
      </c>
      <c r="AW513" s="14" t="s">
        <v>30</v>
      </c>
      <c r="AX513" s="14" t="s">
        <v>73</v>
      </c>
      <c r="AY513" s="253" t="s">
        <v>169</v>
      </c>
    </row>
    <row r="514" s="13" customFormat="1">
      <c r="A514" s="13"/>
      <c r="B514" s="232"/>
      <c r="C514" s="233"/>
      <c r="D514" s="234" t="s">
        <v>178</v>
      </c>
      <c r="E514" s="235" t="s">
        <v>1</v>
      </c>
      <c r="F514" s="236" t="s">
        <v>234</v>
      </c>
      <c r="G514" s="233"/>
      <c r="H514" s="235" t="s">
        <v>1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178</v>
      </c>
      <c r="AU514" s="242" t="s">
        <v>83</v>
      </c>
      <c r="AV514" s="13" t="s">
        <v>81</v>
      </c>
      <c r="AW514" s="13" t="s">
        <v>30</v>
      </c>
      <c r="AX514" s="13" t="s">
        <v>73</v>
      </c>
      <c r="AY514" s="242" t="s">
        <v>169</v>
      </c>
    </row>
    <row r="515" s="14" customFormat="1">
      <c r="A515" s="14"/>
      <c r="B515" s="243"/>
      <c r="C515" s="244"/>
      <c r="D515" s="234" t="s">
        <v>178</v>
      </c>
      <c r="E515" s="245" t="s">
        <v>1</v>
      </c>
      <c r="F515" s="246" t="s">
        <v>235</v>
      </c>
      <c r="G515" s="244"/>
      <c r="H515" s="247">
        <v>12.970000000000001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178</v>
      </c>
      <c r="AU515" s="253" t="s">
        <v>83</v>
      </c>
      <c r="AV515" s="14" t="s">
        <v>83</v>
      </c>
      <c r="AW515" s="14" t="s">
        <v>30</v>
      </c>
      <c r="AX515" s="14" t="s">
        <v>73</v>
      </c>
      <c r="AY515" s="253" t="s">
        <v>169</v>
      </c>
    </row>
    <row r="516" s="13" customFormat="1">
      <c r="A516" s="13"/>
      <c r="B516" s="232"/>
      <c r="C516" s="233"/>
      <c r="D516" s="234" t="s">
        <v>178</v>
      </c>
      <c r="E516" s="235" t="s">
        <v>1</v>
      </c>
      <c r="F516" s="236" t="s">
        <v>244</v>
      </c>
      <c r="G516" s="233"/>
      <c r="H516" s="235" t="s">
        <v>1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2" t="s">
        <v>178</v>
      </c>
      <c r="AU516" s="242" t="s">
        <v>83</v>
      </c>
      <c r="AV516" s="13" t="s">
        <v>81</v>
      </c>
      <c r="AW516" s="13" t="s">
        <v>30</v>
      </c>
      <c r="AX516" s="13" t="s">
        <v>73</v>
      </c>
      <c r="AY516" s="242" t="s">
        <v>169</v>
      </c>
    </row>
    <row r="517" s="14" customFormat="1">
      <c r="A517" s="14"/>
      <c r="B517" s="243"/>
      <c r="C517" s="244"/>
      <c r="D517" s="234" t="s">
        <v>178</v>
      </c>
      <c r="E517" s="245" t="s">
        <v>1</v>
      </c>
      <c r="F517" s="246" t="s">
        <v>355</v>
      </c>
      <c r="G517" s="244"/>
      <c r="H517" s="247">
        <v>32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178</v>
      </c>
      <c r="AU517" s="253" t="s">
        <v>83</v>
      </c>
      <c r="AV517" s="14" t="s">
        <v>83</v>
      </c>
      <c r="AW517" s="14" t="s">
        <v>30</v>
      </c>
      <c r="AX517" s="14" t="s">
        <v>73</v>
      </c>
      <c r="AY517" s="253" t="s">
        <v>169</v>
      </c>
    </row>
    <row r="518" s="13" customFormat="1">
      <c r="A518" s="13"/>
      <c r="B518" s="232"/>
      <c r="C518" s="233"/>
      <c r="D518" s="234" t="s">
        <v>178</v>
      </c>
      <c r="E518" s="235" t="s">
        <v>1</v>
      </c>
      <c r="F518" s="236" t="s">
        <v>236</v>
      </c>
      <c r="G518" s="233"/>
      <c r="H518" s="235" t="s">
        <v>1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2" t="s">
        <v>178</v>
      </c>
      <c r="AU518" s="242" t="s">
        <v>83</v>
      </c>
      <c r="AV518" s="13" t="s">
        <v>81</v>
      </c>
      <c r="AW518" s="13" t="s">
        <v>30</v>
      </c>
      <c r="AX518" s="13" t="s">
        <v>73</v>
      </c>
      <c r="AY518" s="242" t="s">
        <v>169</v>
      </c>
    </row>
    <row r="519" s="14" customFormat="1">
      <c r="A519" s="14"/>
      <c r="B519" s="243"/>
      <c r="C519" s="244"/>
      <c r="D519" s="234" t="s">
        <v>178</v>
      </c>
      <c r="E519" s="245" t="s">
        <v>1</v>
      </c>
      <c r="F519" s="246" t="s">
        <v>669</v>
      </c>
      <c r="G519" s="244"/>
      <c r="H519" s="247">
        <v>18.719999999999999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178</v>
      </c>
      <c r="AU519" s="253" t="s">
        <v>83</v>
      </c>
      <c r="AV519" s="14" t="s">
        <v>83</v>
      </c>
      <c r="AW519" s="14" t="s">
        <v>30</v>
      </c>
      <c r="AX519" s="14" t="s">
        <v>73</v>
      </c>
      <c r="AY519" s="253" t="s">
        <v>169</v>
      </c>
    </row>
    <row r="520" s="13" customFormat="1">
      <c r="A520" s="13"/>
      <c r="B520" s="232"/>
      <c r="C520" s="233"/>
      <c r="D520" s="234" t="s">
        <v>178</v>
      </c>
      <c r="E520" s="235" t="s">
        <v>1</v>
      </c>
      <c r="F520" s="236" t="s">
        <v>238</v>
      </c>
      <c r="G520" s="233"/>
      <c r="H520" s="235" t="s">
        <v>1</v>
      </c>
      <c r="I520" s="237"/>
      <c r="J520" s="233"/>
      <c r="K520" s="233"/>
      <c r="L520" s="238"/>
      <c r="M520" s="239"/>
      <c r="N520" s="240"/>
      <c r="O520" s="240"/>
      <c r="P520" s="240"/>
      <c r="Q520" s="240"/>
      <c r="R520" s="240"/>
      <c r="S520" s="240"/>
      <c r="T520" s="24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2" t="s">
        <v>178</v>
      </c>
      <c r="AU520" s="242" t="s">
        <v>83</v>
      </c>
      <c r="AV520" s="13" t="s">
        <v>81</v>
      </c>
      <c r="AW520" s="13" t="s">
        <v>30</v>
      </c>
      <c r="AX520" s="13" t="s">
        <v>73</v>
      </c>
      <c r="AY520" s="242" t="s">
        <v>169</v>
      </c>
    </row>
    <row r="521" s="14" customFormat="1">
      <c r="A521" s="14"/>
      <c r="B521" s="243"/>
      <c r="C521" s="244"/>
      <c r="D521" s="234" t="s">
        <v>178</v>
      </c>
      <c r="E521" s="245" t="s">
        <v>1</v>
      </c>
      <c r="F521" s="246" t="s">
        <v>670</v>
      </c>
      <c r="G521" s="244"/>
      <c r="H521" s="247">
        <v>21.859999999999999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178</v>
      </c>
      <c r="AU521" s="253" t="s">
        <v>83</v>
      </c>
      <c r="AV521" s="14" t="s">
        <v>83</v>
      </c>
      <c r="AW521" s="14" t="s">
        <v>30</v>
      </c>
      <c r="AX521" s="14" t="s">
        <v>73</v>
      </c>
      <c r="AY521" s="253" t="s">
        <v>169</v>
      </c>
    </row>
    <row r="522" s="13" customFormat="1">
      <c r="A522" s="13"/>
      <c r="B522" s="232"/>
      <c r="C522" s="233"/>
      <c r="D522" s="234" t="s">
        <v>178</v>
      </c>
      <c r="E522" s="235" t="s">
        <v>1</v>
      </c>
      <c r="F522" s="236" t="s">
        <v>671</v>
      </c>
      <c r="G522" s="233"/>
      <c r="H522" s="235" t="s">
        <v>1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178</v>
      </c>
      <c r="AU522" s="242" t="s">
        <v>83</v>
      </c>
      <c r="AV522" s="13" t="s">
        <v>81</v>
      </c>
      <c r="AW522" s="13" t="s">
        <v>30</v>
      </c>
      <c r="AX522" s="13" t="s">
        <v>73</v>
      </c>
      <c r="AY522" s="242" t="s">
        <v>169</v>
      </c>
    </row>
    <row r="523" s="14" customFormat="1">
      <c r="A523" s="14"/>
      <c r="B523" s="243"/>
      <c r="C523" s="244"/>
      <c r="D523" s="234" t="s">
        <v>178</v>
      </c>
      <c r="E523" s="245" t="s">
        <v>1</v>
      </c>
      <c r="F523" s="246" t="s">
        <v>672</v>
      </c>
      <c r="G523" s="244"/>
      <c r="H523" s="247">
        <v>7.8300000000000001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178</v>
      </c>
      <c r="AU523" s="253" t="s">
        <v>83</v>
      </c>
      <c r="AV523" s="14" t="s">
        <v>83</v>
      </c>
      <c r="AW523" s="14" t="s">
        <v>30</v>
      </c>
      <c r="AX523" s="14" t="s">
        <v>73</v>
      </c>
      <c r="AY523" s="253" t="s">
        <v>169</v>
      </c>
    </row>
    <row r="524" s="13" customFormat="1">
      <c r="A524" s="13"/>
      <c r="B524" s="232"/>
      <c r="C524" s="233"/>
      <c r="D524" s="234" t="s">
        <v>178</v>
      </c>
      <c r="E524" s="235" t="s">
        <v>1</v>
      </c>
      <c r="F524" s="236" t="s">
        <v>673</v>
      </c>
      <c r="G524" s="233"/>
      <c r="H524" s="235" t="s">
        <v>1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178</v>
      </c>
      <c r="AU524" s="242" t="s">
        <v>83</v>
      </c>
      <c r="AV524" s="13" t="s">
        <v>81</v>
      </c>
      <c r="AW524" s="13" t="s">
        <v>30</v>
      </c>
      <c r="AX524" s="13" t="s">
        <v>73</v>
      </c>
      <c r="AY524" s="242" t="s">
        <v>169</v>
      </c>
    </row>
    <row r="525" s="14" customFormat="1">
      <c r="A525" s="14"/>
      <c r="B525" s="243"/>
      <c r="C525" s="244"/>
      <c r="D525" s="234" t="s">
        <v>178</v>
      </c>
      <c r="E525" s="245" t="s">
        <v>1</v>
      </c>
      <c r="F525" s="246" t="s">
        <v>674</v>
      </c>
      <c r="G525" s="244"/>
      <c r="H525" s="247">
        <v>21.879999999999999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178</v>
      </c>
      <c r="AU525" s="253" t="s">
        <v>83</v>
      </c>
      <c r="AV525" s="14" t="s">
        <v>83</v>
      </c>
      <c r="AW525" s="14" t="s">
        <v>30</v>
      </c>
      <c r="AX525" s="14" t="s">
        <v>73</v>
      </c>
      <c r="AY525" s="253" t="s">
        <v>169</v>
      </c>
    </row>
    <row r="526" s="13" customFormat="1">
      <c r="A526" s="13"/>
      <c r="B526" s="232"/>
      <c r="C526" s="233"/>
      <c r="D526" s="234" t="s">
        <v>178</v>
      </c>
      <c r="E526" s="235" t="s">
        <v>1</v>
      </c>
      <c r="F526" s="236" t="s">
        <v>675</v>
      </c>
      <c r="G526" s="233"/>
      <c r="H526" s="235" t="s">
        <v>1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178</v>
      </c>
      <c r="AU526" s="242" t="s">
        <v>83</v>
      </c>
      <c r="AV526" s="13" t="s">
        <v>81</v>
      </c>
      <c r="AW526" s="13" t="s">
        <v>30</v>
      </c>
      <c r="AX526" s="13" t="s">
        <v>73</v>
      </c>
      <c r="AY526" s="242" t="s">
        <v>169</v>
      </c>
    </row>
    <row r="527" s="14" customFormat="1">
      <c r="A527" s="14"/>
      <c r="B527" s="243"/>
      <c r="C527" s="244"/>
      <c r="D527" s="234" t="s">
        <v>178</v>
      </c>
      <c r="E527" s="245" t="s">
        <v>1</v>
      </c>
      <c r="F527" s="246" t="s">
        <v>669</v>
      </c>
      <c r="G527" s="244"/>
      <c r="H527" s="247">
        <v>18.719999999999999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178</v>
      </c>
      <c r="AU527" s="253" t="s">
        <v>83</v>
      </c>
      <c r="AV527" s="14" t="s">
        <v>83</v>
      </c>
      <c r="AW527" s="14" t="s">
        <v>30</v>
      </c>
      <c r="AX527" s="14" t="s">
        <v>73</v>
      </c>
      <c r="AY527" s="253" t="s">
        <v>169</v>
      </c>
    </row>
    <row r="528" s="13" customFormat="1">
      <c r="A528" s="13"/>
      <c r="B528" s="232"/>
      <c r="C528" s="233"/>
      <c r="D528" s="234" t="s">
        <v>178</v>
      </c>
      <c r="E528" s="235" t="s">
        <v>1</v>
      </c>
      <c r="F528" s="236" t="s">
        <v>240</v>
      </c>
      <c r="G528" s="233"/>
      <c r="H528" s="235" t="s">
        <v>1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178</v>
      </c>
      <c r="AU528" s="242" t="s">
        <v>83</v>
      </c>
      <c r="AV528" s="13" t="s">
        <v>81</v>
      </c>
      <c r="AW528" s="13" t="s">
        <v>30</v>
      </c>
      <c r="AX528" s="13" t="s">
        <v>73</v>
      </c>
      <c r="AY528" s="242" t="s">
        <v>169</v>
      </c>
    </row>
    <row r="529" s="14" customFormat="1">
      <c r="A529" s="14"/>
      <c r="B529" s="243"/>
      <c r="C529" s="244"/>
      <c r="D529" s="234" t="s">
        <v>178</v>
      </c>
      <c r="E529" s="245" t="s">
        <v>1</v>
      </c>
      <c r="F529" s="246" t="s">
        <v>676</v>
      </c>
      <c r="G529" s="244"/>
      <c r="H529" s="247">
        <v>39.75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178</v>
      </c>
      <c r="AU529" s="253" t="s">
        <v>83</v>
      </c>
      <c r="AV529" s="14" t="s">
        <v>83</v>
      </c>
      <c r="AW529" s="14" t="s">
        <v>30</v>
      </c>
      <c r="AX529" s="14" t="s">
        <v>73</v>
      </c>
      <c r="AY529" s="253" t="s">
        <v>169</v>
      </c>
    </row>
    <row r="530" s="13" customFormat="1">
      <c r="A530" s="13"/>
      <c r="B530" s="232"/>
      <c r="C530" s="233"/>
      <c r="D530" s="234" t="s">
        <v>178</v>
      </c>
      <c r="E530" s="235" t="s">
        <v>1</v>
      </c>
      <c r="F530" s="236" t="s">
        <v>230</v>
      </c>
      <c r="G530" s="233"/>
      <c r="H530" s="235" t="s">
        <v>1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178</v>
      </c>
      <c r="AU530" s="242" t="s">
        <v>83</v>
      </c>
      <c r="AV530" s="13" t="s">
        <v>81</v>
      </c>
      <c r="AW530" s="13" t="s">
        <v>30</v>
      </c>
      <c r="AX530" s="13" t="s">
        <v>73</v>
      </c>
      <c r="AY530" s="242" t="s">
        <v>169</v>
      </c>
    </row>
    <row r="531" s="14" customFormat="1">
      <c r="A531" s="14"/>
      <c r="B531" s="243"/>
      <c r="C531" s="244"/>
      <c r="D531" s="234" t="s">
        <v>178</v>
      </c>
      <c r="E531" s="245" t="s">
        <v>1</v>
      </c>
      <c r="F531" s="246" t="s">
        <v>231</v>
      </c>
      <c r="G531" s="244"/>
      <c r="H531" s="247">
        <v>35.619999999999997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178</v>
      </c>
      <c r="AU531" s="253" t="s">
        <v>83</v>
      </c>
      <c r="AV531" s="14" t="s">
        <v>83</v>
      </c>
      <c r="AW531" s="14" t="s">
        <v>30</v>
      </c>
      <c r="AX531" s="14" t="s">
        <v>73</v>
      </c>
      <c r="AY531" s="253" t="s">
        <v>169</v>
      </c>
    </row>
    <row r="532" s="16" customFormat="1">
      <c r="A532" s="16"/>
      <c r="B532" s="265"/>
      <c r="C532" s="266"/>
      <c r="D532" s="234" t="s">
        <v>178</v>
      </c>
      <c r="E532" s="267" t="s">
        <v>1</v>
      </c>
      <c r="F532" s="268" t="s">
        <v>212</v>
      </c>
      <c r="G532" s="266"/>
      <c r="H532" s="269">
        <v>281.55000000000001</v>
      </c>
      <c r="I532" s="270"/>
      <c r="J532" s="266"/>
      <c r="K532" s="266"/>
      <c r="L532" s="271"/>
      <c r="M532" s="272"/>
      <c r="N532" s="273"/>
      <c r="O532" s="273"/>
      <c r="P532" s="273"/>
      <c r="Q532" s="273"/>
      <c r="R532" s="273"/>
      <c r="S532" s="273"/>
      <c r="T532" s="274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75" t="s">
        <v>178</v>
      </c>
      <c r="AU532" s="275" t="s">
        <v>83</v>
      </c>
      <c r="AV532" s="16" t="s">
        <v>170</v>
      </c>
      <c r="AW532" s="16" t="s">
        <v>30</v>
      </c>
      <c r="AX532" s="16" t="s">
        <v>73</v>
      </c>
      <c r="AY532" s="275" t="s">
        <v>169</v>
      </c>
    </row>
    <row r="533" s="13" customFormat="1">
      <c r="A533" s="13"/>
      <c r="B533" s="232"/>
      <c r="C533" s="233"/>
      <c r="D533" s="234" t="s">
        <v>178</v>
      </c>
      <c r="E533" s="235" t="s">
        <v>1</v>
      </c>
      <c r="F533" s="236" t="s">
        <v>677</v>
      </c>
      <c r="G533" s="233"/>
      <c r="H533" s="235" t="s">
        <v>1</v>
      </c>
      <c r="I533" s="237"/>
      <c r="J533" s="233"/>
      <c r="K533" s="233"/>
      <c r="L533" s="238"/>
      <c r="M533" s="239"/>
      <c r="N533" s="240"/>
      <c r="O533" s="240"/>
      <c r="P533" s="240"/>
      <c r="Q533" s="240"/>
      <c r="R533" s="240"/>
      <c r="S533" s="240"/>
      <c r="T533" s="24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2" t="s">
        <v>178</v>
      </c>
      <c r="AU533" s="242" t="s">
        <v>83</v>
      </c>
      <c r="AV533" s="13" t="s">
        <v>81</v>
      </c>
      <c r="AW533" s="13" t="s">
        <v>30</v>
      </c>
      <c r="AX533" s="13" t="s">
        <v>73</v>
      </c>
      <c r="AY533" s="242" t="s">
        <v>169</v>
      </c>
    </row>
    <row r="534" s="13" customFormat="1">
      <c r="A534" s="13"/>
      <c r="B534" s="232"/>
      <c r="C534" s="233"/>
      <c r="D534" s="234" t="s">
        <v>178</v>
      </c>
      <c r="E534" s="235" t="s">
        <v>1</v>
      </c>
      <c r="F534" s="236" t="s">
        <v>213</v>
      </c>
      <c r="G534" s="233"/>
      <c r="H534" s="235" t="s">
        <v>1</v>
      </c>
      <c r="I534" s="237"/>
      <c r="J534" s="233"/>
      <c r="K534" s="233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178</v>
      </c>
      <c r="AU534" s="242" t="s">
        <v>83</v>
      </c>
      <c r="AV534" s="13" t="s">
        <v>81</v>
      </c>
      <c r="AW534" s="13" t="s">
        <v>30</v>
      </c>
      <c r="AX534" s="13" t="s">
        <v>73</v>
      </c>
      <c r="AY534" s="242" t="s">
        <v>169</v>
      </c>
    </row>
    <row r="535" s="13" customFormat="1">
      <c r="A535" s="13"/>
      <c r="B535" s="232"/>
      <c r="C535" s="233"/>
      <c r="D535" s="234" t="s">
        <v>178</v>
      </c>
      <c r="E535" s="235" t="s">
        <v>1</v>
      </c>
      <c r="F535" s="236" t="s">
        <v>216</v>
      </c>
      <c r="G535" s="233"/>
      <c r="H535" s="235" t="s">
        <v>1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178</v>
      </c>
      <c r="AU535" s="242" t="s">
        <v>83</v>
      </c>
      <c r="AV535" s="13" t="s">
        <v>81</v>
      </c>
      <c r="AW535" s="13" t="s">
        <v>30</v>
      </c>
      <c r="AX535" s="13" t="s">
        <v>73</v>
      </c>
      <c r="AY535" s="242" t="s">
        <v>169</v>
      </c>
    </row>
    <row r="536" s="14" customFormat="1">
      <c r="A536" s="14"/>
      <c r="B536" s="243"/>
      <c r="C536" s="244"/>
      <c r="D536" s="234" t="s">
        <v>178</v>
      </c>
      <c r="E536" s="245" t="s">
        <v>1</v>
      </c>
      <c r="F536" s="246" t="s">
        <v>217</v>
      </c>
      <c r="G536" s="244"/>
      <c r="H536" s="247">
        <v>5.9199999999999999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178</v>
      </c>
      <c r="AU536" s="253" t="s">
        <v>83</v>
      </c>
      <c r="AV536" s="14" t="s">
        <v>83</v>
      </c>
      <c r="AW536" s="14" t="s">
        <v>30</v>
      </c>
      <c r="AX536" s="14" t="s">
        <v>73</v>
      </c>
      <c r="AY536" s="253" t="s">
        <v>169</v>
      </c>
    </row>
    <row r="537" s="13" customFormat="1">
      <c r="A537" s="13"/>
      <c r="B537" s="232"/>
      <c r="C537" s="233"/>
      <c r="D537" s="234" t="s">
        <v>178</v>
      </c>
      <c r="E537" s="235" t="s">
        <v>1</v>
      </c>
      <c r="F537" s="236" t="s">
        <v>222</v>
      </c>
      <c r="G537" s="233"/>
      <c r="H537" s="235" t="s">
        <v>1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178</v>
      </c>
      <c r="AU537" s="242" t="s">
        <v>83</v>
      </c>
      <c r="AV537" s="13" t="s">
        <v>81</v>
      </c>
      <c r="AW537" s="13" t="s">
        <v>30</v>
      </c>
      <c r="AX537" s="13" t="s">
        <v>73</v>
      </c>
      <c r="AY537" s="242" t="s">
        <v>169</v>
      </c>
    </row>
    <row r="538" s="14" customFormat="1">
      <c r="A538" s="14"/>
      <c r="B538" s="243"/>
      <c r="C538" s="244"/>
      <c r="D538" s="234" t="s">
        <v>178</v>
      </c>
      <c r="E538" s="245" t="s">
        <v>1</v>
      </c>
      <c r="F538" s="246" t="s">
        <v>223</v>
      </c>
      <c r="G538" s="244"/>
      <c r="H538" s="247">
        <v>3.96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178</v>
      </c>
      <c r="AU538" s="253" t="s">
        <v>83</v>
      </c>
      <c r="AV538" s="14" t="s">
        <v>83</v>
      </c>
      <c r="AW538" s="14" t="s">
        <v>30</v>
      </c>
      <c r="AX538" s="14" t="s">
        <v>73</v>
      </c>
      <c r="AY538" s="253" t="s">
        <v>169</v>
      </c>
    </row>
    <row r="539" s="13" customFormat="1">
      <c r="A539" s="13"/>
      <c r="B539" s="232"/>
      <c r="C539" s="233"/>
      <c r="D539" s="234" t="s">
        <v>178</v>
      </c>
      <c r="E539" s="235" t="s">
        <v>1</v>
      </c>
      <c r="F539" s="236" t="s">
        <v>224</v>
      </c>
      <c r="G539" s="233"/>
      <c r="H539" s="235" t="s">
        <v>1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178</v>
      </c>
      <c r="AU539" s="242" t="s">
        <v>83</v>
      </c>
      <c r="AV539" s="13" t="s">
        <v>81</v>
      </c>
      <c r="AW539" s="13" t="s">
        <v>30</v>
      </c>
      <c r="AX539" s="13" t="s">
        <v>73</v>
      </c>
      <c r="AY539" s="242" t="s">
        <v>169</v>
      </c>
    </row>
    <row r="540" s="14" customFormat="1">
      <c r="A540" s="14"/>
      <c r="B540" s="243"/>
      <c r="C540" s="244"/>
      <c r="D540" s="234" t="s">
        <v>178</v>
      </c>
      <c r="E540" s="245" t="s">
        <v>1</v>
      </c>
      <c r="F540" s="246" t="s">
        <v>225</v>
      </c>
      <c r="G540" s="244"/>
      <c r="H540" s="247">
        <v>1.77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178</v>
      </c>
      <c r="AU540" s="253" t="s">
        <v>83</v>
      </c>
      <c r="AV540" s="14" t="s">
        <v>83</v>
      </c>
      <c r="AW540" s="14" t="s">
        <v>30</v>
      </c>
      <c r="AX540" s="14" t="s">
        <v>73</v>
      </c>
      <c r="AY540" s="253" t="s">
        <v>169</v>
      </c>
    </row>
    <row r="541" s="13" customFormat="1">
      <c r="A541" s="13"/>
      <c r="B541" s="232"/>
      <c r="C541" s="233"/>
      <c r="D541" s="234" t="s">
        <v>178</v>
      </c>
      <c r="E541" s="235" t="s">
        <v>1</v>
      </c>
      <c r="F541" s="236" t="s">
        <v>232</v>
      </c>
      <c r="G541" s="233"/>
      <c r="H541" s="235" t="s">
        <v>1</v>
      </c>
      <c r="I541" s="237"/>
      <c r="J541" s="233"/>
      <c r="K541" s="233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178</v>
      </c>
      <c r="AU541" s="242" t="s">
        <v>83</v>
      </c>
      <c r="AV541" s="13" t="s">
        <v>81</v>
      </c>
      <c r="AW541" s="13" t="s">
        <v>30</v>
      </c>
      <c r="AX541" s="13" t="s">
        <v>73</v>
      </c>
      <c r="AY541" s="242" t="s">
        <v>169</v>
      </c>
    </row>
    <row r="542" s="14" customFormat="1">
      <c r="A542" s="14"/>
      <c r="B542" s="243"/>
      <c r="C542" s="244"/>
      <c r="D542" s="234" t="s">
        <v>178</v>
      </c>
      <c r="E542" s="245" t="s">
        <v>1</v>
      </c>
      <c r="F542" s="246" t="s">
        <v>233</v>
      </c>
      <c r="G542" s="244"/>
      <c r="H542" s="247">
        <v>3.8199999999999998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178</v>
      </c>
      <c r="AU542" s="253" t="s">
        <v>83</v>
      </c>
      <c r="AV542" s="14" t="s">
        <v>83</v>
      </c>
      <c r="AW542" s="14" t="s">
        <v>30</v>
      </c>
      <c r="AX542" s="14" t="s">
        <v>73</v>
      </c>
      <c r="AY542" s="253" t="s">
        <v>169</v>
      </c>
    </row>
    <row r="543" s="16" customFormat="1">
      <c r="A543" s="16"/>
      <c r="B543" s="265"/>
      <c r="C543" s="266"/>
      <c r="D543" s="234" t="s">
        <v>178</v>
      </c>
      <c r="E543" s="267" t="s">
        <v>1</v>
      </c>
      <c r="F543" s="268" t="s">
        <v>212</v>
      </c>
      <c r="G543" s="266"/>
      <c r="H543" s="269">
        <v>15.469999999999999</v>
      </c>
      <c r="I543" s="270"/>
      <c r="J543" s="266"/>
      <c r="K543" s="266"/>
      <c r="L543" s="271"/>
      <c r="M543" s="272"/>
      <c r="N543" s="273"/>
      <c r="O543" s="273"/>
      <c r="P543" s="273"/>
      <c r="Q543" s="273"/>
      <c r="R543" s="273"/>
      <c r="S543" s="273"/>
      <c r="T543" s="274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75" t="s">
        <v>178</v>
      </c>
      <c r="AU543" s="275" t="s">
        <v>83</v>
      </c>
      <c r="AV543" s="16" t="s">
        <v>170</v>
      </c>
      <c r="AW543" s="16" t="s">
        <v>30</v>
      </c>
      <c r="AX543" s="16" t="s">
        <v>73</v>
      </c>
      <c r="AY543" s="275" t="s">
        <v>169</v>
      </c>
    </row>
    <row r="544" s="15" customFormat="1">
      <c r="A544" s="15"/>
      <c r="B544" s="254"/>
      <c r="C544" s="255"/>
      <c r="D544" s="234" t="s">
        <v>178</v>
      </c>
      <c r="E544" s="256" t="s">
        <v>1</v>
      </c>
      <c r="F544" s="257" t="s">
        <v>181</v>
      </c>
      <c r="G544" s="255"/>
      <c r="H544" s="258">
        <v>490.71999999999997</v>
      </c>
      <c r="I544" s="259"/>
      <c r="J544" s="255"/>
      <c r="K544" s="255"/>
      <c r="L544" s="260"/>
      <c r="M544" s="261"/>
      <c r="N544" s="262"/>
      <c r="O544" s="262"/>
      <c r="P544" s="262"/>
      <c r="Q544" s="262"/>
      <c r="R544" s="262"/>
      <c r="S544" s="262"/>
      <c r="T544" s="263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4" t="s">
        <v>178</v>
      </c>
      <c r="AU544" s="264" t="s">
        <v>83</v>
      </c>
      <c r="AV544" s="15" t="s">
        <v>177</v>
      </c>
      <c r="AW544" s="15" t="s">
        <v>30</v>
      </c>
      <c r="AX544" s="15" t="s">
        <v>81</v>
      </c>
      <c r="AY544" s="264" t="s">
        <v>169</v>
      </c>
    </row>
    <row r="545" s="2" customFormat="1" ht="21.75" customHeight="1">
      <c r="A545" s="39"/>
      <c r="B545" s="40"/>
      <c r="C545" s="219" t="s">
        <v>678</v>
      </c>
      <c r="D545" s="219" t="s">
        <v>172</v>
      </c>
      <c r="E545" s="220" t="s">
        <v>679</v>
      </c>
      <c r="F545" s="221" t="s">
        <v>680</v>
      </c>
      <c r="G545" s="222" t="s">
        <v>521</v>
      </c>
      <c r="H545" s="223">
        <v>1</v>
      </c>
      <c r="I545" s="224"/>
      <c r="J545" s="225">
        <f>ROUND(I545*H545,2)</f>
        <v>0</v>
      </c>
      <c r="K545" s="221" t="s">
        <v>409</v>
      </c>
      <c r="L545" s="45"/>
      <c r="M545" s="226" t="s">
        <v>1</v>
      </c>
      <c r="N545" s="227" t="s">
        <v>38</v>
      </c>
      <c r="O545" s="92"/>
      <c r="P545" s="228">
        <f>O545*H545</f>
        <v>0</v>
      </c>
      <c r="Q545" s="228">
        <v>0</v>
      </c>
      <c r="R545" s="228">
        <f>Q545*H545</f>
        <v>0</v>
      </c>
      <c r="S545" s="228">
        <v>0</v>
      </c>
      <c r="T545" s="22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177</v>
      </c>
      <c r="AT545" s="230" t="s">
        <v>172</v>
      </c>
      <c r="AU545" s="230" t="s">
        <v>83</v>
      </c>
      <c r="AY545" s="18" t="s">
        <v>169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81</v>
      </c>
      <c r="BK545" s="231">
        <f>ROUND(I545*H545,2)</f>
        <v>0</v>
      </c>
      <c r="BL545" s="18" t="s">
        <v>177</v>
      </c>
      <c r="BM545" s="230" t="s">
        <v>681</v>
      </c>
    </row>
    <row r="546" s="2" customFormat="1">
      <c r="A546" s="39"/>
      <c r="B546" s="40"/>
      <c r="C546" s="41"/>
      <c r="D546" s="234" t="s">
        <v>522</v>
      </c>
      <c r="E546" s="41"/>
      <c r="F546" s="279" t="s">
        <v>682</v>
      </c>
      <c r="G546" s="41"/>
      <c r="H546" s="41"/>
      <c r="I546" s="280"/>
      <c r="J546" s="41"/>
      <c r="K546" s="41"/>
      <c r="L546" s="45"/>
      <c r="M546" s="281"/>
      <c r="N546" s="282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522</v>
      </c>
      <c r="AU546" s="18" t="s">
        <v>83</v>
      </c>
    </row>
    <row r="547" s="13" customFormat="1">
      <c r="A547" s="13"/>
      <c r="B547" s="232"/>
      <c r="C547" s="233"/>
      <c r="D547" s="234" t="s">
        <v>178</v>
      </c>
      <c r="E547" s="235" t="s">
        <v>1</v>
      </c>
      <c r="F547" s="236" t="s">
        <v>179</v>
      </c>
      <c r="G547" s="233"/>
      <c r="H547" s="235" t="s">
        <v>1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178</v>
      </c>
      <c r="AU547" s="242" t="s">
        <v>83</v>
      </c>
      <c r="AV547" s="13" t="s">
        <v>81</v>
      </c>
      <c r="AW547" s="13" t="s">
        <v>30</v>
      </c>
      <c r="AX547" s="13" t="s">
        <v>73</v>
      </c>
      <c r="AY547" s="242" t="s">
        <v>169</v>
      </c>
    </row>
    <row r="548" s="14" customFormat="1">
      <c r="A548" s="14"/>
      <c r="B548" s="243"/>
      <c r="C548" s="244"/>
      <c r="D548" s="234" t="s">
        <v>178</v>
      </c>
      <c r="E548" s="245" t="s">
        <v>1</v>
      </c>
      <c r="F548" s="246" t="s">
        <v>81</v>
      </c>
      <c r="G548" s="244"/>
      <c r="H548" s="247">
        <v>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178</v>
      </c>
      <c r="AU548" s="253" t="s">
        <v>83</v>
      </c>
      <c r="AV548" s="14" t="s">
        <v>83</v>
      </c>
      <c r="AW548" s="14" t="s">
        <v>30</v>
      </c>
      <c r="AX548" s="14" t="s">
        <v>73</v>
      </c>
      <c r="AY548" s="253" t="s">
        <v>169</v>
      </c>
    </row>
    <row r="549" s="15" customFormat="1">
      <c r="A549" s="15"/>
      <c r="B549" s="254"/>
      <c r="C549" s="255"/>
      <c r="D549" s="234" t="s">
        <v>178</v>
      </c>
      <c r="E549" s="256" t="s">
        <v>1</v>
      </c>
      <c r="F549" s="257" t="s">
        <v>181</v>
      </c>
      <c r="G549" s="255"/>
      <c r="H549" s="258">
        <v>1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4" t="s">
        <v>178</v>
      </c>
      <c r="AU549" s="264" t="s">
        <v>83</v>
      </c>
      <c r="AV549" s="15" t="s">
        <v>177</v>
      </c>
      <c r="AW549" s="15" t="s">
        <v>30</v>
      </c>
      <c r="AX549" s="15" t="s">
        <v>81</v>
      </c>
      <c r="AY549" s="264" t="s">
        <v>169</v>
      </c>
    </row>
    <row r="550" s="2" customFormat="1" ht="24.15" customHeight="1">
      <c r="A550" s="39"/>
      <c r="B550" s="40"/>
      <c r="C550" s="219" t="s">
        <v>381</v>
      </c>
      <c r="D550" s="219" t="s">
        <v>172</v>
      </c>
      <c r="E550" s="220" t="s">
        <v>683</v>
      </c>
      <c r="F550" s="221" t="s">
        <v>684</v>
      </c>
      <c r="G550" s="222" t="s">
        <v>521</v>
      </c>
      <c r="H550" s="223">
        <v>1</v>
      </c>
      <c r="I550" s="224"/>
      <c r="J550" s="225">
        <f>ROUND(I550*H550,2)</f>
        <v>0</v>
      </c>
      <c r="K550" s="221" t="s">
        <v>409</v>
      </c>
      <c r="L550" s="45"/>
      <c r="M550" s="226" t="s">
        <v>1</v>
      </c>
      <c r="N550" s="227" t="s">
        <v>38</v>
      </c>
      <c r="O550" s="92"/>
      <c r="P550" s="228">
        <f>O550*H550</f>
        <v>0</v>
      </c>
      <c r="Q550" s="228">
        <v>0</v>
      </c>
      <c r="R550" s="228">
        <f>Q550*H550</f>
        <v>0</v>
      </c>
      <c r="S550" s="228">
        <v>0</v>
      </c>
      <c r="T550" s="22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0" t="s">
        <v>177</v>
      </c>
      <c r="AT550" s="230" t="s">
        <v>172</v>
      </c>
      <c r="AU550" s="230" t="s">
        <v>83</v>
      </c>
      <c r="AY550" s="18" t="s">
        <v>169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8" t="s">
        <v>81</v>
      </c>
      <c r="BK550" s="231">
        <f>ROUND(I550*H550,2)</f>
        <v>0</v>
      </c>
      <c r="BL550" s="18" t="s">
        <v>177</v>
      </c>
      <c r="BM550" s="230" t="s">
        <v>685</v>
      </c>
    </row>
    <row r="551" s="2" customFormat="1">
      <c r="A551" s="39"/>
      <c r="B551" s="40"/>
      <c r="C551" s="41"/>
      <c r="D551" s="234" t="s">
        <v>522</v>
      </c>
      <c r="E551" s="41"/>
      <c r="F551" s="279" t="s">
        <v>682</v>
      </c>
      <c r="G551" s="41"/>
      <c r="H551" s="41"/>
      <c r="I551" s="280"/>
      <c r="J551" s="41"/>
      <c r="K551" s="41"/>
      <c r="L551" s="45"/>
      <c r="M551" s="281"/>
      <c r="N551" s="282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522</v>
      </c>
      <c r="AU551" s="18" t="s">
        <v>83</v>
      </c>
    </row>
    <row r="552" s="13" customFormat="1">
      <c r="A552" s="13"/>
      <c r="B552" s="232"/>
      <c r="C552" s="233"/>
      <c r="D552" s="234" t="s">
        <v>178</v>
      </c>
      <c r="E552" s="235" t="s">
        <v>1</v>
      </c>
      <c r="F552" s="236" t="s">
        <v>179</v>
      </c>
      <c r="G552" s="233"/>
      <c r="H552" s="235" t="s">
        <v>1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2" t="s">
        <v>178</v>
      </c>
      <c r="AU552" s="242" t="s">
        <v>83</v>
      </c>
      <c r="AV552" s="13" t="s">
        <v>81</v>
      </c>
      <c r="AW552" s="13" t="s">
        <v>30</v>
      </c>
      <c r="AX552" s="13" t="s">
        <v>73</v>
      </c>
      <c r="AY552" s="242" t="s">
        <v>169</v>
      </c>
    </row>
    <row r="553" s="14" customFormat="1">
      <c r="A553" s="14"/>
      <c r="B553" s="243"/>
      <c r="C553" s="244"/>
      <c r="D553" s="234" t="s">
        <v>178</v>
      </c>
      <c r="E553" s="245" t="s">
        <v>1</v>
      </c>
      <c r="F553" s="246" t="s">
        <v>81</v>
      </c>
      <c r="G553" s="244"/>
      <c r="H553" s="247">
        <v>1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178</v>
      </c>
      <c r="AU553" s="253" t="s">
        <v>83</v>
      </c>
      <c r="AV553" s="14" t="s">
        <v>83</v>
      </c>
      <c r="AW553" s="14" t="s">
        <v>30</v>
      </c>
      <c r="AX553" s="14" t="s">
        <v>73</v>
      </c>
      <c r="AY553" s="253" t="s">
        <v>169</v>
      </c>
    </row>
    <row r="554" s="15" customFormat="1">
      <c r="A554" s="15"/>
      <c r="B554" s="254"/>
      <c r="C554" s="255"/>
      <c r="D554" s="234" t="s">
        <v>178</v>
      </c>
      <c r="E554" s="256" t="s">
        <v>1</v>
      </c>
      <c r="F554" s="257" t="s">
        <v>181</v>
      </c>
      <c r="G554" s="255"/>
      <c r="H554" s="258">
        <v>1</v>
      </c>
      <c r="I554" s="259"/>
      <c r="J554" s="255"/>
      <c r="K554" s="255"/>
      <c r="L554" s="260"/>
      <c r="M554" s="261"/>
      <c r="N554" s="262"/>
      <c r="O554" s="262"/>
      <c r="P554" s="262"/>
      <c r="Q554" s="262"/>
      <c r="R554" s="262"/>
      <c r="S554" s="262"/>
      <c r="T554" s="263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4" t="s">
        <v>178</v>
      </c>
      <c r="AU554" s="264" t="s">
        <v>83</v>
      </c>
      <c r="AV554" s="15" t="s">
        <v>177</v>
      </c>
      <c r="AW554" s="15" t="s">
        <v>30</v>
      </c>
      <c r="AX554" s="15" t="s">
        <v>81</v>
      </c>
      <c r="AY554" s="264" t="s">
        <v>169</v>
      </c>
    </row>
    <row r="555" s="2" customFormat="1" ht="24.15" customHeight="1">
      <c r="A555" s="39"/>
      <c r="B555" s="40"/>
      <c r="C555" s="219" t="s">
        <v>686</v>
      </c>
      <c r="D555" s="219" t="s">
        <v>172</v>
      </c>
      <c r="E555" s="220" t="s">
        <v>687</v>
      </c>
      <c r="F555" s="221" t="s">
        <v>688</v>
      </c>
      <c r="G555" s="222" t="s">
        <v>175</v>
      </c>
      <c r="H555" s="223">
        <v>150.74000000000001</v>
      </c>
      <c r="I555" s="224"/>
      <c r="J555" s="225">
        <f>ROUND(I555*H555,2)</f>
        <v>0</v>
      </c>
      <c r="K555" s="221" t="s">
        <v>176</v>
      </c>
      <c r="L555" s="45"/>
      <c r="M555" s="226" t="s">
        <v>1</v>
      </c>
      <c r="N555" s="227" t="s">
        <v>38</v>
      </c>
      <c r="O555" s="92"/>
      <c r="P555" s="228">
        <f>O555*H555</f>
        <v>0</v>
      </c>
      <c r="Q555" s="228">
        <v>0</v>
      </c>
      <c r="R555" s="228">
        <f>Q555*H555</f>
        <v>0</v>
      </c>
      <c r="S555" s="228">
        <v>0</v>
      </c>
      <c r="T555" s="22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0" t="s">
        <v>177</v>
      </c>
      <c r="AT555" s="230" t="s">
        <v>172</v>
      </c>
      <c r="AU555" s="230" t="s">
        <v>83</v>
      </c>
      <c r="AY555" s="18" t="s">
        <v>169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8" t="s">
        <v>81</v>
      </c>
      <c r="BK555" s="231">
        <f>ROUND(I555*H555,2)</f>
        <v>0</v>
      </c>
      <c r="BL555" s="18" t="s">
        <v>177</v>
      </c>
      <c r="BM555" s="230" t="s">
        <v>689</v>
      </c>
    </row>
    <row r="556" s="13" customFormat="1">
      <c r="A556" s="13"/>
      <c r="B556" s="232"/>
      <c r="C556" s="233"/>
      <c r="D556" s="234" t="s">
        <v>178</v>
      </c>
      <c r="E556" s="235" t="s">
        <v>1</v>
      </c>
      <c r="F556" s="236" t="s">
        <v>690</v>
      </c>
      <c r="G556" s="233"/>
      <c r="H556" s="235" t="s">
        <v>1</v>
      </c>
      <c r="I556" s="237"/>
      <c r="J556" s="233"/>
      <c r="K556" s="233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178</v>
      </c>
      <c r="AU556" s="242" t="s">
        <v>83</v>
      </c>
      <c r="AV556" s="13" t="s">
        <v>81</v>
      </c>
      <c r="AW556" s="13" t="s">
        <v>30</v>
      </c>
      <c r="AX556" s="13" t="s">
        <v>73</v>
      </c>
      <c r="AY556" s="242" t="s">
        <v>169</v>
      </c>
    </row>
    <row r="557" s="13" customFormat="1">
      <c r="A557" s="13"/>
      <c r="B557" s="232"/>
      <c r="C557" s="233"/>
      <c r="D557" s="234" t="s">
        <v>178</v>
      </c>
      <c r="E557" s="235" t="s">
        <v>1</v>
      </c>
      <c r="F557" s="236" t="s">
        <v>691</v>
      </c>
      <c r="G557" s="233"/>
      <c r="H557" s="235" t="s">
        <v>1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2" t="s">
        <v>178</v>
      </c>
      <c r="AU557" s="242" t="s">
        <v>83</v>
      </c>
      <c r="AV557" s="13" t="s">
        <v>81</v>
      </c>
      <c r="AW557" s="13" t="s">
        <v>30</v>
      </c>
      <c r="AX557" s="13" t="s">
        <v>73</v>
      </c>
      <c r="AY557" s="242" t="s">
        <v>169</v>
      </c>
    </row>
    <row r="558" s="13" customFormat="1">
      <c r="A558" s="13"/>
      <c r="B558" s="232"/>
      <c r="C558" s="233"/>
      <c r="D558" s="234" t="s">
        <v>178</v>
      </c>
      <c r="E558" s="235" t="s">
        <v>1</v>
      </c>
      <c r="F558" s="236" t="s">
        <v>692</v>
      </c>
      <c r="G558" s="233"/>
      <c r="H558" s="235" t="s">
        <v>1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2" t="s">
        <v>178</v>
      </c>
      <c r="AU558" s="242" t="s">
        <v>83</v>
      </c>
      <c r="AV558" s="13" t="s">
        <v>81</v>
      </c>
      <c r="AW558" s="13" t="s">
        <v>30</v>
      </c>
      <c r="AX558" s="13" t="s">
        <v>73</v>
      </c>
      <c r="AY558" s="242" t="s">
        <v>169</v>
      </c>
    </row>
    <row r="559" s="14" customFormat="1">
      <c r="A559" s="14"/>
      <c r="B559" s="243"/>
      <c r="C559" s="244"/>
      <c r="D559" s="234" t="s">
        <v>178</v>
      </c>
      <c r="E559" s="245" t="s">
        <v>1</v>
      </c>
      <c r="F559" s="246" t="s">
        <v>693</v>
      </c>
      <c r="G559" s="244"/>
      <c r="H559" s="247">
        <v>10.01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178</v>
      </c>
      <c r="AU559" s="253" t="s">
        <v>83</v>
      </c>
      <c r="AV559" s="14" t="s">
        <v>83</v>
      </c>
      <c r="AW559" s="14" t="s">
        <v>30</v>
      </c>
      <c r="AX559" s="14" t="s">
        <v>73</v>
      </c>
      <c r="AY559" s="253" t="s">
        <v>169</v>
      </c>
    </row>
    <row r="560" s="13" customFormat="1">
      <c r="A560" s="13"/>
      <c r="B560" s="232"/>
      <c r="C560" s="233"/>
      <c r="D560" s="234" t="s">
        <v>178</v>
      </c>
      <c r="E560" s="235" t="s">
        <v>1</v>
      </c>
      <c r="F560" s="236" t="s">
        <v>694</v>
      </c>
      <c r="G560" s="233"/>
      <c r="H560" s="235" t="s">
        <v>1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2" t="s">
        <v>178</v>
      </c>
      <c r="AU560" s="242" t="s">
        <v>83</v>
      </c>
      <c r="AV560" s="13" t="s">
        <v>81</v>
      </c>
      <c r="AW560" s="13" t="s">
        <v>30</v>
      </c>
      <c r="AX560" s="13" t="s">
        <v>73</v>
      </c>
      <c r="AY560" s="242" t="s">
        <v>169</v>
      </c>
    </row>
    <row r="561" s="14" customFormat="1">
      <c r="A561" s="14"/>
      <c r="B561" s="243"/>
      <c r="C561" s="244"/>
      <c r="D561" s="234" t="s">
        <v>178</v>
      </c>
      <c r="E561" s="245" t="s">
        <v>1</v>
      </c>
      <c r="F561" s="246" t="s">
        <v>695</v>
      </c>
      <c r="G561" s="244"/>
      <c r="H561" s="247">
        <v>12.640000000000001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178</v>
      </c>
      <c r="AU561" s="253" t="s">
        <v>83</v>
      </c>
      <c r="AV561" s="14" t="s">
        <v>83</v>
      </c>
      <c r="AW561" s="14" t="s">
        <v>30</v>
      </c>
      <c r="AX561" s="14" t="s">
        <v>73</v>
      </c>
      <c r="AY561" s="253" t="s">
        <v>169</v>
      </c>
    </row>
    <row r="562" s="13" customFormat="1">
      <c r="A562" s="13"/>
      <c r="B562" s="232"/>
      <c r="C562" s="233"/>
      <c r="D562" s="234" t="s">
        <v>178</v>
      </c>
      <c r="E562" s="235" t="s">
        <v>1</v>
      </c>
      <c r="F562" s="236" t="s">
        <v>696</v>
      </c>
      <c r="G562" s="233"/>
      <c r="H562" s="235" t="s">
        <v>1</v>
      </c>
      <c r="I562" s="237"/>
      <c r="J562" s="233"/>
      <c r="K562" s="233"/>
      <c r="L562" s="238"/>
      <c r="M562" s="239"/>
      <c r="N562" s="240"/>
      <c r="O562" s="240"/>
      <c r="P562" s="240"/>
      <c r="Q562" s="240"/>
      <c r="R562" s="240"/>
      <c r="S562" s="240"/>
      <c r="T562" s="24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2" t="s">
        <v>178</v>
      </c>
      <c r="AU562" s="242" t="s">
        <v>83</v>
      </c>
      <c r="AV562" s="13" t="s">
        <v>81</v>
      </c>
      <c r="AW562" s="13" t="s">
        <v>30</v>
      </c>
      <c r="AX562" s="13" t="s">
        <v>73</v>
      </c>
      <c r="AY562" s="242" t="s">
        <v>169</v>
      </c>
    </row>
    <row r="563" s="14" customFormat="1">
      <c r="A563" s="14"/>
      <c r="B563" s="243"/>
      <c r="C563" s="244"/>
      <c r="D563" s="234" t="s">
        <v>178</v>
      </c>
      <c r="E563" s="245" t="s">
        <v>1</v>
      </c>
      <c r="F563" s="246" t="s">
        <v>697</v>
      </c>
      <c r="G563" s="244"/>
      <c r="H563" s="247">
        <v>2.5299999999999998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178</v>
      </c>
      <c r="AU563" s="253" t="s">
        <v>83</v>
      </c>
      <c r="AV563" s="14" t="s">
        <v>83</v>
      </c>
      <c r="AW563" s="14" t="s">
        <v>30</v>
      </c>
      <c r="AX563" s="14" t="s">
        <v>73</v>
      </c>
      <c r="AY563" s="253" t="s">
        <v>169</v>
      </c>
    </row>
    <row r="564" s="16" customFormat="1">
      <c r="A564" s="16"/>
      <c r="B564" s="265"/>
      <c r="C564" s="266"/>
      <c r="D564" s="234" t="s">
        <v>178</v>
      </c>
      <c r="E564" s="267" t="s">
        <v>1</v>
      </c>
      <c r="F564" s="268" t="s">
        <v>212</v>
      </c>
      <c r="G564" s="266"/>
      <c r="H564" s="269">
        <v>25.18</v>
      </c>
      <c r="I564" s="270"/>
      <c r="J564" s="266"/>
      <c r="K564" s="266"/>
      <c r="L564" s="271"/>
      <c r="M564" s="272"/>
      <c r="N564" s="273"/>
      <c r="O564" s="273"/>
      <c r="P564" s="273"/>
      <c r="Q564" s="273"/>
      <c r="R564" s="273"/>
      <c r="S564" s="273"/>
      <c r="T564" s="274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275" t="s">
        <v>178</v>
      </c>
      <c r="AU564" s="275" t="s">
        <v>83</v>
      </c>
      <c r="AV564" s="16" t="s">
        <v>170</v>
      </c>
      <c r="AW564" s="16" t="s">
        <v>30</v>
      </c>
      <c r="AX564" s="16" t="s">
        <v>73</v>
      </c>
      <c r="AY564" s="275" t="s">
        <v>169</v>
      </c>
    </row>
    <row r="565" s="13" customFormat="1">
      <c r="A565" s="13"/>
      <c r="B565" s="232"/>
      <c r="C565" s="233"/>
      <c r="D565" s="234" t="s">
        <v>178</v>
      </c>
      <c r="E565" s="235" t="s">
        <v>1</v>
      </c>
      <c r="F565" s="236" t="s">
        <v>698</v>
      </c>
      <c r="G565" s="233"/>
      <c r="H565" s="235" t="s">
        <v>1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178</v>
      </c>
      <c r="AU565" s="242" t="s">
        <v>83</v>
      </c>
      <c r="AV565" s="13" t="s">
        <v>81</v>
      </c>
      <c r="AW565" s="13" t="s">
        <v>30</v>
      </c>
      <c r="AX565" s="13" t="s">
        <v>73</v>
      </c>
      <c r="AY565" s="242" t="s">
        <v>169</v>
      </c>
    </row>
    <row r="566" s="13" customFormat="1">
      <c r="A566" s="13"/>
      <c r="B566" s="232"/>
      <c r="C566" s="233"/>
      <c r="D566" s="234" t="s">
        <v>178</v>
      </c>
      <c r="E566" s="235" t="s">
        <v>1</v>
      </c>
      <c r="F566" s="236" t="s">
        <v>699</v>
      </c>
      <c r="G566" s="233"/>
      <c r="H566" s="235" t="s">
        <v>1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178</v>
      </c>
      <c r="AU566" s="242" t="s">
        <v>83</v>
      </c>
      <c r="AV566" s="13" t="s">
        <v>81</v>
      </c>
      <c r="AW566" s="13" t="s">
        <v>30</v>
      </c>
      <c r="AX566" s="13" t="s">
        <v>73</v>
      </c>
      <c r="AY566" s="242" t="s">
        <v>169</v>
      </c>
    </row>
    <row r="567" s="14" customFormat="1">
      <c r="A567" s="14"/>
      <c r="B567" s="243"/>
      <c r="C567" s="244"/>
      <c r="D567" s="234" t="s">
        <v>178</v>
      </c>
      <c r="E567" s="245" t="s">
        <v>1</v>
      </c>
      <c r="F567" s="246" t="s">
        <v>700</v>
      </c>
      <c r="G567" s="244"/>
      <c r="H567" s="247">
        <v>39.259999999999998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178</v>
      </c>
      <c r="AU567" s="253" t="s">
        <v>83</v>
      </c>
      <c r="AV567" s="14" t="s">
        <v>83</v>
      </c>
      <c r="AW567" s="14" t="s">
        <v>30</v>
      </c>
      <c r="AX567" s="14" t="s">
        <v>73</v>
      </c>
      <c r="AY567" s="253" t="s">
        <v>169</v>
      </c>
    </row>
    <row r="568" s="13" customFormat="1">
      <c r="A568" s="13"/>
      <c r="B568" s="232"/>
      <c r="C568" s="233"/>
      <c r="D568" s="234" t="s">
        <v>178</v>
      </c>
      <c r="E568" s="235" t="s">
        <v>1</v>
      </c>
      <c r="F568" s="236" t="s">
        <v>701</v>
      </c>
      <c r="G568" s="233"/>
      <c r="H568" s="235" t="s">
        <v>1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178</v>
      </c>
      <c r="AU568" s="242" t="s">
        <v>83</v>
      </c>
      <c r="AV568" s="13" t="s">
        <v>81</v>
      </c>
      <c r="AW568" s="13" t="s">
        <v>30</v>
      </c>
      <c r="AX568" s="13" t="s">
        <v>73</v>
      </c>
      <c r="AY568" s="242" t="s">
        <v>169</v>
      </c>
    </row>
    <row r="569" s="14" customFormat="1">
      <c r="A569" s="14"/>
      <c r="B569" s="243"/>
      <c r="C569" s="244"/>
      <c r="D569" s="234" t="s">
        <v>178</v>
      </c>
      <c r="E569" s="245" t="s">
        <v>1</v>
      </c>
      <c r="F569" s="246" t="s">
        <v>702</v>
      </c>
      <c r="G569" s="244"/>
      <c r="H569" s="247">
        <v>16.620000000000001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178</v>
      </c>
      <c r="AU569" s="253" t="s">
        <v>83</v>
      </c>
      <c r="AV569" s="14" t="s">
        <v>83</v>
      </c>
      <c r="AW569" s="14" t="s">
        <v>30</v>
      </c>
      <c r="AX569" s="14" t="s">
        <v>73</v>
      </c>
      <c r="AY569" s="253" t="s">
        <v>169</v>
      </c>
    </row>
    <row r="570" s="13" customFormat="1">
      <c r="A570" s="13"/>
      <c r="B570" s="232"/>
      <c r="C570" s="233"/>
      <c r="D570" s="234" t="s">
        <v>178</v>
      </c>
      <c r="E570" s="235" t="s">
        <v>1</v>
      </c>
      <c r="F570" s="236" t="s">
        <v>703</v>
      </c>
      <c r="G570" s="233"/>
      <c r="H570" s="235" t="s">
        <v>1</v>
      </c>
      <c r="I570" s="237"/>
      <c r="J570" s="233"/>
      <c r="K570" s="233"/>
      <c r="L570" s="238"/>
      <c r="M570" s="239"/>
      <c r="N570" s="240"/>
      <c r="O570" s="240"/>
      <c r="P570" s="240"/>
      <c r="Q570" s="240"/>
      <c r="R570" s="240"/>
      <c r="S570" s="240"/>
      <c r="T570" s="24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2" t="s">
        <v>178</v>
      </c>
      <c r="AU570" s="242" t="s">
        <v>83</v>
      </c>
      <c r="AV570" s="13" t="s">
        <v>81</v>
      </c>
      <c r="AW570" s="13" t="s">
        <v>30</v>
      </c>
      <c r="AX570" s="13" t="s">
        <v>73</v>
      </c>
      <c r="AY570" s="242" t="s">
        <v>169</v>
      </c>
    </row>
    <row r="571" s="14" customFormat="1">
      <c r="A571" s="14"/>
      <c r="B571" s="243"/>
      <c r="C571" s="244"/>
      <c r="D571" s="234" t="s">
        <v>178</v>
      </c>
      <c r="E571" s="245" t="s">
        <v>1</v>
      </c>
      <c r="F571" s="246" t="s">
        <v>704</v>
      </c>
      <c r="G571" s="244"/>
      <c r="H571" s="247">
        <v>18.82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178</v>
      </c>
      <c r="AU571" s="253" t="s">
        <v>83</v>
      </c>
      <c r="AV571" s="14" t="s">
        <v>83</v>
      </c>
      <c r="AW571" s="14" t="s">
        <v>30</v>
      </c>
      <c r="AX571" s="14" t="s">
        <v>73</v>
      </c>
      <c r="AY571" s="253" t="s">
        <v>169</v>
      </c>
    </row>
    <row r="572" s="13" customFormat="1">
      <c r="A572" s="13"/>
      <c r="B572" s="232"/>
      <c r="C572" s="233"/>
      <c r="D572" s="234" t="s">
        <v>178</v>
      </c>
      <c r="E572" s="235" t="s">
        <v>1</v>
      </c>
      <c r="F572" s="236" t="s">
        <v>705</v>
      </c>
      <c r="G572" s="233"/>
      <c r="H572" s="235" t="s">
        <v>1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2" t="s">
        <v>178</v>
      </c>
      <c r="AU572" s="242" t="s">
        <v>83</v>
      </c>
      <c r="AV572" s="13" t="s">
        <v>81</v>
      </c>
      <c r="AW572" s="13" t="s">
        <v>30</v>
      </c>
      <c r="AX572" s="13" t="s">
        <v>73</v>
      </c>
      <c r="AY572" s="242" t="s">
        <v>169</v>
      </c>
    </row>
    <row r="573" s="14" customFormat="1">
      <c r="A573" s="14"/>
      <c r="B573" s="243"/>
      <c r="C573" s="244"/>
      <c r="D573" s="234" t="s">
        <v>178</v>
      </c>
      <c r="E573" s="245" t="s">
        <v>1</v>
      </c>
      <c r="F573" s="246" t="s">
        <v>706</v>
      </c>
      <c r="G573" s="244"/>
      <c r="H573" s="247">
        <v>19.699999999999999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178</v>
      </c>
      <c r="AU573" s="253" t="s">
        <v>83</v>
      </c>
      <c r="AV573" s="14" t="s">
        <v>83</v>
      </c>
      <c r="AW573" s="14" t="s">
        <v>30</v>
      </c>
      <c r="AX573" s="14" t="s">
        <v>73</v>
      </c>
      <c r="AY573" s="253" t="s">
        <v>169</v>
      </c>
    </row>
    <row r="574" s="13" customFormat="1">
      <c r="A574" s="13"/>
      <c r="B574" s="232"/>
      <c r="C574" s="233"/>
      <c r="D574" s="234" t="s">
        <v>178</v>
      </c>
      <c r="E574" s="235" t="s">
        <v>1</v>
      </c>
      <c r="F574" s="236" t="s">
        <v>707</v>
      </c>
      <c r="G574" s="233"/>
      <c r="H574" s="235" t="s">
        <v>1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178</v>
      </c>
      <c r="AU574" s="242" t="s">
        <v>83</v>
      </c>
      <c r="AV574" s="13" t="s">
        <v>81</v>
      </c>
      <c r="AW574" s="13" t="s">
        <v>30</v>
      </c>
      <c r="AX574" s="13" t="s">
        <v>73</v>
      </c>
      <c r="AY574" s="242" t="s">
        <v>169</v>
      </c>
    </row>
    <row r="575" s="14" customFormat="1">
      <c r="A575" s="14"/>
      <c r="B575" s="243"/>
      <c r="C575" s="244"/>
      <c r="D575" s="234" t="s">
        <v>178</v>
      </c>
      <c r="E575" s="245" t="s">
        <v>1</v>
      </c>
      <c r="F575" s="246" t="s">
        <v>708</v>
      </c>
      <c r="G575" s="244"/>
      <c r="H575" s="247">
        <v>15.060000000000001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178</v>
      </c>
      <c r="AU575" s="253" t="s">
        <v>83</v>
      </c>
      <c r="AV575" s="14" t="s">
        <v>83</v>
      </c>
      <c r="AW575" s="14" t="s">
        <v>30</v>
      </c>
      <c r="AX575" s="14" t="s">
        <v>73</v>
      </c>
      <c r="AY575" s="253" t="s">
        <v>169</v>
      </c>
    </row>
    <row r="576" s="13" customFormat="1">
      <c r="A576" s="13"/>
      <c r="B576" s="232"/>
      <c r="C576" s="233"/>
      <c r="D576" s="234" t="s">
        <v>178</v>
      </c>
      <c r="E576" s="235" t="s">
        <v>1</v>
      </c>
      <c r="F576" s="236" t="s">
        <v>709</v>
      </c>
      <c r="G576" s="233"/>
      <c r="H576" s="235" t="s">
        <v>1</v>
      </c>
      <c r="I576" s="237"/>
      <c r="J576" s="233"/>
      <c r="K576" s="233"/>
      <c r="L576" s="238"/>
      <c r="M576" s="239"/>
      <c r="N576" s="240"/>
      <c r="O576" s="240"/>
      <c r="P576" s="240"/>
      <c r="Q576" s="240"/>
      <c r="R576" s="240"/>
      <c r="S576" s="240"/>
      <c r="T576" s="24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2" t="s">
        <v>178</v>
      </c>
      <c r="AU576" s="242" t="s">
        <v>83</v>
      </c>
      <c r="AV576" s="13" t="s">
        <v>81</v>
      </c>
      <c r="AW576" s="13" t="s">
        <v>30</v>
      </c>
      <c r="AX576" s="13" t="s">
        <v>73</v>
      </c>
      <c r="AY576" s="242" t="s">
        <v>169</v>
      </c>
    </row>
    <row r="577" s="14" customFormat="1">
      <c r="A577" s="14"/>
      <c r="B577" s="243"/>
      <c r="C577" s="244"/>
      <c r="D577" s="234" t="s">
        <v>178</v>
      </c>
      <c r="E577" s="245" t="s">
        <v>1</v>
      </c>
      <c r="F577" s="246" t="s">
        <v>710</v>
      </c>
      <c r="G577" s="244"/>
      <c r="H577" s="247">
        <v>16.100000000000001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178</v>
      </c>
      <c r="AU577" s="253" t="s">
        <v>83</v>
      </c>
      <c r="AV577" s="14" t="s">
        <v>83</v>
      </c>
      <c r="AW577" s="14" t="s">
        <v>30</v>
      </c>
      <c r="AX577" s="14" t="s">
        <v>73</v>
      </c>
      <c r="AY577" s="253" t="s">
        <v>169</v>
      </c>
    </row>
    <row r="578" s="16" customFormat="1">
      <c r="A578" s="16"/>
      <c r="B578" s="265"/>
      <c r="C578" s="266"/>
      <c r="D578" s="234" t="s">
        <v>178</v>
      </c>
      <c r="E578" s="267" t="s">
        <v>1</v>
      </c>
      <c r="F578" s="268" t="s">
        <v>212</v>
      </c>
      <c r="G578" s="266"/>
      <c r="H578" s="269">
        <v>125.56</v>
      </c>
      <c r="I578" s="270"/>
      <c r="J578" s="266"/>
      <c r="K578" s="266"/>
      <c r="L578" s="271"/>
      <c r="M578" s="272"/>
      <c r="N578" s="273"/>
      <c r="O578" s="273"/>
      <c r="P578" s="273"/>
      <c r="Q578" s="273"/>
      <c r="R578" s="273"/>
      <c r="S578" s="273"/>
      <c r="T578" s="274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75" t="s">
        <v>178</v>
      </c>
      <c r="AU578" s="275" t="s">
        <v>83</v>
      </c>
      <c r="AV578" s="16" t="s">
        <v>170</v>
      </c>
      <c r="AW578" s="16" t="s">
        <v>30</v>
      </c>
      <c r="AX578" s="16" t="s">
        <v>73</v>
      </c>
      <c r="AY578" s="275" t="s">
        <v>169</v>
      </c>
    </row>
    <row r="579" s="15" customFormat="1">
      <c r="A579" s="15"/>
      <c r="B579" s="254"/>
      <c r="C579" s="255"/>
      <c r="D579" s="234" t="s">
        <v>178</v>
      </c>
      <c r="E579" s="256" t="s">
        <v>1</v>
      </c>
      <c r="F579" s="257" t="s">
        <v>181</v>
      </c>
      <c r="G579" s="255"/>
      <c r="H579" s="258">
        <v>150.73999999999998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4" t="s">
        <v>178</v>
      </c>
      <c r="AU579" s="264" t="s">
        <v>83</v>
      </c>
      <c r="AV579" s="15" t="s">
        <v>177</v>
      </c>
      <c r="AW579" s="15" t="s">
        <v>30</v>
      </c>
      <c r="AX579" s="15" t="s">
        <v>81</v>
      </c>
      <c r="AY579" s="264" t="s">
        <v>169</v>
      </c>
    </row>
    <row r="580" s="2" customFormat="1" ht="24.15" customHeight="1">
      <c r="A580" s="39"/>
      <c r="B580" s="40"/>
      <c r="C580" s="219" t="s">
        <v>396</v>
      </c>
      <c r="D580" s="219" t="s">
        <v>172</v>
      </c>
      <c r="E580" s="220" t="s">
        <v>711</v>
      </c>
      <c r="F580" s="221" t="s">
        <v>712</v>
      </c>
      <c r="G580" s="222" t="s">
        <v>175</v>
      </c>
      <c r="H580" s="223">
        <v>301.48000000000002</v>
      </c>
      <c r="I580" s="224"/>
      <c r="J580" s="225">
        <f>ROUND(I580*H580,2)</f>
        <v>0</v>
      </c>
      <c r="K580" s="221" t="s">
        <v>176</v>
      </c>
      <c r="L580" s="45"/>
      <c r="M580" s="226" t="s">
        <v>1</v>
      </c>
      <c r="N580" s="227" t="s">
        <v>38</v>
      </c>
      <c r="O580" s="92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177</v>
      </c>
      <c r="AT580" s="230" t="s">
        <v>172</v>
      </c>
      <c r="AU580" s="230" t="s">
        <v>83</v>
      </c>
      <c r="AY580" s="18" t="s">
        <v>169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81</v>
      </c>
      <c r="BK580" s="231">
        <f>ROUND(I580*H580,2)</f>
        <v>0</v>
      </c>
      <c r="BL580" s="18" t="s">
        <v>177</v>
      </c>
      <c r="BM580" s="230" t="s">
        <v>713</v>
      </c>
    </row>
    <row r="581" s="14" customFormat="1">
      <c r="A581" s="14"/>
      <c r="B581" s="243"/>
      <c r="C581" s="244"/>
      <c r="D581" s="234" t="s">
        <v>178</v>
      </c>
      <c r="E581" s="245" t="s">
        <v>1</v>
      </c>
      <c r="F581" s="246" t="s">
        <v>714</v>
      </c>
      <c r="G581" s="244"/>
      <c r="H581" s="247">
        <v>301.48000000000002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178</v>
      </c>
      <c r="AU581" s="253" t="s">
        <v>83</v>
      </c>
      <c r="AV581" s="14" t="s">
        <v>83</v>
      </c>
      <c r="AW581" s="14" t="s">
        <v>30</v>
      </c>
      <c r="AX581" s="14" t="s">
        <v>73</v>
      </c>
      <c r="AY581" s="253" t="s">
        <v>169</v>
      </c>
    </row>
    <row r="582" s="15" customFormat="1">
      <c r="A582" s="15"/>
      <c r="B582" s="254"/>
      <c r="C582" s="255"/>
      <c r="D582" s="234" t="s">
        <v>178</v>
      </c>
      <c r="E582" s="256" t="s">
        <v>1</v>
      </c>
      <c r="F582" s="257" t="s">
        <v>181</v>
      </c>
      <c r="G582" s="255"/>
      <c r="H582" s="258">
        <v>301.48000000000002</v>
      </c>
      <c r="I582" s="259"/>
      <c r="J582" s="255"/>
      <c r="K582" s="255"/>
      <c r="L582" s="260"/>
      <c r="M582" s="261"/>
      <c r="N582" s="262"/>
      <c r="O582" s="262"/>
      <c r="P582" s="262"/>
      <c r="Q582" s="262"/>
      <c r="R582" s="262"/>
      <c r="S582" s="262"/>
      <c r="T582" s="263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4" t="s">
        <v>178</v>
      </c>
      <c r="AU582" s="264" t="s">
        <v>83</v>
      </c>
      <c r="AV582" s="15" t="s">
        <v>177</v>
      </c>
      <c r="AW582" s="15" t="s">
        <v>30</v>
      </c>
      <c r="AX582" s="15" t="s">
        <v>81</v>
      </c>
      <c r="AY582" s="264" t="s">
        <v>169</v>
      </c>
    </row>
    <row r="583" s="2" customFormat="1" ht="33" customHeight="1">
      <c r="A583" s="39"/>
      <c r="B583" s="40"/>
      <c r="C583" s="219" t="s">
        <v>715</v>
      </c>
      <c r="D583" s="219" t="s">
        <v>172</v>
      </c>
      <c r="E583" s="220" t="s">
        <v>716</v>
      </c>
      <c r="F583" s="221" t="s">
        <v>717</v>
      </c>
      <c r="G583" s="222" t="s">
        <v>175</v>
      </c>
      <c r="H583" s="223">
        <v>490.72000000000003</v>
      </c>
      <c r="I583" s="224"/>
      <c r="J583" s="225">
        <f>ROUND(I583*H583,2)</f>
        <v>0</v>
      </c>
      <c r="K583" s="221" t="s">
        <v>176</v>
      </c>
      <c r="L583" s="45"/>
      <c r="M583" s="226" t="s">
        <v>1</v>
      </c>
      <c r="N583" s="227" t="s">
        <v>38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177</v>
      </c>
      <c r="AT583" s="230" t="s">
        <v>172</v>
      </c>
      <c r="AU583" s="230" t="s">
        <v>83</v>
      </c>
      <c r="AY583" s="18" t="s">
        <v>169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81</v>
      </c>
      <c r="BK583" s="231">
        <f>ROUND(I583*H583,2)</f>
        <v>0</v>
      </c>
      <c r="BL583" s="18" t="s">
        <v>177</v>
      </c>
      <c r="BM583" s="230" t="s">
        <v>718</v>
      </c>
    </row>
    <row r="584" s="14" customFormat="1">
      <c r="A584" s="14"/>
      <c r="B584" s="243"/>
      <c r="C584" s="244"/>
      <c r="D584" s="234" t="s">
        <v>178</v>
      </c>
      <c r="E584" s="245" t="s">
        <v>1</v>
      </c>
      <c r="F584" s="246" t="s">
        <v>719</v>
      </c>
      <c r="G584" s="244"/>
      <c r="H584" s="247">
        <v>490.72000000000003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178</v>
      </c>
      <c r="AU584" s="253" t="s">
        <v>83</v>
      </c>
      <c r="AV584" s="14" t="s">
        <v>83</v>
      </c>
      <c r="AW584" s="14" t="s">
        <v>30</v>
      </c>
      <c r="AX584" s="14" t="s">
        <v>73</v>
      </c>
      <c r="AY584" s="253" t="s">
        <v>169</v>
      </c>
    </row>
    <row r="585" s="15" customFormat="1">
      <c r="A585" s="15"/>
      <c r="B585" s="254"/>
      <c r="C585" s="255"/>
      <c r="D585" s="234" t="s">
        <v>178</v>
      </c>
      <c r="E585" s="256" t="s">
        <v>1</v>
      </c>
      <c r="F585" s="257" t="s">
        <v>181</v>
      </c>
      <c r="G585" s="255"/>
      <c r="H585" s="258">
        <v>490.72000000000003</v>
      </c>
      <c r="I585" s="259"/>
      <c r="J585" s="255"/>
      <c r="K585" s="255"/>
      <c r="L585" s="260"/>
      <c r="M585" s="261"/>
      <c r="N585" s="262"/>
      <c r="O585" s="262"/>
      <c r="P585" s="262"/>
      <c r="Q585" s="262"/>
      <c r="R585" s="262"/>
      <c r="S585" s="262"/>
      <c r="T585" s="263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4" t="s">
        <v>178</v>
      </c>
      <c r="AU585" s="264" t="s">
        <v>83</v>
      </c>
      <c r="AV585" s="15" t="s">
        <v>177</v>
      </c>
      <c r="AW585" s="15" t="s">
        <v>30</v>
      </c>
      <c r="AX585" s="15" t="s">
        <v>81</v>
      </c>
      <c r="AY585" s="264" t="s">
        <v>169</v>
      </c>
    </row>
    <row r="586" s="2" customFormat="1" ht="16.5" customHeight="1">
      <c r="A586" s="39"/>
      <c r="B586" s="40"/>
      <c r="C586" s="219" t="s">
        <v>405</v>
      </c>
      <c r="D586" s="219" t="s">
        <v>172</v>
      </c>
      <c r="E586" s="220" t="s">
        <v>720</v>
      </c>
      <c r="F586" s="221" t="s">
        <v>721</v>
      </c>
      <c r="G586" s="222" t="s">
        <v>175</v>
      </c>
      <c r="H586" s="223">
        <v>228.59999999999999</v>
      </c>
      <c r="I586" s="224"/>
      <c r="J586" s="225">
        <f>ROUND(I586*H586,2)</f>
        <v>0</v>
      </c>
      <c r="K586" s="221" t="s">
        <v>176</v>
      </c>
      <c r="L586" s="45"/>
      <c r="M586" s="226" t="s">
        <v>1</v>
      </c>
      <c r="N586" s="227" t="s">
        <v>38</v>
      </c>
      <c r="O586" s="92"/>
      <c r="P586" s="228">
        <f>O586*H586</f>
        <v>0</v>
      </c>
      <c r="Q586" s="228">
        <v>0</v>
      </c>
      <c r="R586" s="228">
        <f>Q586*H586</f>
        <v>0</v>
      </c>
      <c r="S586" s="228">
        <v>0</v>
      </c>
      <c r="T586" s="229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0" t="s">
        <v>177</v>
      </c>
      <c r="AT586" s="230" t="s">
        <v>172</v>
      </c>
      <c r="AU586" s="230" t="s">
        <v>83</v>
      </c>
      <c r="AY586" s="18" t="s">
        <v>169</v>
      </c>
      <c r="BE586" s="231">
        <f>IF(N586="základní",J586,0)</f>
        <v>0</v>
      </c>
      <c r="BF586" s="231">
        <f>IF(N586="snížená",J586,0)</f>
        <v>0</v>
      </c>
      <c r="BG586" s="231">
        <f>IF(N586="zákl. přenesená",J586,0)</f>
        <v>0</v>
      </c>
      <c r="BH586" s="231">
        <f>IF(N586="sníž. přenesená",J586,0)</f>
        <v>0</v>
      </c>
      <c r="BI586" s="231">
        <f>IF(N586="nulová",J586,0)</f>
        <v>0</v>
      </c>
      <c r="BJ586" s="18" t="s">
        <v>81</v>
      </c>
      <c r="BK586" s="231">
        <f>ROUND(I586*H586,2)</f>
        <v>0</v>
      </c>
      <c r="BL586" s="18" t="s">
        <v>177</v>
      </c>
      <c r="BM586" s="230" t="s">
        <v>722</v>
      </c>
    </row>
    <row r="587" s="13" customFormat="1">
      <c r="A587" s="13"/>
      <c r="B587" s="232"/>
      <c r="C587" s="233"/>
      <c r="D587" s="234" t="s">
        <v>178</v>
      </c>
      <c r="E587" s="235" t="s">
        <v>1</v>
      </c>
      <c r="F587" s="236" t="s">
        <v>690</v>
      </c>
      <c r="G587" s="233"/>
      <c r="H587" s="235" t="s">
        <v>1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178</v>
      </c>
      <c r="AU587" s="242" t="s">
        <v>83</v>
      </c>
      <c r="AV587" s="13" t="s">
        <v>81</v>
      </c>
      <c r="AW587" s="13" t="s">
        <v>30</v>
      </c>
      <c r="AX587" s="13" t="s">
        <v>73</v>
      </c>
      <c r="AY587" s="242" t="s">
        <v>169</v>
      </c>
    </row>
    <row r="588" s="13" customFormat="1">
      <c r="A588" s="13"/>
      <c r="B588" s="232"/>
      <c r="C588" s="233"/>
      <c r="D588" s="234" t="s">
        <v>178</v>
      </c>
      <c r="E588" s="235" t="s">
        <v>1</v>
      </c>
      <c r="F588" s="236" t="s">
        <v>691</v>
      </c>
      <c r="G588" s="233"/>
      <c r="H588" s="235" t="s">
        <v>1</v>
      </c>
      <c r="I588" s="237"/>
      <c r="J588" s="233"/>
      <c r="K588" s="233"/>
      <c r="L588" s="238"/>
      <c r="M588" s="239"/>
      <c r="N588" s="240"/>
      <c r="O588" s="240"/>
      <c r="P588" s="240"/>
      <c r="Q588" s="240"/>
      <c r="R588" s="240"/>
      <c r="S588" s="240"/>
      <c r="T588" s="24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2" t="s">
        <v>178</v>
      </c>
      <c r="AU588" s="242" t="s">
        <v>83</v>
      </c>
      <c r="AV588" s="13" t="s">
        <v>81</v>
      </c>
      <c r="AW588" s="13" t="s">
        <v>30</v>
      </c>
      <c r="AX588" s="13" t="s">
        <v>73</v>
      </c>
      <c r="AY588" s="242" t="s">
        <v>169</v>
      </c>
    </row>
    <row r="589" s="13" customFormat="1">
      <c r="A589" s="13"/>
      <c r="B589" s="232"/>
      <c r="C589" s="233"/>
      <c r="D589" s="234" t="s">
        <v>178</v>
      </c>
      <c r="E589" s="235" t="s">
        <v>1</v>
      </c>
      <c r="F589" s="236" t="s">
        <v>692</v>
      </c>
      <c r="G589" s="233"/>
      <c r="H589" s="235" t="s">
        <v>1</v>
      </c>
      <c r="I589" s="237"/>
      <c r="J589" s="233"/>
      <c r="K589" s="233"/>
      <c r="L589" s="238"/>
      <c r="M589" s="239"/>
      <c r="N589" s="240"/>
      <c r="O589" s="240"/>
      <c r="P589" s="240"/>
      <c r="Q589" s="240"/>
      <c r="R589" s="240"/>
      <c r="S589" s="240"/>
      <c r="T589" s="24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2" t="s">
        <v>178</v>
      </c>
      <c r="AU589" s="242" t="s">
        <v>83</v>
      </c>
      <c r="AV589" s="13" t="s">
        <v>81</v>
      </c>
      <c r="AW589" s="13" t="s">
        <v>30</v>
      </c>
      <c r="AX589" s="13" t="s">
        <v>73</v>
      </c>
      <c r="AY589" s="242" t="s">
        <v>169</v>
      </c>
    </row>
    <row r="590" s="14" customFormat="1">
      <c r="A590" s="14"/>
      <c r="B590" s="243"/>
      <c r="C590" s="244"/>
      <c r="D590" s="234" t="s">
        <v>178</v>
      </c>
      <c r="E590" s="245" t="s">
        <v>1</v>
      </c>
      <c r="F590" s="246" t="s">
        <v>693</v>
      </c>
      <c r="G590" s="244"/>
      <c r="H590" s="247">
        <v>10.01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178</v>
      </c>
      <c r="AU590" s="253" t="s">
        <v>83</v>
      </c>
      <c r="AV590" s="14" t="s">
        <v>83</v>
      </c>
      <c r="AW590" s="14" t="s">
        <v>30</v>
      </c>
      <c r="AX590" s="14" t="s">
        <v>73</v>
      </c>
      <c r="AY590" s="253" t="s">
        <v>169</v>
      </c>
    </row>
    <row r="591" s="13" customFormat="1">
      <c r="A591" s="13"/>
      <c r="B591" s="232"/>
      <c r="C591" s="233"/>
      <c r="D591" s="234" t="s">
        <v>178</v>
      </c>
      <c r="E591" s="235" t="s">
        <v>1</v>
      </c>
      <c r="F591" s="236" t="s">
        <v>694</v>
      </c>
      <c r="G591" s="233"/>
      <c r="H591" s="235" t="s">
        <v>1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178</v>
      </c>
      <c r="AU591" s="242" t="s">
        <v>83</v>
      </c>
      <c r="AV591" s="13" t="s">
        <v>81</v>
      </c>
      <c r="AW591" s="13" t="s">
        <v>30</v>
      </c>
      <c r="AX591" s="13" t="s">
        <v>73</v>
      </c>
      <c r="AY591" s="242" t="s">
        <v>169</v>
      </c>
    </row>
    <row r="592" s="14" customFormat="1">
      <c r="A592" s="14"/>
      <c r="B592" s="243"/>
      <c r="C592" s="244"/>
      <c r="D592" s="234" t="s">
        <v>178</v>
      </c>
      <c r="E592" s="245" t="s">
        <v>1</v>
      </c>
      <c r="F592" s="246" t="s">
        <v>695</v>
      </c>
      <c r="G592" s="244"/>
      <c r="H592" s="247">
        <v>12.640000000000001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178</v>
      </c>
      <c r="AU592" s="253" t="s">
        <v>83</v>
      </c>
      <c r="AV592" s="14" t="s">
        <v>83</v>
      </c>
      <c r="AW592" s="14" t="s">
        <v>30</v>
      </c>
      <c r="AX592" s="14" t="s">
        <v>73</v>
      </c>
      <c r="AY592" s="253" t="s">
        <v>169</v>
      </c>
    </row>
    <row r="593" s="13" customFormat="1">
      <c r="A593" s="13"/>
      <c r="B593" s="232"/>
      <c r="C593" s="233"/>
      <c r="D593" s="234" t="s">
        <v>178</v>
      </c>
      <c r="E593" s="235" t="s">
        <v>1</v>
      </c>
      <c r="F593" s="236" t="s">
        <v>696</v>
      </c>
      <c r="G593" s="233"/>
      <c r="H593" s="235" t="s">
        <v>1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178</v>
      </c>
      <c r="AU593" s="242" t="s">
        <v>83</v>
      </c>
      <c r="AV593" s="13" t="s">
        <v>81</v>
      </c>
      <c r="AW593" s="13" t="s">
        <v>30</v>
      </c>
      <c r="AX593" s="13" t="s">
        <v>73</v>
      </c>
      <c r="AY593" s="242" t="s">
        <v>169</v>
      </c>
    </row>
    <row r="594" s="14" customFormat="1">
      <c r="A594" s="14"/>
      <c r="B594" s="243"/>
      <c r="C594" s="244"/>
      <c r="D594" s="234" t="s">
        <v>178</v>
      </c>
      <c r="E594" s="245" t="s">
        <v>1</v>
      </c>
      <c r="F594" s="246" t="s">
        <v>697</v>
      </c>
      <c r="G594" s="244"/>
      <c r="H594" s="247">
        <v>2.5299999999999998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178</v>
      </c>
      <c r="AU594" s="253" t="s">
        <v>83</v>
      </c>
      <c r="AV594" s="14" t="s">
        <v>83</v>
      </c>
      <c r="AW594" s="14" t="s">
        <v>30</v>
      </c>
      <c r="AX594" s="14" t="s">
        <v>73</v>
      </c>
      <c r="AY594" s="253" t="s">
        <v>169</v>
      </c>
    </row>
    <row r="595" s="16" customFormat="1">
      <c r="A595" s="16"/>
      <c r="B595" s="265"/>
      <c r="C595" s="266"/>
      <c r="D595" s="234" t="s">
        <v>178</v>
      </c>
      <c r="E595" s="267" t="s">
        <v>1</v>
      </c>
      <c r="F595" s="268" t="s">
        <v>212</v>
      </c>
      <c r="G595" s="266"/>
      <c r="H595" s="269">
        <v>25.18</v>
      </c>
      <c r="I595" s="270"/>
      <c r="J595" s="266"/>
      <c r="K595" s="266"/>
      <c r="L595" s="271"/>
      <c r="M595" s="272"/>
      <c r="N595" s="273"/>
      <c r="O595" s="273"/>
      <c r="P595" s="273"/>
      <c r="Q595" s="273"/>
      <c r="R595" s="273"/>
      <c r="S595" s="273"/>
      <c r="T595" s="274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75" t="s">
        <v>178</v>
      </c>
      <c r="AU595" s="275" t="s">
        <v>83</v>
      </c>
      <c r="AV595" s="16" t="s">
        <v>170</v>
      </c>
      <c r="AW595" s="16" t="s">
        <v>30</v>
      </c>
      <c r="AX595" s="16" t="s">
        <v>73</v>
      </c>
      <c r="AY595" s="275" t="s">
        <v>169</v>
      </c>
    </row>
    <row r="596" s="13" customFormat="1">
      <c r="A596" s="13"/>
      <c r="B596" s="232"/>
      <c r="C596" s="233"/>
      <c r="D596" s="234" t="s">
        <v>178</v>
      </c>
      <c r="E596" s="235" t="s">
        <v>1</v>
      </c>
      <c r="F596" s="236" t="s">
        <v>698</v>
      </c>
      <c r="G596" s="233"/>
      <c r="H596" s="235" t="s">
        <v>1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2" t="s">
        <v>178</v>
      </c>
      <c r="AU596" s="242" t="s">
        <v>83</v>
      </c>
      <c r="AV596" s="13" t="s">
        <v>81</v>
      </c>
      <c r="AW596" s="13" t="s">
        <v>30</v>
      </c>
      <c r="AX596" s="13" t="s">
        <v>73</v>
      </c>
      <c r="AY596" s="242" t="s">
        <v>169</v>
      </c>
    </row>
    <row r="597" s="13" customFormat="1">
      <c r="A597" s="13"/>
      <c r="B597" s="232"/>
      <c r="C597" s="233"/>
      <c r="D597" s="234" t="s">
        <v>178</v>
      </c>
      <c r="E597" s="235" t="s">
        <v>1</v>
      </c>
      <c r="F597" s="236" t="s">
        <v>699</v>
      </c>
      <c r="G597" s="233"/>
      <c r="H597" s="235" t="s">
        <v>1</v>
      </c>
      <c r="I597" s="237"/>
      <c r="J597" s="233"/>
      <c r="K597" s="233"/>
      <c r="L597" s="238"/>
      <c r="M597" s="239"/>
      <c r="N597" s="240"/>
      <c r="O597" s="240"/>
      <c r="P597" s="240"/>
      <c r="Q597" s="240"/>
      <c r="R597" s="240"/>
      <c r="S597" s="240"/>
      <c r="T597" s="24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2" t="s">
        <v>178</v>
      </c>
      <c r="AU597" s="242" t="s">
        <v>83</v>
      </c>
      <c r="AV597" s="13" t="s">
        <v>81</v>
      </c>
      <c r="AW597" s="13" t="s">
        <v>30</v>
      </c>
      <c r="AX597" s="13" t="s">
        <v>73</v>
      </c>
      <c r="AY597" s="242" t="s">
        <v>169</v>
      </c>
    </row>
    <row r="598" s="14" customFormat="1">
      <c r="A598" s="14"/>
      <c r="B598" s="243"/>
      <c r="C598" s="244"/>
      <c r="D598" s="234" t="s">
        <v>178</v>
      </c>
      <c r="E598" s="245" t="s">
        <v>1</v>
      </c>
      <c r="F598" s="246" t="s">
        <v>700</v>
      </c>
      <c r="G598" s="244"/>
      <c r="H598" s="247">
        <v>39.259999999999998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178</v>
      </c>
      <c r="AU598" s="253" t="s">
        <v>83</v>
      </c>
      <c r="AV598" s="14" t="s">
        <v>83</v>
      </c>
      <c r="AW598" s="14" t="s">
        <v>30</v>
      </c>
      <c r="AX598" s="14" t="s">
        <v>73</v>
      </c>
      <c r="AY598" s="253" t="s">
        <v>169</v>
      </c>
    </row>
    <row r="599" s="13" customFormat="1">
      <c r="A599" s="13"/>
      <c r="B599" s="232"/>
      <c r="C599" s="233"/>
      <c r="D599" s="234" t="s">
        <v>178</v>
      </c>
      <c r="E599" s="235" t="s">
        <v>1</v>
      </c>
      <c r="F599" s="236" t="s">
        <v>701</v>
      </c>
      <c r="G599" s="233"/>
      <c r="H599" s="235" t="s">
        <v>1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2" t="s">
        <v>178</v>
      </c>
      <c r="AU599" s="242" t="s">
        <v>83</v>
      </c>
      <c r="AV599" s="13" t="s">
        <v>81</v>
      </c>
      <c r="AW599" s="13" t="s">
        <v>30</v>
      </c>
      <c r="AX599" s="13" t="s">
        <v>73</v>
      </c>
      <c r="AY599" s="242" t="s">
        <v>169</v>
      </c>
    </row>
    <row r="600" s="14" customFormat="1">
      <c r="A600" s="14"/>
      <c r="B600" s="243"/>
      <c r="C600" s="244"/>
      <c r="D600" s="234" t="s">
        <v>178</v>
      </c>
      <c r="E600" s="245" t="s">
        <v>1</v>
      </c>
      <c r="F600" s="246" t="s">
        <v>702</v>
      </c>
      <c r="G600" s="244"/>
      <c r="H600" s="247">
        <v>16.620000000000001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178</v>
      </c>
      <c r="AU600" s="253" t="s">
        <v>83</v>
      </c>
      <c r="AV600" s="14" t="s">
        <v>83</v>
      </c>
      <c r="AW600" s="14" t="s">
        <v>30</v>
      </c>
      <c r="AX600" s="14" t="s">
        <v>73</v>
      </c>
      <c r="AY600" s="253" t="s">
        <v>169</v>
      </c>
    </row>
    <row r="601" s="13" customFormat="1">
      <c r="A601" s="13"/>
      <c r="B601" s="232"/>
      <c r="C601" s="233"/>
      <c r="D601" s="234" t="s">
        <v>178</v>
      </c>
      <c r="E601" s="235" t="s">
        <v>1</v>
      </c>
      <c r="F601" s="236" t="s">
        <v>703</v>
      </c>
      <c r="G601" s="233"/>
      <c r="H601" s="235" t="s">
        <v>1</v>
      </c>
      <c r="I601" s="237"/>
      <c r="J601" s="233"/>
      <c r="K601" s="233"/>
      <c r="L601" s="238"/>
      <c r="M601" s="239"/>
      <c r="N601" s="240"/>
      <c r="O601" s="240"/>
      <c r="P601" s="240"/>
      <c r="Q601" s="240"/>
      <c r="R601" s="240"/>
      <c r="S601" s="240"/>
      <c r="T601" s="24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2" t="s">
        <v>178</v>
      </c>
      <c r="AU601" s="242" t="s">
        <v>83</v>
      </c>
      <c r="AV601" s="13" t="s">
        <v>81</v>
      </c>
      <c r="AW601" s="13" t="s">
        <v>30</v>
      </c>
      <c r="AX601" s="13" t="s">
        <v>73</v>
      </c>
      <c r="AY601" s="242" t="s">
        <v>169</v>
      </c>
    </row>
    <row r="602" s="14" customFormat="1">
      <c r="A602" s="14"/>
      <c r="B602" s="243"/>
      <c r="C602" s="244"/>
      <c r="D602" s="234" t="s">
        <v>178</v>
      </c>
      <c r="E602" s="245" t="s">
        <v>1</v>
      </c>
      <c r="F602" s="246" t="s">
        <v>704</v>
      </c>
      <c r="G602" s="244"/>
      <c r="H602" s="247">
        <v>18.82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178</v>
      </c>
      <c r="AU602" s="253" t="s">
        <v>83</v>
      </c>
      <c r="AV602" s="14" t="s">
        <v>83</v>
      </c>
      <c r="AW602" s="14" t="s">
        <v>30</v>
      </c>
      <c r="AX602" s="14" t="s">
        <v>73</v>
      </c>
      <c r="AY602" s="253" t="s">
        <v>169</v>
      </c>
    </row>
    <row r="603" s="13" customFormat="1">
      <c r="A603" s="13"/>
      <c r="B603" s="232"/>
      <c r="C603" s="233"/>
      <c r="D603" s="234" t="s">
        <v>178</v>
      </c>
      <c r="E603" s="235" t="s">
        <v>1</v>
      </c>
      <c r="F603" s="236" t="s">
        <v>705</v>
      </c>
      <c r="G603" s="233"/>
      <c r="H603" s="235" t="s">
        <v>1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178</v>
      </c>
      <c r="AU603" s="242" t="s">
        <v>83</v>
      </c>
      <c r="AV603" s="13" t="s">
        <v>81</v>
      </c>
      <c r="AW603" s="13" t="s">
        <v>30</v>
      </c>
      <c r="AX603" s="13" t="s">
        <v>73</v>
      </c>
      <c r="AY603" s="242" t="s">
        <v>169</v>
      </c>
    </row>
    <row r="604" s="14" customFormat="1">
      <c r="A604" s="14"/>
      <c r="B604" s="243"/>
      <c r="C604" s="244"/>
      <c r="D604" s="234" t="s">
        <v>178</v>
      </c>
      <c r="E604" s="245" t="s">
        <v>1</v>
      </c>
      <c r="F604" s="246" t="s">
        <v>706</v>
      </c>
      <c r="G604" s="244"/>
      <c r="H604" s="247">
        <v>19.699999999999999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178</v>
      </c>
      <c r="AU604" s="253" t="s">
        <v>83</v>
      </c>
      <c r="AV604" s="14" t="s">
        <v>83</v>
      </c>
      <c r="AW604" s="14" t="s">
        <v>30</v>
      </c>
      <c r="AX604" s="14" t="s">
        <v>73</v>
      </c>
      <c r="AY604" s="253" t="s">
        <v>169</v>
      </c>
    </row>
    <row r="605" s="13" customFormat="1">
      <c r="A605" s="13"/>
      <c r="B605" s="232"/>
      <c r="C605" s="233"/>
      <c r="D605" s="234" t="s">
        <v>178</v>
      </c>
      <c r="E605" s="235" t="s">
        <v>1</v>
      </c>
      <c r="F605" s="236" t="s">
        <v>707</v>
      </c>
      <c r="G605" s="233"/>
      <c r="H605" s="235" t="s">
        <v>1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178</v>
      </c>
      <c r="AU605" s="242" t="s">
        <v>83</v>
      </c>
      <c r="AV605" s="13" t="s">
        <v>81</v>
      </c>
      <c r="AW605" s="13" t="s">
        <v>30</v>
      </c>
      <c r="AX605" s="13" t="s">
        <v>73</v>
      </c>
      <c r="AY605" s="242" t="s">
        <v>169</v>
      </c>
    </row>
    <row r="606" s="14" customFormat="1">
      <c r="A606" s="14"/>
      <c r="B606" s="243"/>
      <c r="C606" s="244"/>
      <c r="D606" s="234" t="s">
        <v>178</v>
      </c>
      <c r="E606" s="245" t="s">
        <v>1</v>
      </c>
      <c r="F606" s="246" t="s">
        <v>708</v>
      </c>
      <c r="G606" s="244"/>
      <c r="H606" s="247">
        <v>15.060000000000001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178</v>
      </c>
      <c r="AU606" s="253" t="s">
        <v>83</v>
      </c>
      <c r="AV606" s="14" t="s">
        <v>83</v>
      </c>
      <c r="AW606" s="14" t="s">
        <v>30</v>
      </c>
      <c r="AX606" s="14" t="s">
        <v>73</v>
      </c>
      <c r="AY606" s="253" t="s">
        <v>169</v>
      </c>
    </row>
    <row r="607" s="13" customFormat="1">
      <c r="A607" s="13"/>
      <c r="B607" s="232"/>
      <c r="C607" s="233"/>
      <c r="D607" s="234" t="s">
        <v>178</v>
      </c>
      <c r="E607" s="235" t="s">
        <v>1</v>
      </c>
      <c r="F607" s="236" t="s">
        <v>709</v>
      </c>
      <c r="G607" s="233"/>
      <c r="H607" s="235" t="s">
        <v>1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178</v>
      </c>
      <c r="AU607" s="242" t="s">
        <v>83</v>
      </c>
      <c r="AV607" s="13" t="s">
        <v>81</v>
      </c>
      <c r="AW607" s="13" t="s">
        <v>30</v>
      </c>
      <c r="AX607" s="13" t="s">
        <v>73</v>
      </c>
      <c r="AY607" s="242" t="s">
        <v>169</v>
      </c>
    </row>
    <row r="608" s="14" customFormat="1">
      <c r="A608" s="14"/>
      <c r="B608" s="243"/>
      <c r="C608" s="244"/>
      <c r="D608" s="234" t="s">
        <v>178</v>
      </c>
      <c r="E608" s="245" t="s">
        <v>1</v>
      </c>
      <c r="F608" s="246" t="s">
        <v>710</v>
      </c>
      <c r="G608" s="244"/>
      <c r="H608" s="247">
        <v>16.100000000000001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178</v>
      </c>
      <c r="AU608" s="253" t="s">
        <v>83</v>
      </c>
      <c r="AV608" s="14" t="s">
        <v>83</v>
      </c>
      <c r="AW608" s="14" t="s">
        <v>30</v>
      </c>
      <c r="AX608" s="14" t="s">
        <v>73</v>
      </c>
      <c r="AY608" s="253" t="s">
        <v>169</v>
      </c>
    </row>
    <row r="609" s="16" customFormat="1">
      <c r="A609" s="16"/>
      <c r="B609" s="265"/>
      <c r="C609" s="266"/>
      <c r="D609" s="234" t="s">
        <v>178</v>
      </c>
      <c r="E609" s="267" t="s">
        <v>1</v>
      </c>
      <c r="F609" s="268" t="s">
        <v>212</v>
      </c>
      <c r="G609" s="266"/>
      <c r="H609" s="269">
        <v>125.56</v>
      </c>
      <c r="I609" s="270"/>
      <c r="J609" s="266"/>
      <c r="K609" s="266"/>
      <c r="L609" s="271"/>
      <c r="M609" s="272"/>
      <c r="N609" s="273"/>
      <c r="O609" s="273"/>
      <c r="P609" s="273"/>
      <c r="Q609" s="273"/>
      <c r="R609" s="273"/>
      <c r="S609" s="273"/>
      <c r="T609" s="274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75" t="s">
        <v>178</v>
      </c>
      <c r="AU609" s="275" t="s">
        <v>83</v>
      </c>
      <c r="AV609" s="16" t="s">
        <v>170</v>
      </c>
      <c r="AW609" s="16" t="s">
        <v>30</v>
      </c>
      <c r="AX609" s="16" t="s">
        <v>73</v>
      </c>
      <c r="AY609" s="275" t="s">
        <v>169</v>
      </c>
    </row>
    <row r="610" s="13" customFormat="1">
      <c r="A610" s="13"/>
      <c r="B610" s="232"/>
      <c r="C610" s="233"/>
      <c r="D610" s="234" t="s">
        <v>178</v>
      </c>
      <c r="E610" s="235" t="s">
        <v>1</v>
      </c>
      <c r="F610" s="236" t="s">
        <v>723</v>
      </c>
      <c r="G610" s="233"/>
      <c r="H610" s="235" t="s">
        <v>1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2" t="s">
        <v>178</v>
      </c>
      <c r="AU610" s="242" t="s">
        <v>83</v>
      </c>
      <c r="AV610" s="13" t="s">
        <v>81</v>
      </c>
      <c r="AW610" s="13" t="s">
        <v>30</v>
      </c>
      <c r="AX610" s="13" t="s">
        <v>73</v>
      </c>
      <c r="AY610" s="242" t="s">
        <v>169</v>
      </c>
    </row>
    <row r="611" s="14" customFormat="1">
      <c r="A611" s="14"/>
      <c r="B611" s="243"/>
      <c r="C611" s="244"/>
      <c r="D611" s="234" t="s">
        <v>178</v>
      </c>
      <c r="E611" s="245" t="s">
        <v>1</v>
      </c>
      <c r="F611" s="246" t="s">
        <v>724</v>
      </c>
      <c r="G611" s="244"/>
      <c r="H611" s="247">
        <v>40.560000000000002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178</v>
      </c>
      <c r="AU611" s="253" t="s">
        <v>83</v>
      </c>
      <c r="AV611" s="14" t="s">
        <v>83</v>
      </c>
      <c r="AW611" s="14" t="s">
        <v>30</v>
      </c>
      <c r="AX611" s="14" t="s">
        <v>73</v>
      </c>
      <c r="AY611" s="253" t="s">
        <v>169</v>
      </c>
    </row>
    <row r="612" s="14" customFormat="1">
      <c r="A612" s="14"/>
      <c r="B612" s="243"/>
      <c r="C612" s="244"/>
      <c r="D612" s="234" t="s">
        <v>178</v>
      </c>
      <c r="E612" s="245" t="s">
        <v>1</v>
      </c>
      <c r="F612" s="246" t="s">
        <v>725</v>
      </c>
      <c r="G612" s="244"/>
      <c r="H612" s="247">
        <v>5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178</v>
      </c>
      <c r="AU612" s="253" t="s">
        <v>83</v>
      </c>
      <c r="AV612" s="14" t="s">
        <v>83</v>
      </c>
      <c r="AW612" s="14" t="s">
        <v>30</v>
      </c>
      <c r="AX612" s="14" t="s">
        <v>73</v>
      </c>
      <c r="AY612" s="253" t="s">
        <v>169</v>
      </c>
    </row>
    <row r="613" s="14" customFormat="1">
      <c r="A613" s="14"/>
      <c r="B613" s="243"/>
      <c r="C613" s="244"/>
      <c r="D613" s="234" t="s">
        <v>178</v>
      </c>
      <c r="E613" s="245" t="s">
        <v>1</v>
      </c>
      <c r="F613" s="246" t="s">
        <v>726</v>
      </c>
      <c r="G613" s="244"/>
      <c r="H613" s="247">
        <v>32.299999999999997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178</v>
      </c>
      <c r="AU613" s="253" t="s">
        <v>83</v>
      </c>
      <c r="AV613" s="14" t="s">
        <v>83</v>
      </c>
      <c r="AW613" s="14" t="s">
        <v>30</v>
      </c>
      <c r="AX613" s="14" t="s">
        <v>73</v>
      </c>
      <c r="AY613" s="253" t="s">
        <v>169</v>
      </c>
    </row>
    <row r="614" s="16" customFormat="1">
      <c r="A614" s="16"/>
      <c r="B614" s="265"/>
      <c r="C614" s="266"/>
      <c r="D614" s="234" t="s">
        <v>178</v>
      </c>
      <c r="E614" s="267" t="s">
        <v>1</v>
      </c>
      <c r="F614" s="268" t="s">
        <v>212</v>
      </c>
      <c r="G614" s="266"/>
      <c r="H614" s="269">
        <v>77.859999999999999</v>
      </c>
      <c r="I614" s="270"/>
      <c r="J614" s="266"/>
      <c r="K614" s="266"/>
      <c r="L614" s="271"/>
      <c r="M614" s="272"/>
      <c r="N614" s="273"/>
      <c r="O614" s="273"/>
      <c r="P614" s="273"/>
      <c r="Q614" s="273"/>
      <c r="R614" s="273"/>
      <c r="S614" s="273"/>
      <c r="T614" s="274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275" t="s">
        <v>178</v>
      </c>
      <c r="AU614" s="275" t="s">
        <v>83</v>
      </c>
      <c r="AV614" s="16" t="s">
        <v>170</v>
      </c>
      <c r="AW614" s="16" t="s">
        <v>30</v>
      </c>
      <c r="AX614" s="16" t="s">
        <v>73</v>
      </c>
      <c r="AY614" s="275" t="s">
        <v>169</v>
      </c>
    </row>
    <row r="615" s="15" customFormat="1">
      <c r="A615" s="15"/>
      <c r="B615" s="254"/>
      <c r="C615" s="255"/>
      <c r="D615" s="234" t="s">
        <v>178</v>
      </c>
      <c r="E615" s="256" t="s">
        <v>1</v>
      </c>
      <c r="F615" s="257" t="s">
        <v>181</v>
      </c>
      <c r="G615" s="255"/>
      <c r="H615" s="258">
        <v>228.59999999999997</v>
      </c>
      <c r="I615" s="259"/>
      <c r="J615" s="255"/>
      <c r="K615" s="255"/>
      <c r="L615" s="260"/>
      <c r="M615" s="261"/>
      <c r="N615" s="262"/>
      <c r="O615" s="262"/>
      <c r="P615" s="262"/>
      <c r="Q615" s="262"/>
      <c r="R615" s="262"/>
      <c r="S615" s="262"/>
      <c r="T615" s="263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4" t="s">
        <v>178</v>
      </c>
      <c r="AU615" s="264" t="s">
        <v>83</v>
      </c>
      <c r="AV615" s="15" t="s">
        <v>177</v>
      </c>
      <c r="AW615" s="15" t="s">
        <v>30</v>
      </c>
      <c r="AX615" s="15" t="s">
        <v>81</v>
      </c>
      <c r="AY615" s="264" t="s">
        <v>169</v>
      </c>
    </row>
    <row r="616" s="2" customFormat="1" ht="16.5" customHeight="1">
      <c r="A616" s="39"/>
      <c r="B616" s="40"/>
      <c r="C616" s="219" t="s">
        <v>727</v>
      </c>
      <c r="D616" s="219" t="s">
        <v>172</v>
      </c>
      <c r="E616" s="220" t="s">
        <v>728</v>
      </c>
      <c r="F616" s="221" t="s">
        <v>729</v>
      </c>
      <c r="G616" s="222" t="s">
        <v>175</v>
      </c>
      <c r="H616" s="223">
        <v>154.12799999999999</v>
      </c>
      <c r="I616" s="224"/>
      <c r="J616" s="225">
        <f>ROUND(I616*H616,2)</f>
        <v>0</v>
      </c>
      <c r="K616" s="221" t="s">
        <v>176</v>
      </c>
      <c r="L616" s="45"/>
      <c r="M616" s="226" t="s">
        <v>1</v>
      </c>
      <c r="N616" s="227" t="s">
        <v>38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</v>
      </c>
      <c r="T616" s="22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177</v>
      </c>
      <c r="AT616" s="230" t="s">
        <v>172</v>
      </c>
      <c r="AU616" s="230" t="s">
        <v>83</v>
      </c>
      <c r="AY616" s="18" t="s">
        <v>169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81</v>
      </c>
      <c r="BK616" s="231">
        <f>ROUND(I616*H616,2)</f>
        <v>0</v>
      </c>
      <c r="BL616" s="18" t="s">
        <v>177</v>
      </c>
      <c r="BM616" s="230" t="s">
        <v>730</v>
      </c>
    </row>
    <row r="617" s="13" customFormat="1">
      <c r="A617" s="13"/>
      <c r="B617" s="232"/>
      <c r="C617" s="233"/>
      <c r="D617" s="234" t="s">
        <v>178</v>
      </c>
      <c r="E617" s="235" t="s">
        <v>1</v>
      </c>
      <c r="F617" s="236" t="s">
        <v>690</v>
      </c>
      <c r="G617" s="233"/>
      <c r="H617" s="235" t="s">
        <v>1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178</v>
      </c>
      <c r="AU617" s="242" t="s">
        <v>83</v>
      </c>
      <c r="AV617" s="13" t="s">
        <v>81</v>
      </c>
      <c r="AW617" s="13" t="s">
        <v>30</v>
      </c>
      <c r="AX617" s="13" t="s">
        <v>73</v>
      </c>
      <c r="AY617" s="242" t="s">
        <v>169</v>
      </c>
    </row>
    <row r="618" s="14" customFormat="1">
      <c r="A618" s="14"/>
      <c r="B618" s="243"/>
      <c r="C618" s="244"/>
      <c r="D618" s="234" t="s">
        <v>178</v>
      </c>
      <c r="E618" s="245" t="s">
        <v>1</v>
      </c>
      <c r="F618" s="246" t="s">
        <v>731</v>
      </c>
      <c r="G618" s="244"/>
      <c r="H618" s="247">
        <v>154.12799999999999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178</v>
      </c>
      <c r="AU618" s="253" t="s">
        <v>83</v>
      </c>
      <c r="AV618" s="14" t="s">
        <v>83</v>
      </c>
      <c r="AW618" s="14" t="s">
        <v>30</v>
      </c>
      <c r="AX618" s="14" t="s">
        <v>73</v>
      </c>
      <c r="AY618" s="253" t="s">
        <v>169</v>
      </c>
    </row>
    <row r="619" s="15" customFormat="1">
      <c r="A619" s="15"/>
      <c r="B619" s="254"/>
      <c r="C619" s="255"/>
      <c r="D619" s="234" t="s">
        <v>178</v>
      </c>
      <c r="E619" s="256" t="s">
        <v>1</v>
      </c>
      <c r="F619" s="257" t="s">
        <v>181</v>
      </c>
      <c r="G619" s="255"/>
      <c r="H619" s="258">
        <v>154.12799999999999</v>
      </c>
      <c r="I619" s="259"/>
      <c r="J619" s="255"/>
      <c r="K619" s="255"/>
      <c r="L619" s="260"/>
      <c r="M619" s="261"/>
      <c r="N619" s="262"/>
      <c r="O619" s="262"/>
      <c r="P619" s="262"/>
      <c r="Q619" s="262"/>
      <c r="R619" s="262"/>
      <c r="S619" s="262"/>
      <c r="T619" s="263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4" t="s">
        <v>178</v>
      </c>
      <c r="AU619" s="264" t="s">
        <v>83</v>
      </c>
      <c r="AV619" s="15" t="s">
        <v>177</v>
      </c>
      <c r="AW619" s="15" t="s">
        <v>30</v>
      </c>
      <c r="AX619" s="15" t="s">
        <v>81</v>
      </c>
      <c r="AY619" s="264" t="s">
        <v>169</v>
      </c>
    </row>
    <row r="620" s="2" customFormat="1" ht="24.15" customHeight="1">
      <c r="A620" s="39"/>
      <c r="B620" s="40"/>
      <c r="C620" s="219" t="s">
        <v>410</v>
      </c>
      <c r="D620" s="219" t="s">
        <v>172</v>
      </c>
      <c r="E620" s="220" t="s">
        <v>732</v>
      </c>
      <c r="F620" s="221" t="s">
        <v>733</v>
      </c>
      <c r="G620" s="222" t="s">
        <v>335</v>
      </c>
      <c r="H620" s="223">
        <v>4</v>
      </c>
      <c r="I620" s="224"/>
      <c r="J620" s="225">
        <f>ROUND(I620*H620,2)</f>
        <v>0</v>
      </c>
      <c r="K620" s="221" t="s">
        <v>176</v>
      </c>
      <c r="L620" s="45"/>
      <c r="M620" s="226" t="s">
        <v>1</v>
      </c>
      <c r="N620" s="227" t="s">
        <v>38</v>
      </c>
      <c r="O620" s="92"/>
      <c r="P620" s="228">
        <f>O620*H620</f>
        <v>0</v>
      </c>
      <c r="Q620" s="228">
        <v>0</v>
      </c>
      <c r="R620" s="228">
        <f>Q620*H620</f>
        <v>0</v>
      </c>
      <c r="S620" s="228">
        <v>0</v>
      </c>
      <c r="T620" s="22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0" t="s">
        <v>177</v>
      </c>
      <c r="AT620" s="230" t="s">
        <v>172</v>
      </c>
      <c r="AU620" s="230" t="s">
        <v>83</v>
      </c>
      <c r="AY620" s="18" t="s">
        <v>169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8" t="s">
        <v>81</v>
      </c>
      <c r="BK620" s="231">
        <f>ROUND(I620*H620,2)</f>
        <v>0</v>
      </c>
      <c r="BL620" s="18" t="s">
        <v>177</v>
      </c>
      <c r="BM620" s="230" t="s">
        <v>734</v>
      </c>
    </row>
    <row r="621" s="13" customFormat="1">
      <c r="A621" s="13"/>
      <c r="B621" s="232"/>
      <c r="C621" s="233"/>
      <c r="D621" s="234" t="s">
        <v>178</v>
      </c>
      <c r="E621" s="235" t="s">
        <v>1</v>
      </c>
      <c r="F621" s="236" t="s">
        <v>735</v>
      </c>
      <c r="G621" s="233"/>
      <c r="H621" s="235" t="s">
        <v>1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2" t="s">
        <v>178</v>
      </c>
      <c r="AU621" s="242" t="s">
        <v>83</v>
      </c>
      <c r="AV621" s="13" t="s">
        <v>81</v>
      </c>
      <c r="AW621" s="13" t="s">
        <v>30</v>
      </c>
      <c r="AX621" s="13" t="s">
        <v>73</v>
      </c>
      <c r="AY621" s="242" t="s">
        <v>169</v>
      </c>
    </row>
    <row r="622" s="14" customFormat="1">
      <c r="A622" s="14"/>
      <c r="B622" s="243"/>
      <c r="C622" s="244"/>
      <c r="D622" s="234" t="s">
        <v>178</v>
      </c>
      <c r="E622" s="245" t="s">
        <v>1</v>
      </c>
      <c r="F622" s="246" t="s">
        <v>177</v>
      </c>
      <c r="G622" s="244"/>
      <c r="H622" s="247">
        <v>4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178</v>
      </c>
      <c r="AU622" s="253" t="s">
        <v>83</v>
      </c>
      <c r="AV622" s="14" t="s">
        <v>83</v>
      </c>
      <c r="AW622" s="14" t="s">
        <v>30</v>
      </c>
      <c r="AX622" s="14" t="s">
        <v>73</v>
      </c>
      <c r="AY622" s="253" t="s">
        <v>169</v>
      </c>
    </row>
    <row r="623" s="15" customFormat="1">
      <c r="A623" s="15"/>
      <c r="B623" s="254"/>
      <c r="C623" s="255"/>
      <c r="D623" s="234" t="s">
        <v>178</v>
      </c>
      <c r="E623" s="256" t="s">
        <v>1</v>
      </c>
      <c r="F623" s="257" t="s">
        <v>181</v>
      </c>
      <c r="G623" s="255"/>
      <c r="H623" s="258">
        <v>4</v>
      </c>
      <c r="I623" s="259"/>
      <c r="J623" s="255"/>
      <c r="K623" s="255"/>
      <c r="L623" s="260"/>
      <c r="M623" s="261"/>
      <c r="N623" s="262"/>
      <c r="O623" s="262"/>
      <c r="P623" s="262"/>
      <c r="Q623" s="262"/>
      <c r="R623" s="262"/>
      <c r="S623" s="262"/>
      <c r="T623" s="263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4" t="s">
        <v>178</v>
      </c>
      <c r="AU623" s="264" t="s">
        <v>83</v>
      </c>
      <c r="AV623" s="15" t="s">
        <v>177</v>
      </c>
      <c r="AW623" s="15" t="s">
        <v>30</v>
      </c>
      <c r="AX623" s="15" t="s">
        <v>81</v>
      </c>
      <c r="AY623" s="264" t="s">
        <v>169</v>
      </c>
    </row>
    <row r="624" s="2" customFormat="1" ht="16.5" customHeight="1">
      <c r="A624" s="39"/>
      <c r="B624" s="40"/>
      <c r="C624" s="283" t="s">
        <v>736</v>
      </c>
      <c r="D624" s="283" t="s">
        <v>737</v>
      </c>
      <c r="E624" s="284" t="s">
        <v>738</v>
      </c>
      <c r="F624" s="285" t="s">
        <v>739</v>
      </c>
      <c r="G624" s="286" t="s">
        <v>335</v>
      </c>
      <c r="H624" s="287">
        <v>4</v>
      </c>
      <c r="I624" s="288"/>
      <c r="J624" s="289">
        <f>ROUND(I624*H624,2)</f>
        <v>0</v>
      </c>
      <c r="K624" s="285" t="s">
        <v>176</v>
      </c>
      <c r="L624" s="290"/>
      <c r="M624" s="291" t="s">
        <v>1</v>
      </c>
      <c r="N624" s="292" t="s">
        <v>38</v>
      </c>
      <c r="O624" s="92"/>
      <c r="P624" s="228">
        <f>O624*H624</f>
        <v>0</v>
      </c>
      <c r="Q624" s="228">
        <v>0</v>
      </c>
      <c r="R624" s="228">
        <f>Q624*H624</f>
        <v>0</v>
      </c>
      <c r="S624" s="228">
        <v>0</v>
      </c>
      <c r="T624" s="22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0" t="s">
        <v>250</v>
      </c>
      <c r="AT624" s="230" t="s">
        <v>737</v>
      </c>
      <c r="AU624" s="230" t="s">
        <v>83</v>
      </c>
      <c r="AY624" s="18" t="s">
        <v>169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8" t="s">
        <v>81</v>
      </c>
      <c r="BK624" s="231">
        <f>ROUND(I624*H624,2)</f>
        <v>0</v>
      </c>
      <c r="BL624" s="18" t="s">
        <v>177</v>
      </c>
      <c r="BM624" s="230" t="s">
        <v>740</v>
      </c>
    </row>
    <row r="625" s="14" customFormat="1">
      <c r="A625" s="14"/>
      <c r="B625" s="243"/>
      <c r="C625" s="244"/>
      <c r="D625" s="234" t="s">
        <v>178</v>
      </c>
      <c r="E625" s="245" t="s">
        <v>1</v>
      </c>
      <c r="F625" s="246" t="s">
        <v>177</v>
      </c>
      <c r="G625" s="244"/>
      <c r="H625" s="247">
        <v>4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178</v>
      </c>
      <c r="AU625" s="253" t="s">
        <v>83</v>
      </c>
      <c r="AV625" s="14" t="s">
        <v>83</v>
      </c>
      <c r="AW625" s="14" t="s">
        <v>30</v>
      </c>
      <c r="AX625" s="14" t="s">
        <v>73</v>
      </c>
      <c r="AY625" s="253" t="s">
        <v>169</v>
      </c>
    </row>
    <row r="626" s="15" customFormat="1">
      <c r="A626" s="15"/>
      <c r="B626" s="254"/>
      <c r="C626" s="255"/>
      <c r="D626" s="234" t="s">
        <v>178</v>
      </c>
      <c r="E626" s="256" t="s">
        <v>1</v>
      </c>
      <c r="F626" s="257" t="s">
        <v>181</v>
      </c>
      <c r="G626" s="255"/>
      <c r="H626" s="258">
        <v>4</v>
      </c>
      <c r="I626" s="259"/>
      <c r="J626" s="255"/>
      <c r="K626" s="255"/>
      <c r="L626" s="260"/>
      <c r="M626" s="261"/>
      <c r="N626" s="262"/>
      <c r="O626" s="262"/>
      <c r="P626" s="262"/>
      <c r="Q626" s="262"/>
      <c r="R626" s="262"/>
      <c r="S626" s="262"/>
      <c r="T626" s="263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4" t="s">
        <v>178</v>
      </c>
      <c r="AU626" s="264" t="s">
        <v>83</v>
      </c>
      <c r="AV626" s="15" t="s">
        <v>177</v>
      </c>
      <c r="AW626" s="15" t="s">
        <v>30</v>
      </c>
      <c r="AX626" s="15" t="s">
        <v>81</v>
      </c>
      <c r="AY626" s="264" t="s">
        <v>169</v>
      </c>
    </row>
    <row r="627" s="2" customFormat="1" ht="16.5" customHeight="1">
      <c r="A627" s="39"/>
      <c r="B627" s="40"/>
      <c r="C627" s="219" t="s">
        <v>414</v>
      </c>
      <c r="D627" s="219" t="s">
        <v>172</v>
      </c>
      <c r="E627" s="220" t="s">
        <v>741</v>
      </c>
      <c r="F627" s="221" t="s">
        <v>742</v>
      </c>
      <c r="G627" s="222" t="s">
        <v>335</v>
      </c>
      <c r="H627" s="223">
        <v>4</v>
      </c>
      <c r="I627" s="224"/>
      <c r="J627" s="225">
        <f>ROUND(I627*H627,2)</f>
        <v>0</v>
      </c>
      <c r="K627" s="221" t="s">
        <v>176</v>
      </c>
      <c r="L627" s="45"/>
      <c r="M627" s="226" t="s">
        <v>1</v>
      </c>
      <c r="N627" s="227" t="s">
        <v>38</v>
      </c>
      <c r="O627" s="92"/>
      <c r="P627" s="228">
        <f>O627*H627</f>
        <v>0</v>
      </c>
      <c r="Q627" s="228">
        <v>0</v>
      </c>
      <c r="R627" s="228">
        <f>Q627*H627</f>
        <v>0</v>
      </c>
      <c r="S627" s="228">
        <v>0</v>
      </c>
      <c r="T627" s="22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0" t="s">
        <v>177</v>
      </c>
      <c r="AT627" s="230" t="s">
        <v>172</v>
      </c>
      <c r="AU627" s="230" t="s">
        <v>83</v>
      </c>
      <c r="AY627" s="18" t="s">
        <v>169</v>
      </c>
      <c r="BE627" s="231">
        <f>IF(N627="základní",J627,0)</f>
        <v>0</v>
      </c>
      <c r="BF627" s="231">
        <f>IF(N627="snížená",J627,0)</f>
        <v>0</v>
      </c>
      <c r="BG627" s="231">
        <f>IF(N627="zákl. přenesená",J627,0)</f>
        <v>0</v>
      </c>
      <c r="BH627" s="231">
        <f>IF(N627="sníž. přenesená",J627,0)</f>
        <v>0</v>
      </c>
      <c r="BI627" s="231">
        <f>IF(N627="nulová",J627,0)</f>
        <v>0</v>
      </c>
      <c r="BJ627" s="18" t="s">
        <v>81</v>
      </c>
      <c r="BK627" s="231">
        <f>ROUND(I627*H627,2)</f>
        <v>0</v>
      </c>
      <c r="BL627" s="18" t="s">
        <v>177</v>
      </c>
      <c r="BM627" s="230" t="s">
        <v>743</v>
      </c>
    </row>
    <row r="628" s="14" customFormat="1">
      <c r="A628" s="14"/>
      <c r="B628" s="243"/>
      <c r="C628" s="244"/>
      <c r="D628" s="234" t="s">
        <v>178</v>
      </c>
      <c r="E628" s="245" t="s">
        <v>1</v>
      </c>
      <c r="F628" s="246" t="s">
        <v>177</v>
      </c>
      <c r="G628" s="244"/>
      <c r="H628" s="247">
        <v>4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178</v>
      </c>
      <c r="AU628" s="253" t="s">
        <v>83</v>
      </c>
      <c r="AV628" s="14" t="s">
        <v>83</v>
      </c>
      <c r="AW628" s="14" t="s">
        <v>30</v>
      </c>
      <c r="AX628" s="14" t="s">
        <v>73</v>
      </c>
      <c r="AY628" s="253" t="s">
        <v>169</v>
      </c>
    </row>
    <row r="629" s="15" customFormat="1">
      <c r="A629" s="15"/>
      <c r="B629" s="254"/>
      <c r="C629" s="255"/>
      <c r="D629" s="234" t="s">
        <v>178</v>
      </c>
      <c r="E629" s="256" t="s">
        <v>1</v>
      </c>
      <c r="F629" s="257" t="s">
        <v>181</v>
      </c>
      <c r="G629" s="255"/>
      <c r="H629" s="258">
        <v>4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4" t="s">
        <v>178</v>
      </c>
      <c r="AU629" s="264" t="s">
        <v>83</v>
      </c>
      <c r="AV629" s="15" t="s">
        <v>177</v>
      </c>
      <c r="AW629" s="15" t="s">
        <v>30</v>
      </c>
      <c r="AX629" s="15" t="s">
        <v>81</v>
      </c>
      <c r="AY629" s="264" t="s">
        <v>169</v>
      </c>
    </row>
    <row r="630" s="2" customFormat="1" ht="16.5" customHeight="1">
      <c r="A630" s="39"/>
      <c r="B630" s="40"/>
      <c r="C630" s="283" t="s">
        <v>744</v>
      </c>
      <c r="D630" s="283" t="s">
        <v>737</v>
      </c>
      <c r="E630" s="284" t="s">
        <v>745</v>
      </c>
      <c r="F630" s="285" t="s">
        <v>746</v>
      </c>
      <c r="G630" s="286" t="s">
        <v>335</v>
      </c>
      <c r="H630" s="287">
        <v>4</v>
      </c>
      <c r="I630" s="288"/>
      <c r="J630" s="289">
        <f>ROUND(I630*H630,2)</f>
        <v>0</v>
      </c>
      <c r="K630" s="285" t="s">
        <v>176</v>
      </c>
      <c r="L630" s="290"/>
      <c r="M630" s="291" t="s">
        <v>1</v>
      </c>
      <c r="N630" s="292" t="s">
        <v>38</v>
      </c>
      <c r="O630" s="92"/>
      <c r="P630" s="228">
        <f>O630*H630</f>
        <v>0</v>
      </c>
      <c r="Q630" s="228">
        <v>0</v>
      </c>
      <c r="R630" s="228">
        <f>Q630*H630</f>
        <v>0</v>
      </c>
      <c r="S630" s="228">
        <v>0</v>
      </c>
      <c r="T630" s="22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0" t="s">
        <v>250</v>
      </c>
      <c r="AT630" s="230" t="s">
        <v>737</v>
      </c>
      <c r="AU630" s="230" t="s">
        <v>83</v>
      </c>
      <c r="AY630" s="18" t="s">
        <v>169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8" t="s">
        <v>81</v>
      </c>
      <c r="BK630" s="231">
        <f>ROUND(I630*H630,2)</f>
        <v>0</v>
      </c>
      <c r="BL630" s="18" t="s">
        <v>177</v>
      </c>
      <c r="BM630" s="230" t="s">
        <v>747</v>
      </c>
    </row>
    <row r="631" s="14" customFormat="1">
      <c r="A631" s="14"/>
      <c r="B631" s="243"/>
      <c r="C631" s="244"/>
      <c r="D631" s="234" t="s">
        <v>178</v>
      </c>
      <c r="E631" s="245" t="s">
        <v>1</v>
      </c>
      <c r="F631" s="246" t="s">
        <v>177</v>
      </c>
      <c r="G631" s="244"/>
      <c r="H631" s="247">
        <v>4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178</v>
      </c>
      <c r="AU631" s="253" t="s">
        <v>83</v>
      </c>
      <c r="AV631" s="14" t="s">
        <v>83</v>
      </c>
      <c r="AW631" s="14" t="s">
        <v>30</v>
      </c>
      <c r="AX631" s="14" t="s">
        <v>73</v>
      </c>
      <c r="AY631" s="253" t="s">
        <v>169</v>
      </c>
    </row>
    <row r="632" s="15" customFormat="1">
      <c r="A632" s="15"/>
      <c r="B632" s="254"/>
      <c r="C632" s="255"/>
      <c r="D632" s="234" t="s">
        <v>178</v>
      </c>
      <c r="E632" s="256" t="s">
        <v>1</v>
      </c>
      <c r="F632" s="257" t="s">
        <v>181</v>
      </c>
      <c r="G632" s="255"/>
      <c r="H632" s="258">
        <v>4</v>
      </c>
      <c r="I632" s="259"/>
      <c r="J632" s="255"/>
      <c r="K632" s="255"/>
      <c r="L632" s="260"/>
      <c r="M632" s="261"/>
      <c r="N632" s="262"/>
      <c r="O632" s="262"/>
      <c r="P632" s="262"/>
      <c r="Q632" s="262"/>
      <c r="R632" s="262"/>
      <c r="S632" s="262"/>
      <c r="T632" s="263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4" t="s">
        <v>178</v>
      </c>
      <c r="AU632" s="264" t="s">
        <v>83</v>
      </c>
      <c r="AV632" s="15" t="s">
        <v>177</v>
      </c>
      <c r="AW632" s="15" t="s">
        <v>30</v>
      </c>
      <c r="AX632" s="15" t="s">
        <v>81</v>
      </c>
      <c r="AY632" s="264" t="s">
        <v>169</v>
      </c>
    </row>
    <row r="633" s="12" customFormat="1" ht="22.8" customHeight="1">
      <c r="A633" s="12"/>
      <c r="B633" s="203"/>
      <c r="C633" s="204"/>
      <c r="D633" s="205" t="s">
        <v>72</v>
      </c>
      <c r="E633" s="217" t="s">
        <v>182</v>
      </c>
      <c r="F633" s="217" t="s">
        <v>183</v>
      </c>
      <c r="G633" s="204"/>
      <c r="H633" s="204"/>
      <c r="I633" s="207"/>
      <c r="J633" s="218">
        <f>BK633</f>
        <v>0</v>
      </c>
      <c r="K633" s="204"/>
      <c r="L633" s="209"/>
      <c r="M633" s="210"/>
      <c r="N633" s="211"/>
      <c r="O633" s="211"/>
      <c r="P633" s="212">
        <f>SUM(P634:P687)</f>
        <v>0</v>
      </c>
      <c r="Q633" s="211"/>
      <c r="R633" s="212">
        <f>SUM(R634:R687)</f>
        <v>0</v>
      </c>
      <c r="S633" s="211"/>
      <c r="T633" s="213">
        <f>SUM(T634:T687)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14" t="s">
        <v>81</v>
      </c>
      <c r="AT633" s="215" t="s">
        <v>72</v>
      </c>
      <c r="AU633" s="215" t="s">
        <v>81</v>
      </c>
      <c r="AY633" s="214" t="s">
        <v>169</v>
      </c>
      <c r="BK633" s="216">
        <f>SUM(BK634:BK687)</f>
        <v>0</v>
      </c>
    </row>
    <row r="634" s="2" customFormat="1" ht="33" customHeight="1">
      <c r="A634" s="39"/>
      <c r="B634" s="40"/>
      <c r="C634" s="219" t="s">
        <v>421</v>
      </c>
      <c r="D634" s="219" t="s">
        <v>172</v>
      </c>
      <c r="E634" s="220" t="s">
        <v>748</v>
      </c>
      <c r="F634" s="221" t="s">
        <v>749</v>
      </c>
      <c r="G634" s="222" t="s">
        <v>175</v>
      </c>
      <c r="H634" s="223">
        <v>676.09000000000003</v>
      </c>
      <c r="I634" s="224"/>
      <c r="J634" s="225">
        <f>ROUND(I634*H634,2)</f>
        <v>0</v>
      </c>
      <c r="K634" s="221" t="s">
        <v>176</v>
      </c>
      <c r="L634" s="45"/>
      <c r="M634" s="226" t="s">
        <v>1</v>
      </c>
      <c r="N634" s="227" t="s">
        <v>38</v>
      </c>
      <c r="O634" s="92"/>
      <c r="P634" s="228">
        <f>O634*H634</f>
        <v>0</v>
      </c>
      <c r="Q634" s="228">
        <v>0</v>
      </c>
      <c r="R634" s="228">
        <f>Q634*H634</f>
        <v>0</v>
      </c>
      <c r="S634" s="228">
        <v>0</v>
      </c>
      <c r="T634" s="22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0" t="s">
        <v>177</v>
      </c>
      <c r="AT634" s="230" t="s">
        <v>172</v>
      </c>
      <c r="AU634" s="230" t="s">
        <v>83</v>
      </c>
      <c r="AY634" s="18" t="s">
        <v>169</v>
      </c>
      <c r="BE634" s="231">
        <f>IF(N634="základní",J634,0)</f>
        <v>0</v>
      </c>
      <c r="BF634" s="231">
        <f>IF(N634="snížená",J634,0)</f>
        <v>0</v>
      </c>
      <c r="BG634" s="231">
        <f>IF(N634="zákl. přenesená",J634,0)</f>
        <v>0</v>
      </c>
      <c r="BH634" s="231">
        <f>IF(N634="sníž. přenesená",J634,0)</f>
        <v>0</v>
      </c>
      <c r="BI634" s="231">
        <f>IF(N634="nulová",J634,0)</f>
        <v>0</v>
      </c>
      <c r="BJ634" s="18" t="s">
        <v>81</v>
      </c>
      <c r="BK634" s="231">
        <f>ROUND(I634*H634,2)</f>
        <v>0</v>
      </c>
      <c r="BL634" s="18" t="s">
        <v>177</v>
      </c>
      <c r="BM634" s="230" t="s">
        <v>750</v>
      </c>
    </row>
    <row r="635" s="13" customFormat="1">
      <c r="A635" s="13"/>
      <c r="B635" s="232"/>
      <c r="C635" s="233"/>
      <c r="D635" s="234" t="s">
        <v>178</v>
      </c>
      <c r="E635" s="235" t="s">
        <v>1</v>
      </c>
      <c r="F635" s="236" t="s">
        <v>179</v>
      </c>
      <c r="G635" s="233"/>
      <c r="H635" s="235" t="s">
        <v>1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2" t="s">
        <v>178</v>
      </c>
      <c r="AU635" s="242" t="s">
        <v>83</v>
      </c>
      <c r="AV635" s="13" t="s">
        <v>81</v>
      </c>
      <c r="AW635" s="13" t="s">
        <v>30</v>
      </c>
      <c r="AX635" s="13" t="s">
        <v>73</v>
      </c>
      <c r="AY635" s="242" t="s">
        <v>169</v>
      </c>
    </row>
    <row r="636" s="14" customFormat="1">
      <c r="A636" s="14"/>
      <c r="B636" s="243"/>
      <c r="C636" s="244"/>
      <c r="D636" s="234" t="s">
        <v>178</v>
      </c>
      <c r="E636" s="245" t="s">
        <v>1</v>
      </c>
      <c r="F636" s="246" t="s">
        <v>751</v>
      </c>
      <c r="G636" s="244"/>
      <c r="H636" s="247">
        <v>317.61000000000001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178</v>
      </c>
      <c r="AU636" s="253" t="s">
        <v>83</v>
      </c>
      <c r="AV636" s="14" t="s">
        <v>83</v>
      </c>
      <c r="AW636" s="14" t="s">
        <v>30</v>
      </c>
      <c r="AX636" s="14" t="s">
        <v>73</v>
      </c>
      <c r="AY636" s="253" t="s">
        <v>169</v>
      </c>
    </row>
    <row r="637" s="14" customFormat="1">
      <c r="A637" s="14"/>
      <c r="B637" s="243"/>
      <c r="C637" s="244"/>
      <c r="D637" s="234" t="s">
        <v>178</v>
      </c>
      <c r="E637" s="245" t="s">
        <v>1</v>
      </c>
      <c r="F637" s="246" t="s">
        <v>752</v>
      </c>
      <c r="G637" s="244"/>
      <c r="H637" s="247">
        <v>358.48000000000002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178</v>
      </c>
      <c r="AU637" s="253" t="s">
        <v>83</v>
      </c>
      <c r="AV637" s="14" t="s">
        <v>83</v>
      </c>
      <c r="AW637" s="14" t="s">
        <v>30</v>
      </c>
      <c r="AX637" s="14" t="s">
        <v>73</v>
      </c>
      <c r="AY637" s="253" t="s">
        <v>169</v>
      </c>
    </row>
    <row r="638" s="15" customFormat="1">
      <c r="A638" s="15"/>
      <c r="B638" s="254"/>
      <c r="C638" s="255"/>
      <c r="D638" s="234" t="s">
        <v>178</v>
      </c>
      <c r="E638" s="256" t="s">
        <v>1</v>
      </c>
      <c r="F638" s="257" t="s">
        <v>181</v>
      </c>
      <c r="G638" s="255"/>
      <c r="H638" s="258">
        <v>676.09000000000003</v>
      </c>
      <c r="I638" s="259"/>
      <c r="J638" s="255"/>
      <c r="K638" s="255"/>
      <c r="L638" s="260"/>
      <c r="M638" s="261"/>
      <c r="N638" s="262"/>
      <c r="O638" s="262"/>
      <c r="P638" s="262"/>
      <c r="Q638" s="262"/>
      <c r="R638" s="262"/>
      <c r="S638" s="262"/>
      <c r="T638" s="263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4" t="s">
        <v>178</v>
      </c>
      <c r="AU638" s="264" t="s">
        <v>83</v>
      </c>
      <c r="AV638" s="15" t="s">
        <v>177</v>
      </c>
      <c r="AW638" s="15" t="s">
        <v>30</v>
      </c>
      <c r="AX638" s="15" t="s">
        <v>81</v>
      </c>
      <c r="AY638" s="264" t="s">
        <v>169</v>
      </c>
    </row>
    <row r="639" s="2" customFormat="1" ht="24.15" customHeight="1">
      <c r="A639" s="39"/>
      <c r="B639" s="40"/>
      <c r="C639" s="219" t="s">
        <v>753</v>
      </c>
      <c r="D639" s="219" t="s">
        <v>172</v>
      </c>
      <c r="E639" s="220" t="s">
        <v>754</v>
      </c>
      <c r="F639" s="221" t="s">
        <v>755</v>
      </c>
      <c r="G639" s="222" t="s">
        <v>175</v>
      </c>
      <c r="H639" s="223">
        <v>677</v>
      </c>
      <c r="I639" s="224"/>
      <c r="J639" s="225">
        <f>ROUND(I639*H639,2)</f>
        <v>0</v>
      </c>
      <c r="K639" s="221" t="s">
        <v>176</v>
      </c>
      <c r="L639" s="45"/>
      <c r="M639" s="226" t="s">
        <v>1</v>
      </c>
      <c r="N639" s="227" t="s">
        <v>38</v>
      </c>
      <c r="O639" s="92"/>
      <c r="P639" s="228">
        <f>O639*H639</f>
        <v>0</v>
      </c>
      <c r="Q639" s="228">
        <v>0</v>
      </c>
      <c r="R639" s="228">
        <f>Q639*H639</f>
        <v>0</v>
      </c>
      <c r="S639" s="228">
        <v>0</v>
      </c>
      <c r="T639" s="229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0" t="s">
        <v>177</v>
      </c>
      <c r="AT639" s="230" t="s">
        <v>172</v>
      </c>
      <c r="AU639" s="230" t="s">
        <v>83</v>
      </c>
      <c r="AY639" s="18" t="s">
        <v>169</v>
      </c>
      <c r="BE639" s="231">
        <f>IF(N639="základní",J639,0)</f>
        <v>0</v>
      </c>
      <c r="BF639" s="231">
        <f>IF(N639="snížená",J639,0)</f>
        <v>0</v>
      </c>
      <c r="BG639" s="231">
        <f>IF(N639="zákl. přenesená",J639,0)</f>
        <v>0</v>
      </c>
      <c r="BH639" s="231">
        <f>IF(N639="sníž. přenesená",J639,0)</f>
        <v>0</v>
      </c>
      <c r="BI639" s="231">
        <f>IF(N639="nulová",J639,0)</f>
        <v>0</v>
      </c>
      <c r="BJ639" s="18" t="s">
        <v>81</v>
      </c>
      <c r="BK639" s="231">
        <f>ROUND(I639*H639,2)</f>
        <v>0</v>
      </c>
      <c r="BL639" s="18" t="s">
        <v>177</v>
      </c>
      <c r="BM639" s="230" t="s">
        <v>756</v>
      </c>
    </row>
    <row r="640" s="13" customFormat="1">
      <c r="A640" s="13"/>
      <c r="B640" s="232"/>
      <c r="C640" s="233"/>
      <c r="D640" s="234" t="s">
        <v>178</v>
      </c>
      <c r="E640" s="235" t="s">
        <v>1</v>
      </c>
      <c r="F640" s="236" t="s">
        <v>757</v>
      </c>
      <c r="G640" s="233"/>
      <c r="H640" s="235" t="s">
        <v>1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178</v>
      </c>
      <c r="AU640" s="242" t="s">
        <v>83</v>
      </c>
      <c r="AV640" s="13" t="s">
        <v>81</v>
      </c>
      <c r="AW640" s="13" t="s">
        <v>30</v>
      </c>
      <c r="AX640" s="13" t="s">
        <v>73</v>
      </c>
      <c r="AY640" s="242" t="s">
        <v>169</v>
      </c>
    </row>
    <row r="641" s="14" customFormat="1">
      <c r="A641" s="14"/>
      <c r="B641" s="243"/>
      <c r="C641" s="244"/>
      <c r="D641" s="234" t="s">
        <v>178</v>
      </c>
      <c r="E641" s="245" t="s">
        <v>1</v>
      </c>
      <c r="F641" s="246" t="s">
        <v>758</v>
      </c>
      <c r="G641" s="244"/>
      <c r="H641" s="247">
        <v>677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3" t="s">
        <v>178</v>
      </c>
      <c r="AU641" s="253" t="s">
        <v>83</v>
      </c>
      <c r="AV641" s="14" t="s">
        <v>83</v>
      </c>
      <c r="AW641" s="14" t="s">
        <v>30</v>
      </c>
      <c r="AX641" s="14" t="s">
        <v>73</v>
      </c>
      <c r="AY641" s="253" t="s">
        <v>169</v>
      </c>
    </row>
    <row r="642" s="15" customFormat="1">
      <c r="A642" s="15"/>
      <c r="B642" s="254"/>
      <c r="C642" s="255"/>
      <c r="D642" s="234" t="s">
        <v>178</v>
      </c>
      <c r="E642" s="256" t="s">
        <v>1</v>
      </c>
      <c r="F642" s="257" t="s">
        <v>181</v>
      </c>
      <c r="G642" s="255"/>
      <c r="H642" s="258">
        <v>677</v>
      </c>
      <c r="I642" s="259"/>
      <c r="J642" s="255"/>
      <c r="K642" s="255"/>
      <c r="L642" s="260"/>
      <c r="M642" s="261"/>
      <c r="N642" s="262"/>
      <c r="O642" s="262"/>
      <c r="P642" s="262"/>
      <c r="Q642" s="262"/>
      <c r="R642" s="262"/>
      <c r="S642" s="262"/>
      <c r="T642" s="263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4" t="s">
        <v>178</v>
      </c>
      <c r="AU642" s="264" t="s">
        <v>83</v>
      </c>
      <c r="AV642" s="15" t="s">
        <v>177</v>
      </c>
      <c r="AW642" s="15" t="s">
        <v>30</v>
      </c>
      <c r="AX642" s="15" t="s">
        <v>81</v>
      </c>
      <c r="AY642" s="264" t="s">
        <v>169</v>
      </c>
    </row>
    <row r="643" s="2" customFormat="1" ht="33" customHeight="1">
      <c r="A643" s="39"/>
      <c r="B643" s="40"/>
      <c r="C643" s="219" t="s">
        <v>428</v>
      </c>
      <c r="D643" s="219" t="s">
        <v>172</v>
      </c>
      <c r="E643" s="220" t="s">
        <v>759</v>
      </c>
      <c r="F643" s="221" t="s">
        <v>760</v>
      </c>
      <c r="G643" s="222" t="s">
        <v>186</v>
      </c>
      <c r="H643" s="223">
        <v>1.0149999999999999</v>
      </c>
      <c r="I643" s="224"/>
      <c r="J643" s="225">
        <f>ROUND(I643*H643,2)</f>
        <v>0</v>
      </c>
      <c r="K643" s="221" t="s">
        <v>176</v>
      </c>
      <c r="L643" s="45"/>
      <c r="M643" s="226" t="s">
        <v>1</v>
      </c>
      <c r="N643" s="227" t="s">
        <v>38</v>
      </c>
      <c r="O643" s="92"/>
      <c r="P643" s="228">
        <f>O643*H643</f>
        <v>0</v>
      </c>
      <c r="Q643" s="228">
        <v>0</v>
      </c>
      <c r="R643" s="228">
        <f>Q643*H643</f>
        <v>0</v>
      </c>
      <c r="S643" s="228">
        <v>0</v>
      </c>
      <c r="T643" s="229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0" t="s">
        <v>177</v>
      </c>
      <c r="AT643" s="230" t="s">
        <v>172</v>
      </c>
      <c r="AU643" s="230" t="s">
        <v>83</v>
      </c>
      <c r="AY643" s="18" t="s">
        <v>169</v>
      </c>
      <c r="BE643" s="231">
        <f>IF(N643="základní",J643,0)</f>
        <v>0</v>
      </c>
      <c r="BF643" s="231">
        <f>IF(N643="snížená",J643,0)</f>
        <v>0</v>
      </c>
      <c r="BG643" s="231">
        <f>IF(N643="zákl. přenesená",J643,0)</f>
        <v>0</v>
      </c>
      <c r="BH643" s="231">
        <f>IF(N643="sníž. přenesená",J643,0)</f>
        <v>0</v>
      </c>
      <c r="BI643" s="231">
        <f>IF(N643="nulová",J643,0)</f>
        <v>0</v>
      </c>
      <c r="BJ643" s="18" t="s">
        <v>81</v>
      </c>
      <c r="BK643" s="231">
        <f>ROUND(I643*H643,2)</f>
        <v>0</v>
      </c>
      <c r="BL643" s="18" t="s">
        <v>177</v>
      </c>
      <c r="BM643" s="230" t="s">
        <v>761</v>
      </c>
    </row>
    <row r="644" s="13" customFormat="1">
      <c r="A644" s="13"/>
      <c r="B644" s="232"/>
      <c r="C644" s="233"/>
      <c r="D644" s="234" t="s">
        <v>178</v>
      </c>
      <c r="E644" s="235" t="s">
        <v>1</v>
      </c>
      <c r="F644" s="236" t="s">
        <v>762</v>
      </c>
      <c r="G644" s="233"/>
      <c r="H644" s="235" t="s">
        <v>1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178</v>
      </c>
      <c r="AU644" s="242" t="s">
        <v>83</v>
      </c>
      <c r="AV644" s="13" t="s">
        <v>81</v>
      </c>
      <c r="AW644" s="13" t="s">
        <v>30</v>
      </c>
      <c r="AX644" s="13" t="s">
        <v>73</v>
      </c>
      <c r="AY644" s="242" t="s">
        <v>169</v>
      </c>
    </row>
    <row r="645" s="13" customFormat="1">
      <c r="A645" s="13"/>
      <c r="B645" s="232"/>
      <c r="C645" s="233"/>
      <c r="D645" s="234" t="s">
        <v>178</v>
      </c>
      <c r="E645" s="235" t="s">
        <v>1</v>
      </c>
      <c r="F645" s="236" t="s">
        <v>763</v>
      </c>
      <c r="G645" s="233"/>
      <c r="H645" s="235" t="s">
        <v>1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2" t="s">
        <v>178</v>
      </c>
      <c r="AU645" s="242" t="s">
        <v>83</v>
      </c>
      <c r="AV645" s="13" t="s">
        <v>81</v>
      </c>
      <c r="AW645" s="13" t="s">
        <v>30</v>
      </c>
      <c r="AX645" s="13" t="s">
        <v>73</v>
      </c>
      <c r="AY645" s="242" t="s">
        <v>169</v>
      </c>
    </row>
    <row r="646" s="14" customFormat="1">
      <c r="A646" s="14"/>
      <c r="B646" s="243"/>
      <c r="C646" s="244"/>
      <c r="D646" s="234" t="s">
        <v>178</v>
      </c>
      <c r="E646" s="245" t="s">
        <v>1</v>
      </c>
      <c r="F646" s="246" t="s">
        <v>764</v>
      </c>
      <c r="G646" s="244"/>
      <c r="H646" s="247">
        <v>0.119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178</v>
      </c>
      <c r="AU646" s="253" t="s">
        <v>83</v>
      </c>
      <c r="AV646" s="14" t="s">
        <v>83</v>
      </c>
      <c r="AW646" s="14" t="s">
        <v>30</v>
      </c>
      <c r="AX646" s="14" t="s">
        <v>73</v>
      </c>
      <c r="AY646" s="253" t="s">
        <v>169</v>
      </c>
    </row>
    <row r="647" s="13" customFormat="1">
      <c r="A647" s="13"/>
      <c r="B647" s="232"/>
      <c r="C647" s="233"/>
      <c r="D647" s="234" t="s">
        <v>178</v>
      </c>
      <c r="E647" s="235" t="s">
        <v>1</v>
      </c>
      <c r="F647" s="236" t="s">
        <v>765</v>
      </c>
      <c r="G647" s="233"/>
      <c r="H647" s="235" t="s">
        <v>1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2" t="s">
        <v>178</v>
      </c>
      <c r="AU647" s="242" t="s">
        <v>83</v>
      </c>
      <c r="AV647" s="13" t="s">
        <v>81</v>
      </c>
      <c r="AW647" s="13" t="s">
        <v>30</v>
      </c>
      <c r="AX647" s="13" t="s">
        <v>73</v>
      </c>
      <c r="AY647" s="242" t="s">
        <v>169</v>
      </c>
    </row>
    <row r="648" s="14" customFormat="1">
      <c r="A648" s="14"/>
      <c r="B648" s="243"/>
      <c r="C648" s="244"/>
      <c r="D648" s="234" t="s">
        <v>178</v>
      </c>
      <c r="E648" s="245" t="s">
        <v>1</v>
      </c>
      <c r="F648" s="246" t="s">
        <v>766</v>
      </c>
      <c r="G648" s="244"/>
      <c r="H648" s="247">
        <v>0.062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178</v>
      </c>
      <c r="AU648" s="253" t="s">
        <v>83</v>
      </c>
      <c r="AV648" s="14" t="s">
        <v>83</v>
      </c>
      <c r="AW648" s="14" t="s">
        <v>30</v>
      </c>
      <c r="AX648" s="14" t="s">
        <v>73</v>
      </c>
      <c r="AY648" s="253" t="s">
        <v>169</v>
      </c>
    </row>
    <row r="649" s="13" customFormat="1">
      <c r="A649" s="13"/>
      <c r="B649" s="232"/>
      <c r="C649" s="233"/>
      <c r="D649" s="234" t="s">
        <v>178</v>
      </c>
      <c r="E649" s="235" t="s">
        <v>1</v>
      </c>
      <c r="F649" s="236" t="s">
        <v>767</v>
      </c>
      <c r="G649" s="233"/>
      <c r="H649" s="235" t="s">
        <v>1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2" t="s">
        <v>178</v>
      </c>
      <c r="AU649" s="242" t="s">
        <v>83</v>
      </c>
      <c r="AV649" s="13" t="s">
        <v>81</v>
      </c>
      <c r="AW649" s="13" t="s">
        <v>30</v>
      </c>
      <c r="AX649" s="13" t="s">
        <v>73</v>
      </c>
      <c r="AY649" s="242" t="s">
        <v>169</v>
      </c>
    </row>
    <row r="650" s="14" customFormat="1">
      <c r="A650" s="14"/>
      <c r="B650" s="243"/>
      <c r="C650" s="244"/>
      <c r="D650" s="234" t="s">
        <v>178</v>
      </c>
      <c r="E650" s="245" t="s">
        <v>1</v>
      </c>
      <c r="F650" s="246" t="s">
        <v>768</v>
      </c>
      <c r="G650" s="244"/>
      <c r="H650" s="247">
        <v>0.128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178</v>
      </c>
      <c r="AU650" s="253" t="s">
        <v>83</v>
      </c>
      <c r="AV650" s="14" t="s">
        <v>83</v>
      </c>
      <c r="AW650" s="14" t="s">
        <v>30</v>
      </c>
      <c r="AX650" s="14" t="s">
        <v>73</v>
      </c>
      <c r="AY650" s="253" t="s">
        <v>169</v>
      </c>
    </row>
    <row r="651" s="13" customFormat="1">
      <c r="A651" s="13"/>
      <c r="B651" s="232"/>
      <c r="C651" s="233"/>
      <c r="D651" s="234" t="s">
        <v>178</v>
      </c>
      <c r="E651" s="235" t="s">
        <v>1</v>
      </c>
      <c r="F651" s="236" t="s">
        <v>769</v>
      </c>
      <c r="G651" s="233"/>
      <c r="H651" s="235" t="s">
        <v>1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178</v>
      </c>
      <c r="AU651" s="242" t="s">
        <v>83</v>
      </c>
      <c r="AV651" s="13" t="s">
        <v>81</v>
      </c>
      <c r="AW651" s="13" t="s">
        <v>30</v>
      </c>
      <c r="AX651" s="13" t="s">
        <v>73</v>
      </c>
      <c r="AY651" s="242" t="s">
        <v>169</v>
      </c>
    </row>
    <row r="652" s="14" customFormat="1">
      <c r="A652" s="14"/>
      <c r="B652" s="243"/>
      <c r="C652" s="244"/>
      <c r="D652" s="234" t="s">
        <v>178</v>
      </c>
      <c r="E652" s="245" t="s">
        <v>1</v>
      </c>
      <c r="F652" s="246" t="s">
        <v>768</v>
      </c>
      <c r="G652" s="244"/>
      <c r="H652" s="247">
        <v>0.128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178</v>
      </c>
      <c r="AU652" s="253" t="s">
        <v>83</v>
      </c>
      <c r="AV652" s="14" t="s">
        <v>83</v>
      </c>
      <c r="AW652" s="14" t="s">
        <v>30</v>
      </c>
      <c r="AX652" s="14" t="s">
        <v>73</v>
      </c>
      <c r="AY652" s="253" t="s">
        <v>169</v>
      </c>
    </row>
    <row r="653" s="13" customFormat="1">
      <c r="A653" s="13"/>
      <c r="B653" s="232"/>
      <c r="C653" s="233"/>
      <c r="D653" s="234" t="s">
        <v>178</v>
      </c>
      <c r="E653" s="235" t="s">
        <v>1</v>
      </c>
      <c r="F653" s="236" t="s">
        <v>770</v>
      </c>
      <c r="G653" s="233"/>
      <c r="H653" s="235" t="s">
        <v>1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2" t="s">
        <v>178</v>
      </c>
      <c r="AU653" s="242" t="s">
        <v>83</v>
      </c>
      <c r="AV653" s="13" t="s">
        <v>81</v>
      </c>
      <c r="AW653" s="13" t="s">
        <v>30</v>
      </c>
      <c r="AX653" s="13" t="s">
        <v>73</v>
      </c>
      <c r="AY653" s="242" t="s">
        <v>169</v>
      </c>
    </row>
    <row r="654" s="14" customFormat="1">
      <c r="A654" s="14"/>
      <c r="B654" s="243"/>
      <c r="C654" s="244"/>
      <c r="D654" s="234" t="s">
        <v>178</v>
      </c>
      <c r="E654" s="245" t="s">
        <v>1</v>
      </c>
      <c r="F654" s="246" t="s">
        <v>768</v>
      </c>
      <c r="G654" s="244"/>
      <c r="H654" s="247">
        <v>0.128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178</v>
      </c>
      <c r="AU654" s="253" t="s">
        <v>83</v>
      </c>
      <c r="AV654" s="14" t="s">
        <v>83</v>
      </c>
      <c r="AW654" s="14" t="s">
        <v>30</v>
      </c>
      <c r="AX654" s="14" t="s">
        <v>73</v>
      </c>
      <c r="AY654" s="253" t="s">
        <v>169</v>
      </c>
    </row>
    <row r="655" s="13" customFormat="1">
      <c r="A655" s="13"/>
      <c r="B655" s="232"/>
      <c r="C655" s="233"/>
      <c r="D655" s="234" t="s">
        <v>178</v>
      </c>
      <c r="E655" s="235" t="s">
        <v>1</v>
      </c>
      <c r="F655" s="236" t="s">
        <v>771</v>
      </c>
      <c r="G655" s="233"/>
      <c r="H655" s="235" t="s">
        <v>1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178</v>
      </c>
      <c r="AU655" s="242" t="s">
        <v>83</v>
      </c>
      <c r="AV655" s="13" t="s">
        <v>81</v>
      </c>
      <c r="AW655" s="13" t="s">
        <v>30</v>
      </c>
      <c r="AX655" s="13" t="s">
        <v>73</v>
      </c>
      <c r="AY655" s="242" t="s">
        <v>169</v>
      </c>
    </row>
    <row r="656" s="14" customFormat="1">
      <c r="A656" s="14"/>
      <c r="B656" s="243"/>
      <c r="C656" s="244"/>
      <c r="D656" s="234" t="s">
        <v>178</v>
      </c>
      <c r="E656" s="245" t="s">
        <v>1</v>
      </c>
      <c r="F656" s="246" t="s">
        <v>772</v>
      </c>
      <c r="G656" s="244"/>
      <c r="H656" s="247">
        <v>0.060999999999999999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178</v>
      </c>
      <c r="AU656" s="253" t="s">
        <v>83</v>
      </c>
      <c r="AV656" s="14" t="s">
        <v>83</v>
      </c>
      <c r="AW656" s="14" t="s">
        <v>30</v>
      </c>
      <c r="AX656" s="14" t="s">
        <v>73</v>
      </c>
      <c r="AY656" s="253" t="s">
        <v>169</v>
      </c>
    </row>
    <row r="657" s="13" customFormat="1">
      <c r="A657" s="13"/>
      <c r="B657" s="232"/>
      <c r="C657" s="233"/>
      <c r="D657" s="234" t="s">
        <v>178</v>
      </c>
      <c r="E657" s="235" t="s">
        <v>1</v>
      </c>
      <c r="F657" s="236" t="s">
        <v>773</v>
      </c>
      <c r="G657" s="233"/>
      <c r="H657" s="235" t="s">
        <v>1</v>
      </c>
      <c r="I657" s="237"/>
      <c r="J657" s="233"/>
      <c r="K657" s="233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178</v>
      </c>
      <c r="AU657" s="242" t="s">
        <v>83</v>
      </c>
      <c r="AV657" s="13" t="s">
        <v>81</v>
      </c>
      <c r="AW657" s="13" t="s">
        <v>30</v>
      </c>
      <c r="AX657" s="13" t="s">
        <v>73</v>
      </c>
      <c r="AY657" s="242" t="s">
        <v>169</v>
      </c>
    </row>
    <row r="658" s="14" customFormat="1">
      <c r="A658" s="14"/>
      <c r="B658" s="243"/>
      <c r="C658" s="244"/>
      <c r="D658" s="234" t="s">
        <v>178</v>
      </c>
      <c r="E658" s="245" t="s">
        <v>1</v>
      </c>
      <c r="F658" s="246" t="s">
        <v>774</v>
      </c>
      <c r="G658" s="244"/>
      <c r="H658" s="247">
        <v>0.027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178</v>
      </c>
      <c r="AU658" s="253" t="s">
        <v>83</v>
      </c>
      <c r="AV658" s="14" t="s">
        <v>83</v>
      </c>
      <c r="AW658" s="14" t="s">
        <v>30</v>
      </c>
      <c r="AX658" s="14" t="s">
        <v>73</v>
      </c>
      <c r="AY658" s="253" t="s">
        <v>169</v>
      </c>
    </row>
    <row r="659" s="13" customFormat="1">
      <c r="A659" s="13"/>
      <c r="B659" s="232"/>
      <c r="C659" s="233"/>
      <c r="D659" s="234" t="s">
        <v>178</v>
      </c>
      <c r="E659" s="235" t="s">
        <v>1</v>
      </c>
      <c r="F659" s="236" t="s">
        <v>775</v>
      </c>
      <c r="G659" s="233"/>
      <c r="H659" s="235" t="s">
        <v>1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2" t="s">
        <v>178</v>
      </c>
      <c r="AU659" s="242" t="s">
        <v>83</v>
      </c>
      <c r="AV659" s="13" t="s">
        <v>81</v>
      </c>
      <c r="AW659" s="13" t="s">
        <v>30</v>
      </c>
      <c r="AX659" s="13" t="s">
        <v>73</v>
      </c>
      <c r="AY659" s="242" t="s">
        <v>169</v>
      </c>
    </row>
    <row r="660" s="14" customFormat="1">
      <c r="A660" s="14"/>
      <c r="B660" s="243"/>
      <c r="C660" s="244"/>
      <c r="D660" s="234" t="s">
        <v>178</v>
      </c>
      <c r="E660" s="245" t="s">
        <v>1</v>
      </c>
      <c r="F660" s="246" t="s">
        <v>764</v>
      </c>
      <c r="G660" s="244"/>
      <c r="H660" s="247">
        <v>0.119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178</v>
      </c>
      <c r="AU660" s="253" t="s">
        <v>83</v>
      </c>
      <c r="AV660" s="14" t="s">
        <v>83</v>
      </c>
      <c r="AW660" s="14" t="s">
        <v>30</v>
      </c>
      <c r="AX660" s="14" t="s">
        <v>73</v>
      </c>
      <c r="AY660" s="253" t="s">
        <v>169</v>
      </c>
    </row>
    <row r="661" s="13" customFormat="1">
      <c r="A661" s="13"/>
      <c r="B661" s="232"/>
      <c r="C661" s="233"/>
      <c r="D661" s="234" t="s">
        <v>178</v>
      </c>
      <c r="E661" s="235" t="s">
        <v>1</v>
      </c>
      <c r="F661" s="236" t="s">
        <v>776</v>
      </c>
      <c r="G661" s="233"/>
      <c r="H661" s="235" t="s">
        <v>1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2" t="s">
        <v>178</v>
      </c>
      <c r="AU661" s="242" t="s">
        <v>83</v>
      </c>
      <c r="AV661" s="13" t="s">
        <v>81</v>
      </c>
      <c r="AW661" s="13" t="s">
        <v>30</v>
      </c>
      <c r="AX661" s="13" t="s">
        <v>73</v>
      </c>
      <c r="AY661" s="242" t="s">
        <v>169</v>
      </c>
    </row>
    <row r="662" s="14" customFormat="1">
      <c r="A662" s="14"/>
      <c r="B662" s="243"/>
      <c r="C662" s="244"/>
      <c r="D662" s="234" t="s">
        <v>178</v>
      </c>
      <c r="E662" s="245" t="s">
        <v>1</v>
      </c>
      <c r="F662" s="246" t="s">
        <v>764</v>
      </c>
      <c r="G662" s="244"/>
      <c r="H662" s="247">
        <v>0.119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178</v>
      </c>
      <c r="AU662" s="253" t="s">
        <v>83</v>
      </c>
      <c r="AV662" s="14" t="s">
        <v>83</v>
      </c>
      <c r="AW662" s="14" t="s">
        <v>30</v>
      </c>
      <c r="AX662" s="14" t="s">
        <v>73</v>
      </c>
      <c r="AY662" s="253" t="s">
        <v>169</v>
      </c>
    </row>
    <row r="663" s="13" customFormat="1">
      <c r="A663" s="13"/>
      <c r="B663" s="232"/>
      <c r="C663" s="233"/>
      <c r="D663" s="234" t="s">
        <v>178</v>
      </c>
      <c r="E663" s="235" t="s">
        <v>1</v>
      </c>
      <c r="F663" s="236" t="s">
        <v>213</v>
      </c>
      <c r="G663" s="233"/>
      <c r="H663" s="235" t="s">
        <v>1</v>
      </c>
      <c r="I663" s="237"/>
      <c r="J663" s="233"/>
      <c r="K663" s="233"/>
      <c r="L663" s="238"/>
      <c r="M663" s="239"/>
      <c r="N663" s="240"/>
      <c r="O663" s="240"/>
      <c r="P663" s="240"/>
      <c r="Q663" s="240"/>
      <c r="R663" s="240"/>
      <c r="S663" s="240"/>
      <c r="T663" s="24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2" t="s">
        <v>178</v>
      </c>
      <c r="AU663" s="242" t="s">
        <v>83</v>
      </c>
      <c r="AV663" s="13" t="s">
        <v>81</v>
      </c>
      <c r="AW663" s="13" t="s">
        <v>30</v>
      </c>
      <c r="AX663" s="13" t="s">
        <v>73</v>
      </c>
      <c r="AY663" s="242" t="s">
        <v>169</v>
      </c>
    </row>
    <row r="664" s="13" customFormat="1">
      <c r="A664" s="13"/>
      <c r="B664" s="232"/>
      <c r="C664" s="233"/>
      <c r="D664" s="234" t="s">
        <v>178</v>
      </c>
      <c r="E664" s="235" t="s">
        <v>1</v>
      </c>
      <c r="F664" s="236" t="s">
        <v>777</v>
      </c>
      <c r="G664" s="233"/>
      <c r="H664" s="235" t="s">
        <v>1</v>
      </c>
      <c r="I664" s="237"/>
      <c r="J664" s="233"/>
      <c r="K664" s="233"/>
      <c r="L664" s="238"/>
      <c r="M664" s="239"/>
      <c r="N664" s="240"/>
      <c r="O664" s="240"/>
      <c r="P664" s="240"/>
      <c r="Q664" s="240"/>
      <c r="R664" s="240"/>
      <c r="S664" s="240"/>
      <c r="T664" s="24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2" t="s">
        <v>178</v>
      </c>
      <c r="AU664" s="242" t="s">
        <v>83</v>
      </c>
      <c r="AV664" s="13" t="s">
        <v>81</v>
      </c>
      <c r="AW664" s="13" t="s">
        <v>30</v>
      </c>
      <c r="AX664" s="13" t="s">
        <v>73</v>
      </c>
      <c r="AY664" s="242" t="s">
        <v>169</v>
      </c>
    </row>
    <row r="665" s="14" customFormat="1">
      <c r="A665" s="14"/>
      <c r="B665" s="243"/>
      <c r="C665" s="244"/>
      <c r="D665" s="234" t="s">
        <v>178</v>
      </c>
      <c r="E665" s="245" t="s">
        <v>1</v>
      </c>
      <c r="F665" s="246" t="s">
        <v>778</v>
      </c>
      <c r="G665" s="244"/>
      <c r="H665" s="247">
        <v>0.034000000000000002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178</v>
      </c>
      <c r="AU665" s="253" t="s">
        <v>83</v>
      </c>
      <c r="AV665" s="14" t="s">
        <v>83</v>
      </c>
      <c r="AW665" s="14" t="s">
        <v>30</v>
      </c>
      <c r="AX665" s="14" t="s">
        <v>73</v>
      </c>
      <c r="AY665" s="253" t="s">
        <v>169</v>
      </c>
    </row>
    <row r="666" s="13" customFormat="1">
      <c r="A666" s="13"/>
      <c r="B666" s="232"/>
      <c r="C666" s="233"/>
      <c r="D666" s="234" t="s">
        <v>178</v>
      </c>
      <c r="E666" s="235" t="s">
        <v>1</v>
      </c>
      <c r="F666" s="236" t="s">
        <v>779</v>
      </c>
      <c r="G666" s="233"/>
      <c r="H666" s="235" t="s">
        <v>1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178</v>
      </c>
      <c r="AU666" s="242" t="s">
        <v>83</v>
      </c>
      <c r="AV666" s="13" t="s">
        <v>81</v>
      </c>
      <c r="AW666" s="13" t="s">
        <v>30</v>
      </c>
      <c r="AX666" s="13" t="s">
        <v>73</v>
      </c>
      <c r="AY666" s="242" t="s">
        <v>169</v>
      </c>
    </row>
    <row r="667" s="14" customFormat="1">
      <c r="A667" s="14"/>
      <c r="B667" s="243"/>
      <c r="C667" s="244"/>
      <c r="D667" s="234" t="s">
        <v>178</v>
      </c>
      <c r="E667" s="245" t="s">
        <v>1</v>
      </c>
      <c r="F667" s="246" t="s">
        <v>780</v>
      </c>
      <c r="G667" s="244"/>
      <c r="H667" s="247">
        <v>0.044999999999999998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178</v>
      </c>
      <c r="AU667" s="253" t="s">
        <v>83</v>
      </c>
      <c r="AV667" s="14" t="s">
        <v>83</v>
      </c>
      <c r="AW667" s="14" t="s">
        <v>30</v>
      </c>
      <c r="AX667" s="14" t="s">
        <v>73</v>
      </c>
      <c r="AY667" s="253" t="s">
        <v>169</v>
      </c>
    </row>
    <row r="668" s="13" customFormat="1">
      <c r="A668" s="13"/>
      <c r="B668" s="232"/>
      <c r="C668" s="233"/>
      <c r="D668" s="234" t="s">
        <v>178</v>
      </c>
      <c r="E668" s="235" t="s">
        <v>1</v>
      </c>
      <c r="F668" s="236" t="s">
        <v>781</v>
      </c>
      <c r="G668" s="233"/>
      <c r="H668" s="235" t="s">
        <v>1</v>
      </c>
      <c r="I668" s="237"/>
      <c r="J668" s="233"/>
      <c r="K668" s="233"/>
      <c r="L668" s="238"/>
      <c r="M668" s="239"/>
      <c r="N668" s="240"/>
      <c r="O668" s="240"/>
      <c r="P668" s="240"/>
      <c r="Q668" s="240"/>
      <c r="R668" s="240"/>
      <c r="S668" s="240"/>
      <c r="T668" s="24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2" t="s">
        <v>178</v>
      </c>
      <c r="AU668" s="242" t="s">
        <v>83</v>
      </c>
      <c r="AV668" s="13" t="s">
        <v>81</v>
      </c>
      <c r="AW668" s="13" t="s">
        <v>30</v>
      </c>
      <c r="AX668" s="13" t="s">
        <v>73</v>
      </c>
      <c r="AY668" s="242" t="s">
        <v>169</v>
      </c>
    </row>
    <row r="669" s="14" customFormat="1">
      <c r="A669" s="14"/>
      <c r="B669" s="243"/>
      <c r="C669" s="244"/>
      <c r="D669" s="234" t="s">
        <v>178</v>
      </c>
      <c r="E669" s="245" t="s">
        <v>1</v>
      </c>
      <c r="F669" s="246" t="s">
        <v>780</v>
      </c>
      <c r="G669" s="244"/>
      <c r="H669" s="247">
        <v>0.044999999999999998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178</v>
      </c>
      <c r="AU669" s="253" t="s">
        <v>83</v>
      </c>
      <c r="AV669" s="14" t="s">
        <v>83</v>
      </c>
      <c r="AW669" s="14" t="s">
        <v>30</v>
      </c>
      <c r="AX669" s="14" t="s">
        <v>73</v>
      </c>
      <c r="AY669" s="253" t="s">
        <v>169</v>
      </c>
    </row>
    <row r="670" s="15" customFormat="1">
      <c r="A670" s="15"/>
      <c r="B670" s="254"/>
      <c r="C670" s="255"/>
      <c r="D670" s="234" t="s">
        <v>178</v>
      </c>
      <c r="E670" s="256" t="s">
        <v>1</v>
      </c>
      <c r="F670" s="257" t="s">
        <v>181</v>
      </c>
      <c r="G670" s="255"/>
      <c r="H670" s="258">
        <v>1.0149999999999999</v>
      </c>
      <c r="I670" s="259"/>
      <c r="J670" s="255"/>
      <c r="K670" s="255"/>
      <c r="L670" s="260"/>
      <c r="M670" s="261"/>
      <c r="N670" s="262"/>
      <c r="O670" s="262"/>
      <c r="P670" s="262"/>
      <c r="Q670" s="262"/>
      <c r="R670" s="262"/>
      <c r="S670" s="262"/>
      <c r="T670" s="263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4" t="s">
        <v>178</v>
      </c>
      <c r="AU670" s="264" t="s">
        <v>83</v>
      </c>
      <c r="AV670" s="15" t="s">
        <v>177</v>
      </c>
      <c r="AW670" s="15" t="s">
        <v>30</v>
      </c>
      <c r="AX670" s="15" t="s">
        <v>81</v>
      </c>
      <c r="AY670" s="264" t="s">
        <v>169</v>
      </c>
    </row>
    <row r="671" s="2" customFormat="1" ht="16.5" customHeight="1">
      <c r="A671" s="39"/>
      <c r="B671" s="40"/>
      <c r="C671" s="219" t="s">
        <v>782</v>
      </c>
      <c r="D671" s="219" t="s">
        <v>172</v>
      </c>
      <c r="E671" s="220" t="s">
        <v>783</v>
      </c>
      <c r="F671" s="221" t="s">
        <v>784</v>
      </c>
      <c r="G671" s="222" t="s">
        <v>335</v>
      </c>
      <c r="H671" s="223">
        <v>1</v>
      </c>
      <c r="I671" s="224"/>
      <c r="J671" s="225">
        <f>ROUND(I671*H671,2)</f>
        <v>0</v>
      </c>
      <c r="K671" s="221" t="s">
        <v>409</v>
      </c>
      <c r="L671" s="45"/>
      <c r="M671" s="226" t="s">
        <v>1</v>
      </c>
      <c r="N671" s="227" t="s">
        <v>38</v>
      </c>
      <c r="O671" s="92"/>
      <c r="P671" s="228">
        <f>O671*H671</f>
        <v>0</v>
      </c>
      <c r="Q671" s="228">
        <v>0</v>
      </c>
      <c r="R671" s="228">
        <f>Q671*H671</f>
        <v>0</v>
      </c>
      <c r="S671" s="228">
        <v>0</v>
      </c>
      <c r="T671" s="22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0" t="s">
        <v>177</v>
      </c>
      <c r="AT671" s="230" t="s">
        <v>172</v>
      </c>
      <c r="AU671" s="230" t="s">
        <v>83</v>
      </c>
      <c r="AY671" s="18" t="s">
        <v>169</v>
      </c>
      <c r="BE671" s="231">
        <f>IF(N671="základní",J671,0)</f>
        <v>0</v>
      </c>
      <c r="BF671" s="231">
        <f>IF(N671="snížená",J671,0)</f>
        <v>0</v>
      </c>
      <c r="BG671" s="231">
        <f>IF(N671="zákl. přenesená",J671,0)</f>
        <v>0</v>
      </c>
      <c r="BH671" s="231">
        <f>IF(N671="sníž. přenesená",J671,0)</f>
        <v>0</v>
      </c>
      <c r="BI671" s="231">
        <f>IF(N671="nulová",J671,0)</f>
        <v>0</v>
      </c>
      <c r="BJ671" s="18" t="s">
        <v>81</v>
      </c>
      <c r="BK671" s="231">
        <f>ROUND(I671*H671,2)</f>
        <v>0</v>
      </c>
      <c r="BL671" s="18" t="s">
        <v>177</v>
      </c>
      <c r="BM671" s="230" t="s">
        <v>785</v>
      </c>
    </row>
    <row r="672" s="2" customFormat="1" ht="16.5" customHeight="1">
      <c r="A672" s="39"/>
      <c r="B672" s="40"/>
      <c r="C672" s="219" t="s">
        <v>449</v>
      </c>
      <c r="D672" s="219" t="s">
        <v>172</v>
      </c>
      <c r="E672" s="220" t="s">
        <v>786</v>
      </c>
      <c r="F672" s="221" t="s">
        <v>787</v>
      </c>
      <c r="G672" s="222" t="s">
        <v>335</v>
      </c>
      <c r="H672" s="223">
        <v>1</v>
      </c>
      <c r="I672" s="224"/>
      <c r="J672" s="225">
        <f>ROUND(I672*H672,2)</f>
        <v>0</v>
      </c>
      <c r="K672" s="221" t="s">
        <v>1</v>
      </c>
      <c r="L672" s="45"/>
      <c r="M672" s="226" t="s">
        <v>1</v>
      </c>
      <c r="N672" s="227" t="s">
        <v>38</v>
      </c>
      <c r="O672" s="92"/>
      <c r="P672" s="228">
        <f>O672*H672</f>
        <v>0</v>
      </c>
      <c r="Q672" s="228">
        <v>0</v>
      </c>
      <c r="R672" s="228">
        <f>Q672*H672</f>
        <v>0</v>
      </c>
      <c r="S672" s="228">
        <v>0</v>
      </c>
      <c r="T672" s="22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0" t="s">
        <v>177</v>
      </c>
      <c r="AT672" s="230" t="s">
        <v>172</v>
      </c>
      <c r="AU672" s="230" t="s">
        <v>83</v>
      </c>
      <c r="AY672" s="18" t="s">
        <v>169</v>
      </c>
      <c r="BE672" s="231">
        <f>IF(N672="základní",J672,0)</f>
        <v>0</v>
      </c>
      <c r="BF672" s="231">
        <f>IF(N672="snížená",J672,0)</f>
        <v>0</v>
      </c>
      <c r="BG672" s="231">
        <f>IF(N672="zákl. přenesená",J672,0)</f>
        <v>0</v>
      </c>
      <c r="BH672" s="231">
        <f>IF(N672="sníž. přenesená",J672,0)</f>
        <v>0</v>
      </c>
      <c r="BI672" s="231">
        <f>IF(N672="nulová",J672,0)</f>
        <v>0</v>
      </c>
      <c r="BJ672" s="18" t="s">
        <v>81</v>
      </c>
      <c r="BK672" s="231">
        <f>ROUND(I672*H672,2)</f>
        <v>0</v>
      </c>
      <c r="BL672" s="18" t="s">
        <v>177</v>
      </c>
      <c r="BM672" s="230" t="s">
        <v>788</v>
      </c>
    </row>
    <row r="673" s="2" customFormat="1" ht="16.5" customHeight="1">
      <c r="A673" s="39"/>
      <c r="B673" s="40"/>
      <c r="C673" s="219" t="s">
        <v>789</v>
      </c>
      <c r="D673" s="219" t="s">
        <v>172</v>
      </c>
      <c r="E673" s="220" t="s">
        <v>790</v>
      </c>
      <c r="F673" s="221" t="s">
        <v>791</v>
      </c>
      <c r="G673" s="222" t="s">
        <v>335</v>
      </c>
      <c r="H673" s="223">
        <v>13</v>
      </c>
      <c r="I673" s="224"/>
      <c r="J673" s="225">
        <f>ROUND(I673*H673,2)</f>
        <v>0</v>
      </c>
      <c r="K673" s="221" t="s">
        <v>1</v>
      </c>
      <c r="L673" s="45"/>
      <c r="M673" s="226" t="s">
        <v>1</v>
      </c>
      <c r="N673" s="227" t="s">
        <v>38</v>
      </c>
      <c r="O673" s="92"/>
      <c r="P673" s="228">
        <f>O673*H673</f>
        <v>0</v>
      </c>
      <c r="Q673" s="228">
        <v>0</v>
      </c>
      <c r="R673" s="228">
        <f>Q673*H673</f>
        <v>0</v>
      </c>
      <c r="S673" s="228">
        <v>0</v>
      </c>
      <c r="T673" s="229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0" t="s">
        <v>177</v>
      </c>
      <c r="AT673" s="230" t="s">
        <v>172</v>
      </c>
      <c r="AU673" s="230" t="s">
        <v>83</v>
      </c>
      <c r="AY673" s="18" t="s">
        <v>169</v>
      </c>
      <c r="BE673" s="231">
        <f>IF(N673="základní",J673,0)</f>
        <v>0</v>
      </c>
      <c r="BF673" s="231">
        <f>IF(N673="snížená",J673,0)</f>
        <v>0</v>
      </c>
      <c r="BG673" s="231">
        <f>IF(N673="zákl. přenesená",J673,0)</f>
        <v>0</v>
      </c>
      <c r="BH673" s="231">
        <f>IF(N673="sníž. přenesená",J673,0)</f>
        <v>0</v>
      </c>
      <c r="BI673" s="231">
        <f>IF(N673="nulová",J673,0)</f>
        <v>0</v>
      </c>
      <c r="BJ673" s="18" t="s">
        <v>81</v>
      </c>
      <c r="BK673" s="231">
        <f>ROUND(I673*H673,2)</f>
        <v>0</v>
      </c>
      <c r="BL673" s="18" t="s">
        <v>177</v>
      </c>
      <c r="BM673" s="230" t="s">
        <v>792</v>
      </c>
    </row>
    <row r="674" s="2" customFormat="1" ht="24.15" customHeight="1">
      <c r="A674" s="39"/>
      <c r="B674" s="40"/>
      <c r="C674" s="219" t="s">
        <v>471</v>
      </c>
      <c r="D674" s="219" t="s">
        <v>172</v>
      </c>
      <c r="E674" s="220" t="s">
        <v>793</v>
      </c>
      <c r="F674" s="221" t="s">
        <v>794</v>
      </c>
      <c r="G674" s="222" t="s">
        <v>521</v>
      </c>
      <c r="H674" s="223">
        <v>1</v>
      </c>
      <c r="I674" s="224"/>
      <c r="J674" s="225">
        <f>ROUND(I674*H674,2)</f>
        <v>0</v>
      </c>
      <c r="K674" s="221" t="s">
        <v>1</v>
      </c>
      <c r="L674" s="45"/>
      <c r="M674" s="226" t="s">
        <v>1</v>
      </c>
      <c r="N674" s="227" t="s">
        <v>38</v>
      </c>
      <c r="O674" s="92"/>
      <c r="P674" s="228">
        <f>O674*H674</f>
        <v>0</v>
      </c>
      <c r="Q674" s="228">
        <v>0</v>
      </c>
      <c r="R674" s="228">
        <f>Q674*H674</f>
        <v>0</v>
      </c>
      <c r="S674" s="228">
        <v>0</v>
      </c>
      <c r="T674" s="22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0" t="s">
        <v>177</v>
      </c>
      <c r="AT674" s="230" t="s">
        <v>172</v>
      </c>
      <c r="AU674" s="230" t="s">
        <v>83</v>
      </c>
      <c r="AY674" s="18" t="s">
        <v>169</v>
      </c>
      <c r="BE674" s="231">
        <f>IF(N674="základní",J674,0)</f>
        <v>0</v>
      </c>
      <c r="BF674" s="231">
        <f>IF(N674="snížená",J674,0)</f>
        <v>0</v>
      </c>
      <c r="BG674" s="231">
        <f>IF(N674="zákl. přenesená",J674,0)</f>
        <v>0</v>
      </c>
      <c r="BH674" s="231">
        <f>IF(N674="sníž. přenesená",J674,0)</f>
        <v>0</v>
      </c>
      <c r="BI674" s="231">
        <f>IF(N674="nulová",J674,0)</f>
        <v>0</v>
      </c>
      <c r="BJ674" s="18" t="s">
        <v>81</v>
      </c>
      <c r="BK674" s="231">
        <f>ROUND(I674*H674,2)</f>
        <v>0</v>
      </c>
      <c r="BL674" s="18" t="s">
        <v>177</v>
      </c>
      <c r="BM674" s="230" t="s">
        <v>795</v>
      </c>
    </row>
    <row r="675" s="14" customFormat="1">
      <c r="A675" s="14"/>
      <c r="B675" s="243"/>
      <c r="C675" s="244"/>
      <c r="D675" s="234" t="s">
        <v>178</v>
      </c>
      <c r="E675" s="245" t="s">
        <v>1</v>
      </c>
      <c r="F675" s="246" t="s">
        <v>81</v>
      </c>
      <c r="G675" s="244"/>
      <c r="H675" s="247">
        <v>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178</v>
      </c>
      <c r="AU675" s="253" t="s">
        <v>83</v>
      </c>
      <c r="AV675" s="14" t="s">
        <v>83</v>
      </c>
      <c r="AW675" s="14" t="s">
        <v>30</v>
      </c>
      <c r="AX675" s="14" t="s">
        <v>73</v>
      </c>
      <c r="AY675" s="253" t="s">
        <v>169</v>
      </c>
    </row>
    <row r="676" s="15" customFormat="1">
      <c r="A676" s="15"/>
      <c r="B676" s="254"/>
      <c r="C676" s="255"/>
      <c r="D676" s="234" t="s">
        <v>178</v>
      </c>
      <c r="E676" s="256" t="s">
        <v>1</v>
      </c>
      <c r="F676" s="257" t="s">
        <v>181</v>
      </c>
      <c r="G676" s="255"/>
      <c r="H676" s="258">
        <v>1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4" t="s">
        <v>178</v>
      </c>
      <c r="AU676" s="264" t="s">
        <v>83</v>
      </c>
      <c r="AV676" s="15" t="s">
        <v>177</v>
      </c>
      <c r="AW676" s="15" t="s">
        <v>30</v>
      </c>
      <c r="AX676" s="15" t="s">
        <v>81</v>
      </c>
      <c r="AY676" s="264" t="s">
        <v>169</v>
      </c>
    </row>
    <row r="677" s="2" customFormat="1" ht="37.8" customHeight="1">
      <c r="A677" s="39"/>
      <c r="B677" s="40"/>
      <c r="C677" s="219" t="s">
        <v>796</v>
      </c>
      <c r="D677" s="219" t="s">
        <v>172</v>
      </c>
      <c r="E677" s="220" t="s">
        <v>797</v>
      </c>
      <c r="F677" s="221" t="s">
        <v>798</v>
      </c>
      <c r="G677" s="222" t="s">
        <v>521</v>
      </c>
      <c r="H677" s="223">
        <v>1</v>
      </c>
      <c r="I677" s="224"/>
      <c r="J677" s="225">
        <f>ROUND(I677*H677,2)</f>
        <v>0</v>
      </c>
      <c r="K677" s="221" t="s">
        <v>1</v>
      </c>
      <c r="L677" s="45"/>
      <c r="M677" s="226" t="s">
        <v>1</v>
      </c>
      <c r="N677" s="227" t="s">
        <v>38</v>
      </c>
      <c r="O677" s="92"/>
      <c r="P677" s="228">
        <f>O677*H677</f>
        <v>0</v>
      </c>
      <c r="Q677" s="228">
        <v>0</v>
      </c>
      <c r="R677" s="228">
        <f>Q677*H677</f>
        <v>0</v>
      </c>
      <c r="S677" s="228">
        <v>0</v>
      </c>
      <c r="T677" s="22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0" t="s">
        <v>177</v>
      </c>
      <c r="AT677" s="230" t="s">
        <v>172</v>
      </c>
      <c r="AU677" s="230" t="s">
        <v>83</v>
      </c>
      <c r="AY677" s="18" t="s">
        <v>169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8" t="s">
        <v>81</v>
      </c>
      <c r="BK677" s="231">
        <f>ROUND(I677*H677,2)</f>
        <v>0</v>
      </c>
      <c r="BL677" s="18" t="s">
        <v>177</v>
      </c>
      <c r="BM677" s="230" t="s">
        <v>799</v>
      </c>
    </row>
    <row r="678" s="14" customFormat="1">
      <c r="A678" s="14"/>
      <c r="B678" s="243"/>
      <c r="C678" s="244"/>
      <c r="D678" s="234" t="s">
        <v>178</v>
      </c>
      <c r="E678" s="245" t="s">
        <v>1</v>
      </c>
      <c r="F678" s="246" t="s">
        <v>81</v>
      </c>
      <c r="G678" s="244"/>
      <c r="H678" s="247">
        <v>1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178</v>
      </c>
      <c r="AU678" s="253" t="s">
        <v>83</v>
      </c>
      <c r="AV678" s="14" t="s">
        <v>83</v>
      </c>
      <c r="AW678" s="14" t="s">
        <v>30</v>
      </c>
      <c r="AX678" s="14" t="s">
        <v>73</v>
      </c>
      <c r="AY678" s="253" t="s">
        <v>169</v>
      </c>
    </row>
    <row r="679" s="15" customFormat="1">
      <c r="A679" s="15"/>
      <c r="B679" s="254"/>
      <c r="C679" s="255"/>
      <c r="D679" s="234" t="s">
        <v>178</v>
      </c>
      <c r="E679" s="256" t="s">
        <v>1</v>
      </c>
      <c r="F679" s="257" t="s">
        <v>181</v>
      </c>
      <c r="G679" s="255"/>
      <c r="H679" s="258">
        <v>1</v>
      </c>
      <c r="I679" s="259"/>
      <c r="J679" s="255"/>
      <c r="K679" s="255"/>
      <c r="L679" s="260"/>
      <c r="M679" s="261"/>
      <c r="N679" s="262"/>
      <c r="O679" s="262"/>
      <c r="P679" s="262"/>
      <c r="Q679" s="262"/>
      <c r="R679" s="262"/>
      <c r="S679" s="262"/>
      <c r="T679" s="263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4" t="s">
        <v>178</v>
      </c>
      <c r="AU679" s="264" t="s">
        <v>83</v>
      </c>
      <c r="AV679" s="15" t="s">
        <v>177</v>
      </c>
      <c r="AW679" s="15" t="s">
        <v>30</v>
      </c>
      <c r="AX679" s="15" t="s">
        <v>81</v>
      </c>
      <c r="AY679" s="264" t="s">
        <v>169</v>
      </c>
    </row>
    <row r="680" s="2" customFormat="1" ht="24.15" customHeight="1">
      <c r="A680" s="39"/>
      <c r="B680" s="40"/>
      <c r="C680" s="219" t="s">
        <v>621</v>
      </c>
      <c r="D680" s="219" t="s">
        <v>172</v>
      </c>
      <c r="E680" s="220" t="s">
        <v>800</v>
      </c>
      <c r="F680" s="221" t="s">
        <v>801</v>
      </c>
      <c r="G680" s="222" t="s">
        <v>521</v>
      </c>
      <c r="H680" s="223">
        <v>1</v>
      </c>
      <c r="I680" s="224"/>
      <c r="J680" s="225">
        <f>ROUND(I680*H680,2)</f>
        <v>0</v>
      </c>
      <c r="K680" s="221" t="s">
        <v>1</v>
      </c>
      <c r="L680" s="45"/>
      <c r="M680" s="226" t="s">
        <v>1</v>
      </c>
      <c r="N680" s="227" t="s">
        <v>38</v>
      </c>
      <c r="O680" s="92"/>
      <c r="P680" s="228">
        <f>O680*H680</f>
        <v>0</v>
      </c>
      <c r="Q680" s="228">
        <v>0</v>
      </c>
      <c r="R680" s="228">
        <f>Q680*H680</f>
        <v>0</v>
      </c>
      <c r="S680" s="228">
        <v>0</v>
      </c>
      <c r="T680" s="22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0" t="s">
        <v>177</v>
      </c>
      <c r="AT680" s="230" t="s">
        <v>172</v>
      </c>
      <c r="AU680" s="230" t="s">
        <v>83</v>
      </c>
      <c r="AY680" s="18" t="s">
        <v>169</v>
      </c>
      <c r="BE680" s="231">
        <f>IF(N680="základní",J680,0)</f>
        <v>0</v>
      </c>
      <c r="BF680" s="231">
        <f>IF(N680="snížená",J680,0)</f>
        <v>0</v>
      </c>
      <c r="BG680" s="231">
        <f>IF(N680="zákl. přenesená",J680,0)</f>
        <v>0</v>
      </c>
      <c r="BH680" s="231">
        <f>IF(N680="sníž. přenesená",J680,0)</f>
        <v>0</v>
      </c>
      <c r="BI680" s="231">
        <f>IF(N680="nulová",J680,0)</f>
        <v>0</v>
      </c>
      <c r="BJ680" s="18" t="s">
        <v>81</v>
      </c>
      <c r="BK680" s="231">
        <f>ROUND(I680*H680,2)</f>
        <v>0</v>
      </c>
      <c r="BL680" s="18" t="s">
        <v>177</v>
      </c>
      <c r="BM680" s="230" t="s">
        <v>802</v>
      </c>
    </row>
    <row r="681" s="14" customFormat="1">
      <c r="A681" s="14"/>
      <c r="B681" s="243"/>
      <c r="C681" s="244"/>
      <c r="D681" s="234" t="s">
        <v>178</v>
      </c>
      <c r="E681" s="245" t="s">
        <v>1</v>
      </c>
      <c r="F681" s="246" t="s">
        <v>81</v>
      </c>
      <c r="G681" s="244"/>
      <c r="H681" s="247">
        <v>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178</v>
      </c>
      <c r="AU681" s="253" t="s">
        <v>83</v>
      </c>
      <c r="AV681" s="14" t="s">
        <v>83</v>
      </c>
      <c r="AW681" s="14" t="s">
        <v>30</v>
      </c>
      <c r="AX681" s="14" t="s">
        <v>73</v>
      </c>
      <c r="AY681" s="253" t="s">
        <v>169</v>
      </c>
    </row>
    <row r="682" s="15" customFormat="1">
      <c r="A682" s="15"/>
      <c r="B682" s="254"/>
      <c r="C682" s="255"/>
      <c r="D682" s="234" t="s">
        <v>178</v>
      </c>
      <c r="E682" s="256" t="s">
        <v>1</v>
      </c>
      <c r="F682" s="257" t="s">
        <v>181</v>
      </c>
      <c r="G682" s="255"/>
      <c r="H682" s="258">
        <v>1</v>
      </c>
      <c r="I682" s="259"/>
      <c r="J682" s="255"/>
      <c r="K682" s="255"/>
      <c r="L682" s="260"/>
      <c r="M682" s="261"/>
      <c r="N682" s="262"/>
      <c r="O682" s="262"/>
      <c r="P682" s="262"/>
      <c r="Q682" s="262"/>
      <c r="R682" s="262"/>
      <c r="S682" s="262"/>
      <c r="T682" s="263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4" t="s">
        <v>178</v>
      </c>
      <c r="AU682" s="264" t="s">
        <v>83</v>
      </c>
      <c r="AV682" s="15" t="s">
        <v>177</v>
      </c>
      <c r="AW682" s="15" t="s">
        <v>30</v>
      </c>
      <c r="AX682" s="15" t="s">
        <v>81</v>
      </c>
      <c r="AY682" s="264" t="s">
        <v>169</v>
      </c>
    </row>
    <row r="683" s="2" customFormat="1" ht="21.75" customHeight="1">
      <c r="A683" s="39"/>
      <c r="B683" s="40"/>
      <c r="C683" s="219" t="s">
        <v>803</v>
      </c>
      <c r="D683" s="219" t="s">
        <v>172</v>
      </c>
      <c r="E683" s="220" t="s">
        <v>804</v>
      </c>
      <c r="F683" s="221" t="s">
        <v>805</v>
      </c>
      <c r="G683" s="222" t="s">
        <v>521</v>
      </c>
      <c r="H683" s="223">
        <v>1</v>
      </c>
      <c r="I683" s="224"/>
      <c r="J683" s="225">
        <f>ROUND(I683*H683,2)</f>
        <v>0</v>
      </c>
      <c r="K683" s="221" t="s">
        <v>1</v>
      </c>
      <c r="L683" s="45"/>
      <c r="M683" s="226" t="s">
        <v>1</v>
      </c>
      <c r="N683" s="227" t="s">
        <v>38</v>
      </c>
      <c r="O683" s="92"/>
      <c r="P683" s="228">
        <f>O683*H683</f>
        <v>0</v>
      </c>
      <c r="Q683" s="228">
        <v>0</v>
      </c>
      <c r="R683" s="228">
        <f>Q683*H683</f>
        <v>0</v>
      </c>
      <c r="S683" s="228">
        <v>0</v>
      </c>
      <c r="T683" s="229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0" t="s">
        <v>177</v>
      </c>
      <c r="AT683" s="230" t="s">
        <v>172</v>
      </c>
      <c r="AU683" s="230" t="s">
        <v>83</v>
      </c>
      <c r="AY683" s="18" t="s">
        <v>169</v>
      </c>
      <c r="BE683" s="231">
        <f>IF(N683="základní",J683,0)</f>
        <v>0</v>
      </c>
      <c r="BF683" s="231">
        <f>IF(N683="snížená",J683,0)</f>
        <v>0</v>
      </c>
      <c r="BG683" s="231">
        <f>IF(N683="zákl. přenesená",J683,0)</f>
        <v>0</v>
      </c>
      <c r="BH683" s="231">
        <f>IF(N683="sníž. přenesená",J683,0)</f>
        <v>0</v>
      </c>
      <c r="BI683" s="231">
        <f>IF(N683="nulová",J683,0)</f>
        <v>0</v>
      </c>
      <c r="BJ683" s="18" t="s">
        <v>81</v>
      </c>
      <c r="BK683" s="231">
        <f>ROUND(I683*H683,2)</f>
        <v>0</v>
      </c>
      <c r="BL683" s="18" t="s">
        <v>177</v>
      </c>
      <c r="BM683" s="230" t="s">
        <v>806</v>
      </c>
    </row>
    <row r="684" s="14" customFormat="1">
      <c r="A684" s="14"/>
      <c r="B684" s="243"/>
      <c r="C684" s="244"/>
      <c r="D684" s="234" t="s">
        <v>178</v>
      </c>
      <c r="E684" s="245" t="s">
        <v>1</v>
      </c>
      <c r="F684" s="246" t="s">
        <v>81</v>
      </c>
      <c r="G684" s="244"/>
      <c r="H684" s="247">
        <v>1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178</v>
      </c>
      <c r="AU684" s="253" t="s">
        <v>83</v>
      </c>
      <c r="AV684" s="14" t="s">
        <v>83</v>
      </c>
      <c r="AW684" s="14" t="s">
        <v>30</v>
      </c>
      <c r="AX684" s="14" t="s">
        <v>73</v>
      </c>
      <c r="AY684" s="253" t="s">
        <v>169</v>
      </c>
    </row>
    <row r="685" s="15" customFormat="1">
      <c r="A685" s="15"/>
      <c r="B685" s="254"/>
      <c r="C685" s="255"/>
      <c r="D685" s="234" t="s">
        <v>178</v>
      </c>
      <c r="E685" s="256" t="s">
        <v>1</v>
      </c>
      <c r="F685" s="257" t="s">
        <v>181</v>
      </c>
      <c r="G685" s="255"/>
      <c r="H685" s="258">
        <v>1</v>
      </c>
      <c r="I685" s="259"/>
      <c r="J685" s="255"/>
      <c r="K685" s="255"/>
      <c r="L685" s="260"/>
      <c r="M685" s="261"/>
      <c r="N685" s="262"/>
      <c r="O685" s="262"/>
      <c r="P685" s="262"/>
      <c r="Q685" s="262"/>
      <c r="R685" s="262"/>
      <c r="S685" s="262"/>
      <c r="T685" s="263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4" t="s">
        <v>178</v>
      </c>
      <c r="AU685" s="264" t="s">
        <v>83</v>
      </c>
      <c r="AV685" s="15" t="s">
        <v>177</v>
      </c>
      <c r="AW685" s="15" t="s">
        <v>30</v>
      </c>
      <c r="AX685" s="15" t="s">
        <v>81</v>
      </c>
      <c r="AY685" s="264" t="s">
        <v>169</v>
      </c>
    </row>
    <row r="686" s="2" customFormat="1" ht="33" customHeight="1">
      <c r="A686" s="39"/>
      <c r="B686" s="40"/>
      <c r="C686" s="219" t="s">
        <v>625</v>
      </c>
      <c r="D686" s="219" t="s">
        <v>172</v>
      </c>
      <c r="E686" s="220" t="s">
        <v>807</v>
      </c>
      <c r="F686" s="221" t="s">
        <v>808</v>
      </c>
      <c r="G686" s="222" t="s">
        <v>335</v>
      </c>
      <c r="H686" s="223">
        <v>2</v>
      </c>
      <c r="I686" s="224"/>
      <c r="J686" s="225">
        <f>ROUND(I686*H686,2)</f>
        <v>0</v>
      </c>
      <c r="K686" s="221" t="s">
        <v>1</v>
      </c>
      <c r="L686" s="45"/>
      <c r="M686" s="226" t="s">
        <v>1</v>
      </c>
      <c r="N686" s="227" t="s">
        <v>38</v>
      </c>
      <c r="O686" s="92"/>
      <c r="P686" s="228">
        <f>O686*H686</f>
        <v>0</v>
      </c>
      <c r="Q686" s="228">
        <v>0</v>
      </c>
      <c r="R686" s="228">
        <f>Q686*H686</f>
        <v>0</v>
      </c>
      <c r="S686" s="228">
        <v>0</v>
      </c>
      <c r="T686" s="229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0" t="s">
        <v>177</v>
      </c>
      <c r="AT686" s="230" t="s">
        <v>172</v>
      </c>
      <c r="AU686" s="230" t="s">
        <v>83</v>
      </c>
      <c r="AY686" s="18" t="s">
        <v>169</v>
      </c>
      <c r="BE686" s="231">
        <f>IF(N686="základní",J686,0)</f>
        <v>0</v>
      </c>
      <c r="BF686" s="231">
        <f>IF(N686="snížená",J686,0)</f>
        <v>0</v>
      </c>
      <c r="BG686" s="231">
        <f>IF(N686="zákl. přenesená",J686,0)</f>
        <v>0</v>
      </c>
      <c r="BH686" s="231">
        <f>IF(N686="sníž. přenesená",J686,0)</f>
        <v>0</v>
      </c>
      <c r="BI686" s="231">
        <f>IF(N686="nulová",J686,0)</f>
        <v>0</v>
      </c>
      <c r="BJ686" s="18" t="s">
        <v>81</v>
      </c>
      <c r="BK686" s="231">
        <f>ROUND(I686*H686,2)</f>
        <v>0</v>
      </c>
      <c r="BL686" s="18" t="s">
        <v>177</v>
      </c>
      <c r="BM686" s="230" t="s">
        <v>809</v>
      </c>
    </row>
    <row r="687" s="2" customFormat="1" ht="24.15" customHeight="1">
      <c r="A687" s="39"/>
      <c r="B687" s="40"/>
      <c r="C687" s="219" t="s">
        <v>810</v>
      </c>
      <c r="D687" s="219" t="s">
        <v>172</v>
      </c>
      <c r="E687" s="220" t="s">
        <v>811</v>
      </c>
      <c r="F687" s="221" t="s">
        <v>812</v>
      </c>
      <c r="G687" s="222" t="s">
        <v>335</v>
      </c>
      <c r="H687" s="223">
        <v>30</v>
      </c>
      <c r="I687" s="224"/>
      <c r="J687" s="225">
        <f>ROUND(I687*H687,2)</f>
        <v>0</v>
      </c>
      <c r="K687" s="221" t="s">
        <v>1</v>
      </c>
      <c r="L687" s="45"/>
      <c r="M687" s="226" t="s">
        <v>1</v>
      </c>
      <c r="N687" s="227" t="s">
        <v>38</v>
      </c>
      <c r="O687" s="92"/>
      <c r="P687" s="228">
        <f>O687*H687</f>
        <v>0</v>
      </c>
      <c r="Q687" s="228">
        <v>0</v>
      </c>
      <c r="R687" s="228">
        <f>Q687*H687</f>
        <v>0</v>
      </c>
      <c r="S687" s="228">
        <v>0</v>
      </c>
      <c r="T687" s="22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0" t="s">
        <v>177</v>
      </c>
      <c r="AT687" s="230" t="s">
        <v>172</v>
      </c>
      <c r="AU687" s="230" t="s">
        <v>83</v>
      </c>
      <c r="AY687" s="18" t="s">
        <v>169</v>
      </c>
      <c r="BE687" s="231">
        <f>IF(N687="základní",J687,0)</f>
        <v>0</v>
      </c>
      <c r="BF687" s="231">
        <f>IF(N687="snížená",J687,0)</f>
        <v>0</v>
      </c>
      <c r="BG687" s="231">
        <f>IF(N687="zákl. přenesená",J687,0)</f>
        <v>0</v>
      </c>
      <c r="BH687" s="231">
        <f>IF(N687="sníž. přenesená",J687,0)</f>
        <v>0</v>
      </c>
      <c r="BI687" s="231">
        <f>IF(N687="nulová",J687,0)</f>
        <v>0</v>
      </c>
      <c r="BJ687" s="18" t="s">
        <v>81</v>
      </c>
      <c r="BK687" s="231">
        <f>ROUND(I687*H687,2)</f>
        <v>0</v>
      </c>
      <c r="BL687" s="18" t="s">
        <v>177</v>
      </c>
      <c r="BM687" s="230" t="s">
        <v>813</v>
      </c>
    </row>
    <row r="688" s="12" customFormat="1" ht="22.8" customHeight="1">
      <c r="A688" s="12"/>
      <c r="B688" s="203"/>
      <c r="C688" s="204"/>
      <c r="D688" s="205" t="s">
        <v>72</v>
      </c>
      <c r="E688" s="217" t="s">
        <v>364</v>
      </c>
      <c r="F688" s="217" t="s">
        <v>365</v>
      </c>
      <c r="G688" s="204"/>
      <c r="H688" s="204"/>
      <c r="I688" s="207"/>
      <c r="J688" s="218">
        <f>BK688</f>
        <v>0</v>
      </c>
      <c r="K688" s="204"/>
      <c r="L688" s="209"/>
      <c r="M688" s="210"/>
      <c r="N688" s="211"/>
      <c r="O688" s="211"/>
      <c r="P688" s="212">
        <f>P689</f>
        <v>0</v>
      </c>
      <c r="Q688" s="211"/>
      <c r="R688" s="212">
        <f>R689</f>
        <v>0</v>
      </c>
      <c r="S688" s="211"/>
      <c r="T688" s="213">
        <f>T689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14" t="s">
        <v>81</v>
      </c>
      <c r="AT688" s="215" t="s">
        <v>72</v>
      </c>
      <c r="AU688" s="215" t="s">
        <v>81</v>
      </c>
      <c r="AY688" s="214" t="s">
        <v>169</v>
      </c>
      <c r="BK688" s="216">
        <f>BK689</f>
        <v>0</v>
      </c>
    </row>
    <row r="689" s="2" customFormat="1" ht="16.5" customHeight="1">
      <c r="A689" s="39"/>
      <c r="B689" s="40"/>
      <c r="C689" s="219" t="s">
        <v>628</v>
      </c>
      <c r="D689" s="219" t="s">
        <v>172</v>
      </c>
      <c r="E689" s="220" t="s">
        <v>367</v>
      </c>
      <c r="F689" s="221" t="s">
        <v>814</v>
      </c>
      <c r="G689" s="222" t="s">
        <v>351</v>
      </c>
      <c r="H689" s="223">
        <v>248.13800000000001</v>
      </c>
      <c r="I689" s="224"/>
      <c r="J689" s="225">
        <f>ROUND(I689*H689,2)</f>
        <v>0</v>
      </c>
      <c r="K689" s="221" t="s">
        <v>176</v>
      </c>
      <c r="L689" s="45"/>
      <c r="M689" s="226" t="s">
        <v>1</v>
      </c>
      <c r="N689" s="227" t="s">
        <v>38</v>
      </c>
      <c r="O689" s="92"/>
      <c r="P689" s="228">
        <f>O689*H689</f>
        <v>0</v>
      </c>
      <c r="Q689" s="228">
        <v>0</v>
      </c>
      <c r="R689" s="228">
        <f>Q689*H689</f>
        <v>0</v>
      </c>
      <c r="S689" s="228">
        <v>0</v>
      </c>
      <c r="T689" s="22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30" t="s">
        <v>177</v>
      </c>
      <c r="AT689" s="230" t="s">
        <v>172</v>
      </c>
      <c r="AU689" s="230" t="s">
        <v>83</v>
      </c>
      <c r="AY689" s="18" t="s">
        <v>169</v>
      </c>
      <c r="BE689" s="231">
        <f>IF(N689="základní",J689,0)</f>
        <v>0</v>
      </c>
      <c r="BF689" s="231">
        <f>IF(N689="snížená",J689,0)</f>
        <v>0</v>
      </c>
      <c r="BG689" s="231">
        <f>IF(N689="zákl. přenesená",J689,0)</f>
        <v>0</v>
      </c>
      <c r="BH689" s="231">
        <f>IF(N689="sníž. přenesená",J689,0)</f>
        <v>0</v>
      </c>
      <c r="BI689" s="231">
        <f>IF(N689="nulová",J689,0)</f>
        <v>0</v>
      </c>
      <c r="BJ689" s="18" t="s">
        <v>81</v>
      </c>
      <c r="BK689" s="231">
        <f>ROUND(I689*H689,2)</f>
        <v>0</v>
      </c>
      <c r="BL689" s="18" t="s">
        <v>177</v>
      </c>
      <c r="BM689" s="230" t="s">
        <v>815</v>
      </c>
    </row>
    <row r="690" s="12" customFormat="1" ht="25.92" customHeight="1">
      <c r="A690" s="12"/>
      <c r="B690" s="203"/>
      <c r="C690" s="204"/>
      <c r="D690" s="205" t="s">
        <v>72</v>
      </c>
      <c r="E690" s="206" t="s">
        <v>370</v>
      </c>
      <c r="F690" s="206" t="s">
        <v>371</v>
      </c>
      <c r="G690" s="204"/>
      <c r="H690" s="204"/>
      <c r="I690" s="207"/>
      <c r="J690" s="208">
        <f>BK690</f>
        <v>0</v>
      </c>
      <c r="K690" s="204"/>
      <c r="L690" s="209"/>
      <c r="M690" s="210"/>
      <c r="N690" s="211"/>
      <c r="O690" s="211"/>
      <c r="P690" s="212">
        <f>P691+P712+P740+P747+P838+P953+P968+P1087+P1152+P1241+P1337</f>
        <v>0</v>
      </c>
      <c r="Q690" s="211"/>
      <c r="R690" s="212">
        <f>R691+R712+R740+R747+R838+R953+R968+R1087+R1152+R1241+R1337</f>
        <v>0</v>
      </c>
      <c r="S690" s="211"/>
      <c r="T690" s="213">
        <f>T691+T712+T740+T747+T838+T953+T968+T1087+T1152+T1241+T1337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14" t="s">
        <v>83</v>
      </c>
      <c r="AT690" s="215" t="s">
        <v>72</v>
      </c>
      <c r="AU690" s="215" t="s">
        <v>73</v>
      </c>
      <c r="AY690" s="214" t="s">
        <v>169</v>
      </c>
      <c r="BK690" s="216">
        <f>BK691+BK712+BK740+BK747+BK838+BK953+BK968+BK1087+BK1152+BK1241+BK1337</f>
        <v>0</v>
      </c>
    </row>
    <row r="691" s="12" customFormat="1" ht="22.8" customHeight="1">
      <c r="A691" s="12"/>
      <c r="B691" s="203"/>
      <c r="C691" s="204"/>
      <c r="D691" s="205" t="s">
        <v>72</v>
      </c>
      <c r="E691" s="217" t="s">
        <v>372</v>
      </c>
      <c r="F691" s="217" t="s">
        <v>373</v>
      </c>
      <c r="G691" s="204"/>
      <c r="H691" s="204"/>
      <c r="I691" s="207"/>
      <c r="J691" s="218">
        <f>BK691</f>
        <v>0</v>
      </c>
      <c r="K691" s="204"/>
      <c r="L691" s="209"/>
      <c r="M691" s="210"/>
      <c r="N691" s="211"/>
      <c r="O691" s="211"/>
      <c r="P691" s="212">
        <f>SUM(P692:P711)</f>
        <v>0</v>
      </c>
      <c r="Q691" s="211"/>
      <c r="R691" s="212">
        <f>SUM(R692:R711)</f>
        <v>0</v>
      </c>
      <c r="S691" s="211"/>
      <c r="T691" s="213">
        <f>SUM(T692:T711)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14" t="s">
        <v>83</v>
      </c>
      <c r="AT691" s="215" t="s">
        <v>72</v>
      </c>
      <c r="AU691" s="215" t="s">
        <v>81</v>
      </c>
      <c r="AY691" s="214" t="s">
        <v>169</v>
      </c>
      <c r="BK691" s="216">
        <f>SUM(BK692:BK711)</f>
        <v>0</v>
      </c>
    </row>
    <row r="692" s="2" customFormat="1" ht="24.15" customHeight="1">
      <c r="A692" s="39"/>
      <c r="B692" s="40"/>
      <c r="C692" s="219" t="s">
        <v>816</v>
      </c>
      <c r="D692" s="219" t="s">
        <v>172</v>
      </c>
      <c r="E692" s="220" t="s">
        <v>817</v>
      </c>
      <c r="F692" s="221" t="s">
        <v>818</v>
      </c>
      <c r="G692" s="222" t="s">
        <v>175</v>
      </c>
      <c r="H692" s="223">
        <v>154.12799999999999</v>
      </c>
      <c r="I692" s="224"/>
      <c r="J692" s="225">
        <f>ROUND(I692*H692,2)</f>
        <v>0</v>
      </c>
      <c r="K692" s="221" t="s">
        <v>176</v>
      </c>
      <c r="L692" s="45"/>
      <c r="M692" s="226" t="s">
        <v>1</v>
      </c>
      <c r="N692" s="227" t="s">
        <v>38</v>
      </c>
      <c r="O692" s="92"/>
      <c r="P692" s="228">
        <f>O692*H692</f>
        <v>0</v>
      </c>
      <c r="Q692" s="228">
        <v>0</v>
      </c>
      <c r="R692" s="228">
        <f>Q692*H692</f>
        <v>0</v>
      </c>
      <c r="S692" s="228">
        <v>0</v>
      </c>
      <c r="T692" s="22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0" t="s">
        <v>316</v>
      </c>
      <c r="AT692" s="230" t="s">
        <v>172</v>
      </c>
      <c r="AU692" s="230" t="s">
        <v>83</v>
      </c>
      <c r="AY692" s="18" t="s">
        <v>169</v>
      </c>
      <c r="BE692" s="231">
        <f>IF(N692="základní",J692,0)</f>
        <v>0</v>
      </c>
      <c r="BF692" s="231">
        <f>IF(N692="snížená",J692,0)</f>
        <v>0</v>
      </c>
      <c r="BG692" s="231">
        <f>IF(N692="zákl. přenesená",J692,0)</f>
        <v>0</v>
      </c>
      <c r="BH692" s="231">
        <f>IF(N692="sníž. přenesená",J692,0)</f>
        <v>0</v>
      </c>
      <c r="BI692" s="231">
        <f>IF(N692="nulová",J692,0)</f>
        <v>0</v>
      </c>
      <c r="BJ692" s="18" t="s">
        <v>81</v>
      </c>
      <c r="BK692" s="231">
        <f>ROUND(I692*H692,2)</f>
        <v>0</v>
      </c>
      <c r="BL692" s="18" t="s">
        <v>316</v>
      </c>
      <c r="BM692" s="230" t="s">
        <v>819</v>
      </c>
    </row>
    <row r="693" s="13" customFormat="1">
      <c r="A693" s="13"/>
      <c r="B693" s="232"/>
      <c r="C693" s="233"/>
      <c r="D693" s="234" t="s">
        <v>178</v>
      </c>
      <c r="E693" s="235" t="s">
        <v>1</v>
      </c>
      <c r="F693" s="236" t="s">
        <v>512</v>
      </c>
      <c r="G693" s="233"/>
      <c r="H693" s="235" t="s">
        <v>1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178</v>
      </c>
      <c r="AU693" s="242" t="s">
        <v>83</v>
      </c>
      <c r="AV693" s="13" t="s">
        <v>81</v>
      </c>
      <c r="AW693" s="13" t="s">
        <v>30</v>
      </c>
      <c r="AX693" s="13" t="s">
        <v>73</v>
      </c>
      <c r="AY693" s="242" t="s">
        <v>169</v>
      </c>
    </row>
    <row r="694" s="13" customFormat="1">
      <c r="A694" s="13"/>
      <c r="B694" s="232"/>
      <c r="C694" s="233"/>
      <c r="D694" s="234" t="s">
        <v>178</v>
      </c>
      <c r="E694" s="235" t="s">
        <v>1</v>
      </c>
      <c r="F694" s="236" t="s">
        <v>508</v>
      </c>
      <c r="G694" s="233"/>
      <c r="H694" s="235" t="s">
        <v>1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178</v>
      </c>
      <c r="AU694" s="242" t="s">
        <v>83</v>
      </c>
      <c r="AV694" s="13" t="s">
        <v>81</v>
      </c>
      <c r="AW694" s="13" t="s">
        <v>30</v>
      </c>
      <c r="AX694" s="13" t="s">
        <v>73</v>
      </c>
      <c r="AY694" s="242" t="s">
        <v>169</v>
      </c>
    </row>
    <row r="695" s="14" customFormat="1">
      <c r="A695" s="14"/>
      <c r="B695" s="243"/>
      <c r="C695" s="244"/>
      <c r="D695" s="234" t="s">
        <v>178</v>
      </c>
      <c r="E695" s="245" t="s">
        <v>1</v>
      </c>
      <c r="F695" s="246" t="s">
        <v>731</v>
      </c>
      <c r="G695" s="244"/>
      <c r="H695" s="247">
        <v>154.12799999999999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178</v>
      </c>
      <c r="AU695" s="253" t="s">
        <v>83</v>
      </c>
      <c r="AV695" s="14" t="s">
        <v>83</v>
      </c>
      <c r="AW695" s="14" t="s">
        <v>30</v>
      </c>
      <c r="AX695" s="14" t="s">
        <v>73</v>
      </c>
      <c r="AY695" s="253" t="s">
        <v>169</v>
      </c>
    </row>
    <row r="696" s="15" customFormat="1">
      <c r="A696" s="15"/>
      <c r="B696" s="254"/>
      <c r="C696" s="255"/>
      <c r="D696" s="234" t="s">
        <v>178</v>
      </c>
      <c r="E696" s="256" t="s">
        <v>1</v>
      </c>
      <c r="F696" s="257" t="s">
        <v>181</v>
      </c>
      <c r="G696" s="255"/>
      <c r="H696" s="258">
        <v>154.12799999999999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4" t="s">
        <v>178</v>
      </c>
      <c r="AU696" s="264" t="s">
        <v>83</v>
      </c>
      <c r="AV696" s="15" t="s">
        <v>177</v>
      </c>
      <c r="AW696" s="15" t="s">
        <v>30</v>
      </c>
      <c r="AX696" s="15" t="s">
        <v>81</v>
      </c>
      <c r="AY696" s="264" t="s">
        <v>169</v>
      </c>
    </row>
    <row r="697" s="2" customFormat="1" ht="16.5" customHeight="1">
      <c r="A697" s="39"/>
      <c r="B697" s="40"/>
      <c r="C697" s="283" t="s">
        <v>634</v>
      </c>
      <c r="D697" s="283" t="s">
        <v>737</v>
      </c>
      <c r="E697" s="284" t="s">
        <v>820</v>
      </c>
      <c r="F697" s="285" t="s">
        <v>821</v>
      </c>
      <c r="G697" s="286" t="s">
        <v>351</v>
      </c>
      <c r="H697" s="287">
        <v>0.062</v>
      </c>
      <c r="I697" s="288"/>
      <c r="J697" s="289">
        <f>ROUND(I697*H697,2)</f>
        <v>0</v>
      </c>
      <c r="K697" s="285" t="s">
        <v>176</v>
      </c>
      <c r="L697" s="290"/>
      <c r="M697" s="291" t="s">
        <v>1</v>
      </c>
      <c r="N697" s="292" t="s">
        <v>38</v>
      </c>
      <c r="O697" s="92"/>
      <c r="P697" s="228">
        <f>O697*H697</f>
        <v>0</v>
      </c>
      <c r="Q697" s="228">
        <v>0</v>
      </c>
      <c r="R697" s="228">
        <f>Q697*H697</f>
        <v>0</v>
      </c>
      <c r="S697" s="228">
        <v>0</v>
      </c>
      <c r="T697" s="22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0" t="s">
        <v>355</v>
      </c>
      <c r="AT697" s="230" t="s">
        <v>737</v>
      </c>
      <c r="AU697" s="230" t="s">
        <v>83</v>
      </c>
      <c r="AY697" s="18" t="s">
        <v>169</v>
      </c>
      <c r="BE697" s="231">
        <f>IF(N697="základní",J697,0)</f>
        <v>0</v>
      </c>
      <c r="BF697" s="231">
        <f>IF(N697="snížená",J697,0)</f>
        <v>0</v>
      </c>
      <c r="BG697" s="231">
        <f>IF(N697="zákl. přenesená",J697,0)</f>
        <v>0</v>
      </c>
      <c r="BH697" s="231">
        <f>IF(N697="sníž. přenesená",J697,0)</f>
        <v>0</v>
      </c>
      <c r="BI697" s="231">
        <f>IF(N697="nulová",J697,0)</f>
        <v>0</v>
      </c>
      <c r="BJ697" s="18" t="s">
        <v>81</v>
      </c>
      <c r="BK697" s="231">
        <f>ROUND(I697*H697,2)</f>
        <v>0</v>
      </c>
      <c r="BL697" s="18" t="s">
        <v>316</v>
      </c>
      <c r="BM697" s="230" t="s">
        <v>822</v>
      </c>
    </row>
    <row r="698" s="14" customFormat="1">
      <c r="A698" s="14"/>
      <c r="B698" s="243"/>
      <c r="C698" s="244"/>
      <c r="D698" s="234" t="s">
        <v>178</v>
      </c>
      <c r="E698" s="245" t="s">
        <v>1</v>
      </c>
      <c r="F698" s="246" t="s">
        <v>823</v>
      </c>
      <c r="G698" s="244"/>
      <c r="H698" s="247">
        <v>0.062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178</v>
      </c>
      <c r="AU698" s="253" t="s">
        <v>83</v>
      </c>
      <c r="AV698" s="14" t="s">
        <v>83</v>
      </c>
      <c r="AW698" s="14" t="s">
        <v>30</v>
      </c>
      <c r="AX698" s="14" t="s">
        <v>73</v>
      </c>
      <c r="AY698" s="253" t="s">
        <v>169</v>
      </c>
    </row>
    <row r="699" s="15" customFormat="1">
      <c r="A699" s="15"/>
      <c r="B699" s="254"/>
      <c r="C699" s="255"/>
      <c r="D699" s="234" t="s">
        <v>178</v>
      </c>
      <c r="E699" s="256" t="s">
        <v>1</v>
      </c>
      <c r="F699" s="257" t="s">
        <v>181</v>
      </c>
      <c r="G699" s="255"/>
      <c r="H699" s="258">
        <v>0.062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4" t="s">
        <v>178</v>
      </c>
      <c r="AU699" s="264" t="s">
        <v>83</v>
      </c>
      <c r="AV699" s="15" t="s">
        <v>177</v>
      </c>
      <c r="AW699" s="15" t="s">
        <v>30</v>
      </c>
      <c r="AX699" s="15" t="s">
        <v>81</v>
      </c>
      <c r="AY699" s="264" t="s">
        <v>169</v>
      </c>
    </row>
    <row r="700" s="2" customFormat="1" ht="24.15" customHeight="1">
      <c r="A700" s="39"/>
      <c r="B700" s="40"/>
      <c r="C700" s="219" t="s">
        <v>824</v>
      </c>
      <c r="D700" s="219" t="s">
        <v>172</v>
      </c>
      <c r="E700" s="220" t="s">
        <v>825</v>
      </c>
      <c r="F700" s="221" t="s">
        <v>826</v>
      </c>
      <c r="G700" s="222" t="s">
        <v>175</v>
      </c>
      <c r="H700" s="223">
        <v>154.12799999999999</v>
      </c>
      <c r="I700" s="224"/>
      <c r="J700" s="225">
        <f>ROUND(I700*H700,2)</f>
        <v>0</v>
      </c>
      <c r="K700" s="221" t="s">
        <v>176</v>
      </c>
      <c r="L700" s="45"/>
      <c r="M700" s="226" t="s">
        <v>1</v>
      </c>
      <c r="N700" s="227" t="s">
        <v>38</v>
      </c>
      <c r="O700" s="92"/>
      <c r="P700" s="228">
        <f>O700*H700</f>
        <v>0</v>
      </c>
      <c r="Q700" s="228">
        <v>0</v>
      </c>
      <c r="R700" s="228">
        <f>Q700*H700</f>
        <v>0</v>
      </c>
      <c r="S700" s="228">
        <v>0</v>
      </c>
      <c r="T700" s="22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0" t="s">
        <v>316</v>
      </c>
      <c r="AT700" s="230" t="s">
        <v>172</v>
      </c>
      <c r="AU700" s="230" t="s">
        <v>83</v>
      </c>
      <c r="AY700" s="18" t="s">
        <v>169</v>
      </c>
      <c r="BE700" s="231">
        <f>IF(N700="základní",J700,0)</f>
        <v>0</v>
      </c>
      <c r="BF700" s="231">
        <f>IF(N700="snížená",J700,0)</f>
        <v>0</v>
      </c>
      <c r="BG700" s="231">
        <f>IF(N700="zákl. přenesená",J700,0)</f>
        <v>0</v>
      </c>
      <c r="BH700" s="231">
        <f>IF(N700="sníž. přenesená",J700,0)</f>
        <v>0</v>
      </c>
      <c r="BI700" s="231">
        <f>IF(N700="nulová",J700,0)</f>
        <v>0</v>
      </c>
      <c r="BJ700" s="18" t="s">
        <v>81</v>
      </c>
      <c r="BK700" s="231">
        <f>ROUND(I700*H700,2)</f>
        <v>0</v>
      </c>
      <c r="BL700" s="18" t="s">
        <v>316</v>
      </c>
      <c r="BM700" s="230" t="s">
        <v>827</v>
      </c>
    </row>
    <row r="701" s="13" customFormat="1">
      <c r="A701" s="13"/>
      <c r="B701" s="232"/>
      <c r="C701" s="233"/>
      <c r="D701" s="234" t="s">
        <v>178</v>
      </c>
      <c r="E701" s="235" t="s">
        <v>1</v>
      </c>
      <c r="F701" s="236" t="s">
        <v>512</v>
      </c>
      <c r="G701" s="233"/>
      <c r="H701" s="235" t="s">
        <v>1</v>
      </c>
      <c r="I701" s="237"/>
      <c r="J701" s="233"/>
      <c r="K701" s="233"/>
      <c r="L701" s="238"/>
      <c r="M701" s="239"/>
      <c r="N701" s="240"/>
      <c r="O701" s="240"/>
      <c r="P701" s="240"/>
      <c r="Q701" s="240"/>
      <c r="R701" s="240"/>
      <c r="S701" s="240"/>
      <c r="T701" s="24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2" t="s">
        <v>178</v>
      </c>
      <c r="AU701" s="242" t="s">
        <v>83</v>
      </c>
      <c r="AV701" s="13" t="s">
        <v>81</v>
      </c>
      <c r="AW701" s="13" t="s">
        <v>30</v>
      </c>
      <c r="AX701" s="13" t="s">
        <v>73</v>
      </c>
      <c r="AY701" s="242" t="s">
        <v>169</v>
      </c>
    </row>
    <row r="702" s="13" customFormat="1">
      <c r="A702" s="13"/>
      <c r="B702" s="232"/>
      <c r="C702" s="233"/>
      <c r="D702" s="234" t="s">
        <v>178</v>
      </c>
      <c r="E702" s="235" t="s">
        <v>1</v>
      </c>
      <c r="F702" s="236" t="s">
        <v>508</v>
      </c>
      <c r="G702" s="233"/>
      <c r="H702" s="235" t="s">
        <v>1</v>
      </c>
      <c r="I702" s="237"/>
      <c r="J702" s="233"/>
      <c r="K702" s="233"/>
      <c r="L702" s="238"/>
      <c r="M702" s="239"/>
      <c r="N702" s="240"/>
      <c r="O702" s="240"/>
      <c r="P702" s="240"/>
      <c r="Q702" s="240"/>
      <c r="R702" s="240"/>
      <c r="S702" s="240"/>
      <c r="T702" s="24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2" t="s">
        <v>178</v>
      </c>
      <c r="AU702" s="242" t="s">
        <v>83</v>
      </c>
      <c r="AV702" s="13" t="s">
        <v>81</v>
      </c>
      <c r="AW702" s="13" t="s">
        <v>30</v>
      </c>
      <c r="AX702" s="13" t="s">
        <v>73</v>
      </c>
      <c r="AY702" s="242" t="s">
        <v>169</v>
      </c>
    </row>
    <row r="703" s="14" customFormat="1">
      <c r="A703" s="14"/>
      <c r="B703" s="243"/>
      <c r="C703" s="244"/>
      <c r="D703" s="234" t="s">
        <v>178</v>
      </c>
      <c r="E703" s="245" t="s">
        <v>1</v>
      </c>
      <c r="F703" s="246" t="s">
        <v>731</v>
      </c>
      <c r="G703" s="244"/>
      <c r="H703" s="247">
        <v>154.12799999999999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178</v>
      </c>
      <c r="AU703" s="253" t="s">
        <v>83</v>
      </c>
      <c r="AV703" s="14" t="s">
        <v>83</v>
      </c>
      <c r="AW703" s="14" t="s">
        <v>30</v>
      </c>
      <c r="AX703" s="14" t="s">
        <v>73</v>
      </c>
      <c r="AY703" s="253" t="s">
        <v>169</v>
      </c>
    </row>
    <row r="704" s="15" customFormat="1">
      <c r="A704" s="15"/>
      <c r="B704" s="254"/>
      <c r="C704" s="255"/>
      <c r="D704" s="234" t="s">
        <v>178</v>
      </c>
      <c r="E704" s="256" t="s">
        <v>1</v>
      </c>
      <c r="F704" s="257" t="s">
        <v>181</v>
      </c>
      <c r="G704" s="255"/>
      <c r="H704" s="258">
        <v>154.12799999999999</v>
      </c>
      <c r="I704" s="259"/>
      <c r="J704" s="255"/>
      <c r="K704" s="255"/>
      <c r="L704" s="260"/>
      <c r="M704" s="261"/>
      <c r="N704" s="262"/>
      <c r="O704" s="262"/>
      <c r="P704" s="262"/>
      <c r="Q704" s="262"/>
      <c r="R704" s="262"/>
      <c r="S704" s="262"/>
      <c r="T704" s="263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4" t="s">
        <v>178</v>
      </c>
      <c r="AU704" s="264" t="s">
        <v>83</v>
      </c>
      <c r="AV704" s="15" t="s">
        <v>177</v>
      </c>
      <c r="AW704" s="15" t="s">
        <v>30</v>
      </c>
      <c r="AX704" s="15" t="s">
        <v>81</v>
      </c>
      <c r="AY704" s="264" t="s">
        <v>169</v>
      </c>
    </row>
    <row r="705" s="2" customFormat="1" ht="49.05" customHeight="1">
      <c r="A705" s="39"/>
      <c r="B705" s="40"/>
      <c r="C705" s="283" t="s">
        <v>638</v>
      </c>
      <c r="D705" s="283" t="s">
        <v>737</v>
      </c>
      <c r="E705" s="284" t="s">
        <v>828</v>
      </c>
      <c r="F705" s="285" t="s">
        <v>829</v>
      </c>
      <c r="G705" s="286" t="s">
        <v>175</v>
      </c>
      <c r="H705" s="287">
        <v>192.66</v>
      </c>
      <c r="I705" s="288"/>
      <c r="J705" s="289">
        <f>ROUND(I705*H705,2)</f>
        <v>0</v>
      </c>
      <c r="K705" s="285" t="s">
        <v>176</v>
      </c>
      <c r="L705" s="290"/>
      <c r="M705" s="291" t="s">
        <v>1</v>
      </c>
      <c r="N705" s="292" t="s">
        <v>38</v>
      </c>
      <c r="O705" s="92"/>
      <c r="P705" s="228">
        <f>O705*H705</f>
        <v>0</v>
      </c>
      <c r="Q705" s="228">
        <v>0</v>
      </c>
      <c r="R705" s="228">
        <f>Q705*H705</f>
        <v>0</v>
      </c>
      <c r="S705" s="228">
        <v>0</v>
      </c>
      <c r="T705" s="22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0" t="s">
        <v>355</v>
      </c>
      <c r="AT705" s="230" t="s">
        <v>737</v>
      </c>
      <c r="AU705" s="230" t="s">
        <v>83</v>
      </c>
      <c r="AY705" s="18" t="s">
        <v>169</v>
      </c>
      <c r="BE705" s="231">
        <f>IF(N705="základní",J705,0)</f>
        <v>0</v>
      </c>
      <c r="BF705" s="231">
        <f>IF(N705="snížená",J705,0)</f>
        <v>0</v>
      </c>
      <c r="BG705" s="231">
        <f>IF(N705="zákl. přenesená",J705,0)</f>
        <v>0</v>
      </c>
      <c r="BH705" s="231">
        <f>IF(N705="sníž. přenesená",J705,0)</f>
        <v>0</v>
      </c>
      <c r="BI705" s="231">
        <f>IF(N705="nulová",J705,0)</f>
        <v>0</v>
      </c>
      <c r="BJ705" s="18" t="s">
        <v>81</v>
      </c>
      <c r="BK705" s="231">
        <f>ROUND(I705*H705,2)</f>
        <v>0</v>
      </c>
      <c r="BL705" s="18" t="s">
        <v>316</v>
      </c>
      <c r="BM705" s="230" t="s">
        <v>830</v>
      </c>
    </row>
    <row r="706" s="2" customFormat="1" ht="24.15" customHeight="1">
      <c r="A706" s="39"/>
      <c r="B706" s="40"/>
      <c r="C706" s="219" t="s">
        <v>831</v>
      </c>
      <c r="D706" s="219" t="s">
        <v>172</v>
      </c>
      <c r="E706" s="220" t="s">
        <v>832</v>
      </c>
      <c r="F706" s="221" t="s">
        <v>833</v>
      </c>
      <c r="G706" s="222" t="s">
        <v>175</v>
      </c>
      <c r="H706" s="223">
        <v>17.739999999999998</v>
      </c>
      <c r="I706" s="224"/>
      <c r="J706" s="225">
        <f>ROUND(I706*H706,2)</f>
        <v>0</v>
      </c>
      <c r="K706" s="221" t="s">
        <v>176</v>
      </c>
      <c r="L706" s="45"/>
      <c r="M706" s="226" t="s">
        <v>1</v>
      </c>
      <c r="N706" s="227" t="s">
        <v>38</v>
      </c>
      <c r="O706" s="92"/>
      <c r="P706" s="228">
        <f>O706*H706</f>
        <v>0</v>
      </c>
      <c r="Q706" s="228">
        <v>0</v>
      </c>
      <c r="R706" s="228">
        <f>Q706*H706</f>
        <v>0</v>
      </c>
      <c r="S706" s="228">
        <v>0</v>
      </c>
      <c r="T706" s="22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0" t="s">
        <v>316</v>
      </c>
      <c r="AT706" s="230" t="s">
        <v>172</v>
      </c>
      <c r="AU706" s="230" t="s">
        <v>83</v>
      </c>
      <c r="AY706" s="18" t="s">
        <v>169</v>
      </c>
      <c r="BE706" s="231">
        <f>IF(N706="základní",J706,0)</f>
        <v>0</v>
      </c>
      <c r="BF706" s="231">
        <f>IF(N706="snížená",J706,0)</f>
        <v>0</v>
      </c>
      <c r="BG706" s="231">
        <f>IF(N706="zákl. přenesená",J706,0)</f>
        <v>0</v>
      </c>
      <c r="BH706" s="231">
        <f>IF(N706="sníž. přenesená",J706,0)</f>
        <v>0</v>
      </c>
      <c r="BI706" s="231">
        <f>IF(N706="nulová",J706,0)</f>
        <v>0</v>
      </c>
      <c r="BJ706" s="18" t="s">
        <v>81</v>
      </c>
      <c r="BK706" s="231">
        <f>ROUND(I706*H706,2)</f>
        <v>0</v>
      </c>
      <c r="BL706" s="18" t="s">
        <v>316</v>
      </c>
      <c r="BM706" s="230" t="s">
        <v>834</v>
      </c>
    </row>
    <row r="707" s="13" customFormat="1">
      <c r="A707" s="13"/>
      <c r="B707" s="232"/>
      <c r="C707" s="233"/>
      <c r="D707" s="234" t="s">
        <v>178</v>
      </c>
      <c r="E707" s="235" t="s">
        <v>1</v>
      </c>
      <c r="F707" s="236" t="s">
        <v>512</v>
      </c>
      <c r="G707" s="233"/>
      <c r="H707" s="235" t="s">
        <v>1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178</v>
      </c>
      <c r="AU707" s="242" t="s">
        <v>83</v>
      </c>
      <c r="AV707" s="13" t="s">
        <v>81</v>
      </c>
      <c r="AW707" s="13" t="s">
        <v>30</v>
      </c>
      <c r="AX707" s="13" t="s">
        <v>73</v>
      </c>
      <c r="AY707" s="242" t="s">
        <v>169</v>
      </c>
    </row>
    <row r="708" s="13" customFormat="1">
      <c r="A708" s="13"/>
      <c r="B708" s="232"/>
      <c r="C708" s="233"/>
      <c r="D708" s="234" t="s">
        <v>178</v>
      </c>
      <c r="E708" s="235" t="s">
        <v>1</v>
      </c>
      <c r="F708" s="236" t="s">
        <v>835</v>
      </c>
      <c r="G708" s="233"/>
      <c r="H708" s="235" t="s">
        <v>1</v>
      </c>
      <c r="I708" s="237"/>
      <c r="J708" s="233"/>
      <c r="K708" s="233"/>
      <c r="L708" s="238"/>
      <c r="M708" s="239"/>
      <c r="N708" s="240"/>
      <c r="O708" s="240"/>
      <c r="P708" s="240"/>
      <c r="Q708" s="240"/>
      <c r="R708" s="240"/>
      <c r="S708" s="240"/>
      <c r="T708" s="24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2" t="s">
        <v>178</v>
      </c>
      <c r="AU708" s="242" t="s">
        <v>83</v>
      </c>
      <c r="AV708" s="13" t="s">
        <v>81</v>
      </c>
      <c r="AW708" s="13" t="s">
        <v>30</v>
      </c>
      <c r="AX708" s="13" t="s">
        <v>73</v>
      </c>
      <c r="AY708" s="242" t="s">
        <v>169</v>
      </c>
    </row>
    <row r="709" s="14" customFormat="1">
      <c r="A709" s="14"/>
      <c r="B709" s="243"/>
      <c r="C709" s="244"/>
      <c r="D709" s="234" t="s">
        <v>178</v>
      </c>
      <c r="E709" s="245" t="s">
        <v>1</v>
      </c>
      <c r="F709" s="246" t="s">
        <v>598</v>
      </c>
      <c r="G709" s="244"/>
      <c r="H709" s="247">
        <v>17.739999999999998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178</v>
      </c>
      <c r="AU709" s="253" t="s">
        <v>83</v>
      </c>
      <c r="AV709" s="14" t="s">
        <v>83</v>
      </c>
      <c r="AW709" s="14" t="s">
        <v>30</v>
      </c>
      <c r="AX709" s="14" t="s">
        <v>73</v>
      </c>
      <c r="AY709" s="253" t="s">
        <v>169</v>
      </c>
    </row>
    <row r="710" s="15" customFormat="1">
      <c r="A710" s="15"/>
      <c r="B710" s="254"/>
      <c r="C710" s="255"/>
      <c r="D710" s="234" t="s">
        <v>178</v>
      </c>
      <c r="E710" s="256" t="s">
        <v>1</v>
      </c>
      <c r="F710" s="257" t="s">
        <v>181</v>
      </c>
      <c r="G710" s="255"/>
      <c r="H710" s="258">
        <v>17.739999999999998</v>
      </c>
      <c r="I710" s="259"/>
      <c r="J710" s="255"/>
      <c r="K710" s="255"/>
      <c r="L710" s="260"/>
      <c r="M710" s="261"/>
      <c r="N710" s="262"/>
      <c r="O710" s="262"/>
      <c r="P710" s="262"/>
      <c r="Q710" s="262"/>
      <c r="R710" s="262"/>
      <c r="S710" s="262"/>
      <c r="T710" s="263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4" t="s">
        <v>178</v>
      </c>
      <c r="AU710" s="264" t="s">
        <v>83</v>
      </c>
      <c r="AV710" s="15" t="s">
        <v>177</v>
      </c>
      <c r="AW710" s="15" t="s">
        <v>30</v>
      </c>
      <c r="AX710" s="15" t="s">
        <v>81</v>
      </c>
      <c r="AY710" s="264" t="s">
        <v>169</v>
      </c>
    </row>
    <row r="711" s="2" customFormat="1" ht="33" customHeight="1">
      <c r="A711" s="39"/>
      <c r="B711" s="40"/>
      <c r="C711" s="219" t="s">
        <v>645</v>
      </c>
      <c r="D711" s="219" t="s">
        <v>172</v>
      </c>
      <c r="E711" s="220" t="s">
        <v>836</v>
      </c>
      <c r="F711" s="221" t="s">
        <v>837</v>
      </c>
      <c r="G711" s="222" t="s">
        <v>351</v>
      </c>
      <c r="H711" s="223">
        <v>1.145</v>
      </c>
      <c r="I711" s="224"/>
      <c r="J711" s="225">
        <f>ROUND(I711*H711,2)</f>
        <v>0</v>
      </c>
      <c r="K711" s="221" t="s">
        <v>176</v>
      </c>
      <c r="L711" s="45"/>
      <c r="M711" s="226" t="s">
        <v>1</v>
      </c>
      <c r="N711" s="227" t="s">
        <v>38</v>
      </c>
      <c r="O711" s="92"/>
      <c r="P711" s="228">
        <f>O711*H711</f>
        <v>0</v>
      </c>
      <c r="Q711" s="228">
        <v>0</v>
      </c>
      <c r="R711" s="228">
        <f>Q711*H711</f>
        <v>0</v>
      </c>
      <c r="S711" s="228">
        <v>0</v>
      </c>
      <c r="T711" s="22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0" t="s">
        <v>316</v>
      </c>
      <c r="AT711" s="230" t="s">
        <v>172</v>
      </c>
      <c r="AU711" s="230" t="s">
        <v>83</v>
      </c>
      <c r="AY711" s="18" t="s">
        <v>169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8" t="s">
        <v>81</v>
      </c>
      <c r="BK711" s="231">
        <f>ROUND(I711*H711,2)</f>
        <v>0</v>
      </c>
      <c r="BL711" s="18" t="s">
        <v>316</v>
      </c>
      <c r="BM711" s="230" t="s">
        <v>838</v>
      </c>
    </row>
    <row r="712" s="12" customFormat="1" ht="22.8" customHeight="1">
      <c r="A712" s="12"/>
      <c r="B712" s="203"/>
      <c r="C712" s="204"/>
      <c r="D712" s="205" t="s">
        <v>72</v>
      </c>
      <c r="E712" s="217" t="s">
        <v>839</v>
      </c>
      <c r="F712" s="217" t="s">
        <v>840</v>
      </c>
      <c r="G712" s="204"/>
      <c r="H712" s="204"/>
      <c r="I712" s="207"/>
      <c r="J712" s="218">
        <f>BK712</f>
        <v>0</v>
      </c>
      <c r="K712" s="204"/>
      <c r="L712" s="209"/>
      <c r="M712" s="210"/>
      <c r="N712" s="211"/>
      <c r="O712" s="211"/>
      <c r="P712" s="212">
        <f>SUM(P713:P739)</f>
        <v>0</v>
      </c>
      <c r="Q712" s="211"/>
      <c r="R712" s="212">
        <f>SUM(R713:R739)</f>
        <v>0</v>
      </c>
      <c r="S712" s="211"/>
      <c r="T712" s="213">
        <f>SUM(T713:T739)</f>
        <v>0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214" t="s">
        <v>83</v>
      </c>
      <c r="AT712" s="215" t="s">
        <v>72</v>
      </c>
      <c r="AU712" s="215" t="s">
        <v>81</v>
      </c>
      <c r="AY712" s="214" t="s">
        <v>169</v>
      </c>
      <c r="BK712" s="216">
        <f>SUM(BK713:BK739)</f>
        <v>0</v>
      </c>
    </row>
    <row r="713" s="2" customFormat="1" ht="24.15" customHeight="1">
      <c r="A713" s="39"/>
      <c r="B713" s="40"/>
      <c r="C713" s="219" t="s">
        <v>841</v>
      </c>
      <c r="D713" s="219" t="s">
        <v>172</v>
      </c>
      <c r="E713" s="220" t="s">
        <v>842</v>
      </c>
      <c r="F713" s="221" t="s">
        <v>843</v>
      </c>
      <c r="G713" s="222" t="s">
        <v>175</v>
      </c>
      <c r="H713" s="223">
        <v>150.74000000000001</v>
      </c>
      <c r="I713" s="224"/>
      <c r="J713" s="225">
        <f>ROUND(I713*H713,2)</f>
        <v>0</v>
      </c>
      <c r="K713" s="221" t="s">
        <v>176</v>
      </c>
      <c r="L713" s="45"/>
      <c r="M713" s="226" t="s">
        <v>1</v>
      </c>
      <c r="N713" s="227" t="s">
        <v>38</v>
      </c>
      <c r="O713" s="92"/>
      <c r="P713" s="228">
        <f>O713*H713</f>
        <v>0</v>
      </c>
      <c r="Q713" s="228">
        <v>0</v>
      </c>
      <c r="R713" s="228">
        <f>Q713*H713</f>
        <v>0</v>
      </c>
      <c r="S713" s="228">
        <v>0</v>
      </c>
      <c r="T713" s="229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0" t="s">
        <v>316</v>
      </c>
      <c r="AT713" s="230" t="s">
        <v>172</v>
      </c>
      <c r="AU713" s="230" t="s">
        <v>83</v>
      </c>
      <c r="AY713" s="18" t="s">
        <v>169</v>
      </c>
      <c r="BE713" s="231">
        <f>IF(N713="základní",J713,0)</f>
        <v>0</v>
      </c>
      <c r="BF713" s="231">
        <f>IF(N713="snížená",J713,0)</f>
        <v>0</v>
      </c>
      <c r="BG713" s="231">
        <f>IF(N713="zákl. přenesená",J713,0)</f>
        <v>0</v>
      </c>
      <c r="BH713" s="231">
        <f>IF(N713="sníž. přenesená",J713,0)</f>
        <v>0</v>
      </c>
      <c r="BI713" s="231">
        <f>IF(N713="nulová",J713,0)</f>
        <v>0</v>
      </c>
      <c r="BJ713" s="18" t="s">
        <v>81</v>
      </c>
      <c r="BK713" s="231">
        <f>ROUND(I713*H713,2)</f>
        <v>0</v>
      </c>
      <c r="BL713" s="18" t="s">
        <v>316</v>
      </c>
      <c r="BM713" s="230" t="s">
        <v>844</v>
      </c>
    </row>
    <row r="714" s="13" customFormat="1">
      <c r="A714" s="13"/>
      <c r="B714" s="232"/>
      <c r="C714" s="233"/>
      <c r="D714" s="234" t="s">
        <v>178</v>
      </c>
      <c r="E714" s="235" t="s">
        <v>1</v>
      </c>
      <c r="F714" s="236" t="s">
        <v>690</v>
      </c>
      <c r="G714" s="233"/>
      <c r="H714" s="235" t="s">
        <v>1</v>
      </c>
      <c r="I714" s="237"/>
      <c r="J714" s="233"/>
      <c r="K714" s="233"/>
      <c r="L714" s="238"/>
      <c r="M714" s="239"/>
      <c r="N714" s="240"/>
      <c r="O714" s="240"/>
      <c r="P714" s="240"/>
      <c r="Q714" s="240"/>
      <c r="R714" s="240"/>
      <c r="S714" s="240"/>
      <c r="T714" s="24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2" t="s">
        <v>178</v>
      </c>
      <c r="AU714" s="242" t="s">
        <v>83</v>
      </c>
      <c r="AV714" s="13" t="s">
        <v>81</v>
      </c>
      <c r="AW714" s="13" t="s">
        <v>30</v>
      </c>
      <c r="AX714" s="13" t="s">
        <v>73</v>
      </c>
      <c r="AY714" s="242" t="s">
        <v>169</v>
      </c>
    </row>
    <row r="715" s="13" customFormat="1">
      <c r="A715" s="13"/>
      <c r="B715" s="232"/>
      <c r="C715" s="233"/>
      <c r="D715" s="234" t="s">
        <v>178</v>
      </c>
      <c r="E715" s="235" t="s">
        <v>1</v>
      </c>
      <c r="F715" s="236" t="s">
        <v>691</v>
      </c>
      <c r="G715" s="233"/>
      <c r="H715" s="235" t="s">
        <v>1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178</v>
      </c>
      <c r="AU715" s="242" t="s">
        <v>83</v>
      </c>
      <c r="AV715" s="13" t="s">
        <v>81</v>
      </c>
      <c r="AW715" s="13" t="s">
        <v>30</v>
      </c>
      <c r="AX715" s="13" t="s">
        <v>73</v>
      </c>
      <c r="AY715" s="242" t="s">
        <v>169</v>
      </c>
    </row>
    <row r="716" s="13" customFormat="1">
      <c r="A716" s="13"/>
      <c r="B716" s="232"/>
      <c r="C716" s="233"/>
      <c r="D716" s="234" t="s">
        <v>178</v>
      </c>
      <c r="E716" s="235" t="s">
        <v>1</v>
      </c>
      <c r="F716" s="236" t="s">
        <v>692</v>
      </c>
      <c r="G716" s="233"/>
      <c r="H716" s="235" t="s">
        <v>1</v>
      </c>
      <c r="I716" s="237"/>
      <c r="J716" s="233"/>
      <c r="K716" s="233"/>
      <c r="L716" s="238"/>
      <c r="M716" s="239"/>
      <c r="N716" s="240"/>
      <c r="O716" s="240"/>
      <c r="P716" s="240"/>
      <c r="Q716" s="240"/>
      <c r="R716" s="240"/>
      <c r="S716" s="240"/>
      <c r="T716" s="24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2" t="s">
        <v>178</v>
      </c>
      <c r="AU716" s="242" t="s">
        <v>83</v>
      </c>
      <c r="AV716" s="13" t="s">
        <v>81</v>
      </c>
      <c r="AW716" s="13" t="s">
        <v>30</v>
      </c>
      <c r="AX716" s="13" t="s">
        <v>73</v>
      </c>
      <c r="AY716" s="242" t="s">
        <v>169</v>
      </c>
    </row>
    <row r="717" s="14" customFormat="1">
      <c r="A717" s="14"/>
      <c r="B717" s="243"/>
      <c r="C717" s="244"/>
      <c r="D717" s="234" t="s">
        <v>178</v>
      </c>
      <c r="E717" s="245" t="s">
        <v>1</v>
      </c>
      <c r="F717" s="246" t="s">
        <v>693</v>
      </c>
      <c r="G717" s="244"/>
      <c r="H717" s="247">
        <v>10.01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3" t="s">
        <v>178</v>
      </c>
      <c r="AU717" s="253" t="s">
        <v>83</v>
      </c>
      <c r="AV717" s="14" t="s">
        <v>83</v>
      </c>
      <c r="AW717" s="14" t="s">
        <v>30</v>
      </c>
      <c r="AX717" s="14" t="s">
        <v>73</v>
      </c>
      <c r="AY717" s="253" t="s">
        <v>169</v>
      </c>
    </row>
    <row r="718" s="13" customFormat="1">
      <c r="A718" s="13"/>
      <c r="B718" s="232"/>
      <c r="C718" s="233"/>
      <c r="D718" s="234" t="s">
        <v>178</v>
      </c>
      <c r="E718" s="235" t="s">
        <v>1</v>
      </c>
      <c r="F718" s="236" t="s">
        <v>694</v>
      </c>
      <c r="G718" s="233"/>
      <c r="H718" s="235" t="s">
        <v>1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178</v>
      </c>
      <c r="AU718" s="242" t="s">
        <v>83</v>
      </c>
      <c r="AV718" s="13" t="s">
        <v>81</v>
      </c>
      <c r="AW718" s="13" t="s">
        <v>30</v>
      </c>
      <c r="AX718" s="13" t="s">
        <v>73</v>
      </c>
      <c r="AY718" s="242" t="s">
        <v>169</v>
      </c>
    </row>
    <row r="719" s="14" customFormat="1">
      <c r="A719" s="14"/>
      <c r="B719" s="243"/>
      <c r="C719" s="244"/>
      <c r="D719" s="234" t="s">
        <v>178</v>
      </c>
      <c r="E719" s="245" t="s">
        <v>1</v>
      </c>
      <c r="F719" s="246" t="s">
        <v>695</v>
      </c>
      <c r="G719" s="244"/>
      <c r="H719" s="247">
        <v>12.640000000000001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178</v>
      </c>
      <c r="AU719" s="253" t="s">
        <v>83</v>
      </c>
      <c r="AV719" s="14" t="s">
        <v>83</v>
      </c>
      <c r="AW719" s="14" t="s">
        <v>30</v>
      </c>
      <c r="AX719" s="14" t="s">
        <v>73</v>
      </c>
      <c r="AY719" s="253" t="s">
        <v>169</v>
      </c>
    </row>
    <row r="720" s="13" customFormat="1">
      <c r="A720" s="13"/>
      <c r="B720" s="232"/>
      <c r="C720" s="233"/>
      <c r="D720" s="234" t="s">
        <v>178</v>
      </c>
      <c r="E720" s="235" t="s">
        <v>1</v>
      </c>
      <c r="F720" s="236" t="s">
        <v>696</v>
      </c>
      <c r="G720" s="233"/>
      <c r="H720" s="235" t="s">
        <v>1</v>
      </c>
      <c r="I720" s="237"/>
      <c r="J720" s="233"/>
      <c r="K720" s="233"/>
      <c r="L720" s="238"/>
      <c r="M720" s="239"/>
      <c r="N720" s="240"/>
      <c r="O720" s="240"/>
      <c r="P720" s="240"/>
      <c r="Q720" s="240"/>
      <c r="R720" s="240"/>
      <c r="S720" s="240"/>
      <c r="T720" s="24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2" t="s">
        <v>178</v>
      </c>
      <c r="AU720" s="242" t="s">
        <v>83</v>
      </c>
      <c r="AV720" s="13" t="s">
        <v>81</v>
      </c>
      <c r="AW720" s="13" t="s">
        <v>30</v>
      </c>
      <c r="AX720" s="13" t="s">
        <v>73</v>
      </c>
      <c r="AY720" s="242" t="s">
        <v>169</v>
      </c>
    </row>
    <row r="721" s="14" customFormat="1">
      <c r="A721" s="14"/>
      <c r="B721" s="243"/>
      <c r="C721" s="244"/>
      <c r="D721" s="234" t="s">
        <v>178</v>
      </c>
      <c r="E721" s="245" t="s">
        <v>1</v>
      </c>
      <c r="F721" s="246" t="s">
        <v>697</v>
      </c>
      <c r="G721" s="244"/>
      <c r="H721" s="247">
        <v>2.5299999999999998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178</v>
      </c>
      <c r="AU721" s="253" t="s">
        <v>83</v>
      </c>
      <c r="AV721" s="14" t="s">
        <v>83</v>
      </c>
      <c r="AW721" s="14" t="s">
        <v>30</v>
      </c>
      <c r="AX721" s="14" t="s">
        <v>73</v>
      </c>
      <c r="AY721" s="253" t="s">
        <v>169</v>
      </c>
    </row>
    <row r="722" s="16" customFormat="1">
      <c r="A722" s="16"/>
      <c r="B722" s="265"/>
      <c r="C722" s="266"/>
      <c r="D722" s="234" t="s">
        <v>178</v>
      </c>
      <c r="E722" s="267" t="s">
        <v>1</v>
      </c>
      <c r="F722" s="268" t="s">
        <v>212</v>
      </c>
      <c r="G722" s="266"/>
      <c r="H722" s="269">
        <v>25.18</v>
      </c>
      <c r="I722" s="270"/>
      <c r="J722" s="266"/>
      <c r="K722" s="266"/>
      <c r="L722" s="271"/>
      <c r="M722" s="272"/>
      <c r="N722" s="273"/>
      <c r="O722" s="273"/>
      <c r="P722" s="273"/>
      <c r="Q722" s="273"/>
      <c r="R722" s="273"/>
      <c r="S722" s="273"/>
      <c r="T722" s="274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275" t="s">
        <v>178</v>
      </c>
      <c r="AU722" s="275" t="s">
        <v>83</v>
      </c>
      <c r="AV722" s="16" t="s">
        <v>170</v>
      </c>
      <c r="AW722" s="16" t="s">
        <v>30</v>
      </c>
      <c r="AX722" s="16" t="s">
        <v>73</v>
      </c>
      <c r="AY722" s="275" t="s">
        <v>169</v>
      </c>
    </row>
    <row r="723" s="13" customFormat="1">
      <c r="A723" s="13"/>
      <c r="B723" s="232"/>
      <c r="C723" s="233"/>
      <c r="D723" s="234" t="s">
        <v>178</v>
      </c>
      <c r="E723" s="235" t="s">
        <v>1</v>
      </c>
      <c r="F723" s="236" t="s">
        <v>698</v>
      </c>
      <c r="G723" s="233"/>
      <c r="H723" s="235" t="s">
        <v>1</v>
      </c>
      <c r="I723" s="237"/>
      <c r="J723" s="233"/>
      <c r="K723" s="233"/>
      <c r="L723" s="238"/>
      <c r="M723" s="239"/>
      <c r="N723" s="240"/>
      <c r="O723" s="240"/>
      <c r="P723" s="240"/>
      <c r="Q723" s="240"/>
      <c r="R723" s="240"/>
      <c r="S723" s="240"/>
      <c r="T723" s="24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2" t="s">
        <v>178</v>
      </c>
      <c r="AU723" s="242" t="s">
        <v>83</v>
      </c>
      <c r="AV723" s="13" t="s">
        <v>81</v>
      </c>
      <c r="AW723" s="13" t="s">
        <v>30</v>
      </c>
      <c r="AX723" s="13" t="s">
        <v>73</v>
      </c>
      <c r="AY723" s="242" t="s">
        <v>169</v>
      </c>
    </row>
    <row r="724" s="13" customFormat="1">
      <c r="A724" s="13"/>
      <c r="B724" s="232"/>
      <c r="C724" s="233"/>
      <c r="D724" s="234" t="s">
        <v>178</v>
      </c>
      <c r="E724" s="235" t="s">
        <v>1</v>
      </c>
      <c r="F724" s="236" t="s">
        <v>699</v>
      </c>
      <c r="G724" s="233"/>
      <c r="H724" s="235" t="s">
        <v>1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178</v>
      </c>
      <c r="AU724" s="242" t="s">
        <v>83</v>
      </c>
      <c r="AV724" s="13" t="s">
        <v>81</v>
      </c>
      <c r="AW724" s="13" t="s">
        <v>30</v>
      </c>
      <c r="AX724" s="13" t="s">
        <v>73</v>
      </c>
      <c r="AY724" s="242" t="s">
        <v>169</v>
      </c>
    </row>
    <row r="725" s="14" customFormat="1">
      <c r="A725" s="14"/>
      <c r="B725" s="243"/>
      <c r="C725" s="244"/>
      <c r="D725" s="234" t="s">
        <v>178</v>
      </c>
      <c r="E725" s="245" t="s">
        <v>1</v>
      </c>
      <c r="F725" s="246" t="s">
        <v>700</v>
      </c>
      <c r="G725" s="244"/>
      <c r="H725" s="247">
        <v>39.259999999999998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178</v>
      </c>
      <c r="AU725" s="253" t="s">
        <v>83</v>
      </c>
      <c r="AV725" s="14" t="s">
        <v>83</v>
      </c>
      <c r="AW725" s="14" t="s">
        <v>30</v>
      </c>
      <c r="AX725" s="14" t="s">
        <v>73</v>
      </c>
      <c r="AY725" s="253" t="s">
        <v>169</v>
      </c>
    </row>
    <row r="726" s="13" customFormat="1">
      <c r="A726" s="13"/>
      <c r="B726" s="232"/>
      <c r="C726" s="233"/>
      <c r="D726" s="234" t="s">
        <v>178</v>
      </c>
      <c r="E726" s="235" t="s">
        <v>1</v>
      </c>
      <c r="F726" s="236" t="s">
        <v>701</v>
      </c>
      <c r="G726" s="233"/>
      <c r="H726" s="235" t="s">
        <v>1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2" t="s">
        <v>178</v>
      </c>
      <c r="AU726" s="242" t="s">
        <v>83</v>
      </c>
      <c r="AV726" s="13" t="s">
        <v>81</v>
      </c>
      <c r="AW726" s="13" t="s">
        <v>30</v>
      </c>
      <c r="AX726" s="13" t="s">
        <v>73</v>
      </c>
      <c r="AY726" s="242" t="s">
        <v>169</v>
      </c>
    </row>
    <row r="727" s="14" customFormat="1">
      <c r="A727" s="14"/>
      <c r="B727" s="243"/>
      <c r="C727" s="244"/>
      <c r="D727" s="234" t="s">
        <v>178</v>
      </c>
      <c r="E727" s="245" t="s">
        <v>1</v>
      </c>
      <c r="F727" s="246" t="s">
        <v>702</v>
      </c>
      <c r="G727" s="244"/>
      <c r="H727" s="247">
        <v>16.620000000000001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178</v>
      </c>
      <c r="AU727" s="253" t="s">
        <v>83</v>
      </c>
      <c r="AV727" s="14" t="s">
        <v>83</v>
      </c>
      <c r="AW727" s="14" t="s">
        <v>30</v>
      </c>
      <c r="AX727" s="14" t="s">
        <v>73</v>
      </c>
      <c r="AY727" s="253" t="s">
        <v>169</v>
      </c>
    </row>
    <row r="728" s="13" customFormat="1">
      <c r="A728" s="13"/>
      <c r="B728" s="232"/>
      <c r="C728" s="233"/>
      <c r="D728" s="234" t="s">
        <v>178</v>
      </c>
      <c r="E728" s="235" t="s">
        <v>1</v>
      </c>
      <c r="F728" s="236" t="s">
        <v>703</v>
      </c>
      <c r="G728" s="233"/>
      <c r="H728" s="235" t="s">
        <v>1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2" t="s">
        <v>178</v>
      </c>
      <c r="AU728" s="242" t="s">
        <v>83</v>
      </c>
      <c r="AV728" s="13" t="s">
        <v>81</v>
      </c>
      <c r="AW728" s="13" t="s">
        <v>30</v>
      </c>
      <c r="AX728" s="13" t="s">
        <v>73</v>
      </c>
      <c r="AY728" s="242" t="s">
        <v>169</v>
      </c>
    </row>
    <row r="729" s="14" customFormat="1">
      <c r="A729" s="14"/>
      <c r="B729" s="243"/>
      <c r="C729" s="244"/>
      <c r="D729" s="234" t="s">
        <v>178</v>
      </c>
      <c r="E729" s="245" t="s">
        <v>1</v>
      </c>
      <c r="F729" s="246" t="s">
        <v>704</v>
      </c>
      <c r="G729" s="244"/>
      <c r="H729" s="247">
        <v>18.82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178</v>
      </c>
      <c r="AU729" s="253" t="s">
        <v>83</v>
      </c>
      <c r="AV729" s="14" t="s">
        <v>83</v>
      </c>
      <c r="AW729" s="14" t="s">
        <v>30</v>
      </c>
      <c r="AX729" s="14" t="s">
        <v>73</v>
      </c>
      <c r="AY729" s="253" t="s">
        <v>169</v>
      </c>
    </row>
    <row r="730" s="13" customFormat="1">
      <c r="A730" s="13"/>
      <c r="B730" s="232"/>
      <c r="C730" s="233"/>
      <c r="D730" s="234" t="s">
        <v>178</v>
      </c>
      <c r="E730" s="235" t="s">
        <v>1</v>
      </c>
      <c r="F730" s="236" t="s">
        <v>705</v>
      </c>
      <c r="G730" s="233"/>
      <c r="H730" s="235" t="s">
        <v>1</v>
      </c>
      <c r="I730" s="237"/>
      <c r="J730" s="233"/>
      <c r="K730" s="233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178</v>
      </c>
      <c r="AU730" s="242" t="s">
        <v>83</v>
      </c>
      <c r="AV730" s="13" t="s">
        <v>81</v>
      </c>
      <c r="AW730" s="13" t="s">
        <v>30</v>
      </c>
      <c r="AX730" s="13" t="s">
        <v>73</v>
      </c>
      <c r="AY730" s="242" t="s">
        <v>169</v>
      </c>
    </row>
    <row r="731" s="14" customFormat="1">
      <c r="A731" s="14"/>
      <c r="B731" s="243"/>
      <c r="C731" s="244"/>
      <c r="D731" s="234" t="s">
        <v>178</v>
      </c>
      <c r="E731" s="245" t="s">
        <v>1</v>
      </c>
      <c r="F731" s="246" t="s">
        <v>706</v>
      </c>
      <c r="G731" s="244"/>
      <c r="H731" s="247">
        <v>19.699999999999999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178</v>
      </c>
      <c r="AU731" s="253" t="s">
        <v>83</v>
      </c>
      <c r="AV731" s="14" t="s">
        <v>83</v>
      </c>
      <c r="AW731" s="14" t="s">
        <v>30</v>
      </c>
      <c r="AX731" s="14" t="s">
        <v>73</v>
      </c>
      <c r="AY731" s="253" t="s">
        <v>169</v>
      </c>
    </row>
    <row r="732" s="13" customFormat="1">
      <c r="A732" s="13"/>
      <c r="B732" s="232"/>
      <c r="C732" s="233"/>
      <c r="D732" s="234" t="s">
        <v>178</v>
      </c>
      <c r="E732" s="235" t="s">
        <v>1</v>
      </c>
      <c r="F732" s="236" t="s">
        <v>707</v>
      </c>
      <c r="G732" s="233"/>
      <c r="H732" s="235" t="s">
        <v>1</v>
      </c>
      <c r="I732" s="237"/>
      <c r="J732" s="233"/>
      <c r="K732" s="233"/>
      <c r="L732" s="238"/>
      <c r="M732" s="239"/>
      <c r="N732" s="240"/>
      <c r="O732" s="240"/>
      <c r="P732" s="240"/>
      <c r="Q732" s="240"/>
      <c r="R732" s="240"/>
      <c r="S732" s="240"/>
      <c r="T732" s="24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2" t="s">
        <v>178</v>
      </c>
      <c r="AU732" s="242" t="s">
        <v>83</v>
      </c>
      <c r="AV732" s="13" t="s">
        <v>81</v>
      </c>
      <c r="AW732" s="13" t="s">
        <v>30</v>
      </c>
      <c r="AX732" s="13" t="s">
        <v>73</v>
      </c>
      <c r="AY732" s="242" t="s">
        <v>169</v>
      </c>
    </row>
    <row r="733" s="14" customFormat="1">
      <c r="A733" s="14"/>
      <c r="B733" s="243"/>
      <c r="C733" s="244"/>
      <c r="D733" s="234" t="s">
        <v>178</v>
      </c>
      <c r="E733" s="245" t="s">
        <v>1</v>
      </c>
      <c r="F733" s="246" t="s">
        <v>708</v>
      </c>
      <c r="G733" s="244"/>
      <c r="H733" s="247">
        <v>15.060000000000001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178</v>
      </c>
      <c r="AU733" s="253" t="s">
        <v>83</v>
      </c>
      <c r="AV733" s="14" t="s">
        <v>83</v>
      </c>
      <c r="AW733" s="14" t="s">
        <v>30</v>
      </c>
      <c r="AX733" s="14" t="s">
        <v>73</v>
      </c>
      <c r="AY733" s="253" t="s">
        <v>169</v>
      </c>
    </row>
    <row r="734" s="13" customFormat="1">
      <c r="A734" s="13"/>
      <c r="B734" s="232"/>
      <c r="C734" s="233"/>
      <c r="D734" s="234" t="s">
        <v>178</v>
      </c>
      <c r="E734" s="235" t="s">
        <v>1</v>
      </c>
      <c r="F734" s="236" t="s">
        <v>709</v>
      </c>
      <c r="G734" s="233"/>
      <c r="H734" s="235" t="s">
        <v>1</v>
      </c>
      <c r="I734" s="237"/>
      <c r="J734" s="233"/>
      <c r="K734" s="233"/>
      <c r="L734" s="238"/>
      <c r="M734" s="239"/>
      <c r="N734" s="240"/>
      <c r="O734" s="240"/>
      <c r="P734" s="240"/>
      <c r="Q734" s="240"/>
      <c r="R734" s="240"/>
      <c r="S734" s="240"/>
      <c r="T734" s="24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2" t="s">
        <v>178</v>
      </c>
      <c r="AU734" s="242" t="s">
        <v>83</v>
      </c>
      <c r="AV734" s="13" t="s">
        <v>81</v>
      </c>
      <c r="AW734" s="13" t="s">
        <v>30</v>
      </c>
      <c r="AX734" s="13" t="s">
        <v>73</v>
      </c>
      <c r="AY734" s="242" t="s">
        <v>169</v>
      </c>
    </row>
    <row r="735" s="14" customFormat="1">
      <c r="A735" s="14"/>
      <c r="B735" s="243"/>
      <c r="C735" s="244"/>
      <c r="D735" s="234" t="s">
        <v>178</v>
      </c>
      <c r="E735" s="245" t="s">
        <v>1</v>
      </c>
      <c r="F735" s="246" t="s">
        <v>710</v>
      </c>
      <c r="G735" s="244"/>
      <c r="H735" s="247">
        <v>16.100000000000001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178</v>
      </c>
      <c r="AU735" s="253" t="s">
        <v>83</v>
      </c>
      <c r="AV735" s="14" t="s">
        <v>83</v>
      </c>
      <c r="AW735" s="14" t="s">
        <v>30</v>
      </c>
      <c r="AX735" s="14" t="s">
        <v>73</v>
      </c>
      <c r="AY735" s="253" t="s">
        <v>169</v>
      </c>
    </row>
    <row r="736" s="16" customFormat="1">
      <c r="A736" s="16"/>
      <c r="B736" s="265"/>
      <c r="C736" s="266"/>
      <c r="D736" s="234" t="s">
        <v>178</v>
      </c>
      <c r="E736" s="267" t="s">
        <v>1</v>
      </c>
      <c r="F736" s="268" t="s">
        <v>212</v>
      </c>
      <c r="G736" s="266"/>
      <c r="H736" s="269">
        <v>125.56</v>
      </c>
      <c r="I736" s="270"/>
      <c r="J736" s="266"/>
      <c r="K736" s="266"/>
      <c r="L736" s="271"/>
      <c r="M736" s="272"/>
      <c r="N736" s="273"/>
      <c r="O736" s="273"/>
      <c r="P736" s="273"/>
      <c r="Q736" s="273"/>
      <c r="R736" s="273"/>
      <c r="S736" s="273"/>
      <c r="T736" s="274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T736" s="275" t="s">
        <v>178</v>
      </c>
      <c r="AU736" s="275" t="s">
        <v>83</v>
      </c>
      <c r="AV736" s="16" t="s">
        <v>170</v>
      </c>
      <c r="AW736" s="16" t="s">
        <v>30</v>
      </c>
      <c r="AX736" s="16" t="s">
        <v>73</v>
      </c>
      <c r="AY736" s="275" t="s">
        <v>169</v>
      </c>
    </row>
    <row r="737" s="15" customFormat="1">
      <c r="A737" s="15"/>
      <c r="B737" s="254"/>
      <c r="C737" s="255"/>
      <c r="D737" s="234" t="s">
        <v>178</v>
      </c>
      <c r="E737" s="256" t="s">
        <v>1</v>
      </c>
      <c r="F737" s="257" t="s">
        <v>181</v>
      </c>
      <c r="G737" s="255"/>
      <c r="H737" s="258">
        <v>150.73999999999998</v>
      </c>
      <c r="I737" s="259"/>
      <c r="J737" s="255"/>
      <c r="K737" s="255"/>
      <c r="L737" s="260"/>
      <c r="M737" s="261"/>
      <c r="N737" s="262"/>
      <c r="O737" s="262"/>
      <c r="P737" s="262"/>
      <c r="Q737" s="262"/>
      <c r="R737" s="262"/>
      <c r="S737" s="262"/>
      <c r="T737" s="263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4" t="s">
        <v>178</v>
      </c>
      <c r="AU737" s="264" t="s">
        <v>83</v>
      </c>
      <c r="AV737" s="15" t="s">
        <v>177</v>
      </c>
      <c r="AW737" s="15" t="s">
        <v>30</v>
      </c>
      <c r="AX737" s="15" t="s">
        <v>81</v>
      </c>
      <c r="AY737" s="264" t="s">
        <v>169</v>
      </c>
    </row>
    <row r="738" s="2" customFormat="1" ht="24.15" customHeight="1">
      <c r="A738" s="39"/>
      <c r="B738" s="40"/>
      <c r="C738" s="283" t="s">
        <v>649</v>
      </c>
      <c r="D738" s="283" t="s">
        <v>737</v>
      </c>
      <c r="E738" s="284" t="s">
        <v>845</v>
      </c>
      <c r="F738" s="285" t="s">
        <v>846</v>
      </c>
      <c r="G738" s="286" t="s">
        <v>175</v>
      </c>
      <c r="H738" s="287">
        <v>165.81399999999999</v>
      </c>
      <c r="I738" s="288"/>
      <c r="J738" s="289">
        <f>ROUND(I738*H738,2)</f>
        <v>0</v>
      </c>
      <c r="K738" s="285" t="s">
        <v>176</v>
      </c>
      <c r="L738" s="290"/>
      <c r="M738" s="291" t="s">
        <v>1</v>
      </c>
      <c r="N738" s="292" t="s">
        <v>38</v>
      </c>
      <c r="O738" s="92"/>
      <c r="P738" s="228">
        <f>O738*H738</f>
        <v>0</v>
      </c>
      <c r="Q738" s="228">
        <v>0</v>
      </c>
      <c r="R738" s="228">
        <f>Q738*H738</f>
        <v>0</v>
      </c>
      <c r="S738" s="228">
        <v>0</v>
      </c>
      <c r="T738" s="229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0" t="s">
        <v>355</v>
      </c>
      <c r="AT738" s="230" t="s">
        <v>737</v>
      </c>
      <c r="AU738" s="230" t="s">
        <v>83</v>
      </c>
      <c r="AY738" s="18" t="s">
        <v>169</v>
      </c>
      <c r="BE738" s="231">
        <f>IF(N738="základní",J738,0)</f>
        <v>0</v>
      </c>
      <c r="BF738" s="231">
        <f>IF(N738="snížená",J738,0)</f>
        <v>0</v>
      </c>
      <c r="BG738" s="231">
        <f>IF(N738="zákl. přenesená",J738,0)</f>
        <v>0</v>
      </c>
      <c r="BH738" s="231">
        <f>IF(N738="sníž. přenesená",J738,0)</f>
        <v>0</v>
      </c>
      <c r="BI738" s="231">
        <f>IF(N738="nulová",J738,0)</f>
        <v>0</v>
      </c>
      <c r="BJ738" s="18" t="s">
        <v>81</v>
      </c>
      <c r="BK738" s="231">
        <f>ROUND(I738*H738,2)</f>
        <v>0</v>
      </c>
      <c r="BL738" s="18" t="s">
        <v>316</v>
      </c>
      <c r="BM738" s="230" t="s">
        <v>847</v>
      </c>
    </row>
    <row r="739" s="2" customFormat="1" ht="24.15" customHeight="1">
      <c r="A739" s="39"/>
      <c r="B739" s="40"/>
      <c r="C739" s="219" t="s">
        <v>848</v>
      </c>
      <c r="D739" s="219" t="s">
        <v>172</v>
      </c>
      <c r="E739" s="220" t="s">
        <v>849</v>
      </c>
      <c r="F739" s="221" t="s">
        <v>850</v>
      </c>
      <c r="G739" s="222" t="s">
        <v>351</v>
      </c>
      <c r="H739" s="223">
        <v>0.111</v>
      </c>
      <c r="I739" s="224"/>
      <c r="J739" s="225">
        <f>ROUND(I739*H739,2)</f>
        <v>0</v>
      </c>
      <c r="K739" s="221" t="s">
        <v>176</v>
      </c>
      <c r="L739" s="45"/>
      <c r="M739" s="226" t="s">
        <v>1</v>
      </c>
      <c r="N739" s="227" t="s">
        <v>38</v>
      </c>
      <c r="O739" s="92"/>
      <c r="P739" s="228">
        <f>O739*H739</f>
        <v>0</v>
      </c>
      <c r="Q739" s="228">
        <v>0</v>
      </c>
      <c r="R739" s="228">
        <f>Q739*H739</f>
        <v>0</v>
      </c>
      <c r="S739" s="228">
        <v>0</v>
      </c>
      <c r="T739" s="229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0" t="s">
        <v>316</v>
      </c>
      <c r="AT739" s="230" t="s">
        <v>172</v>
      </c>
      <c r="AU739" s="230" t="s">
        <v>83</v>
      </c>
      <c r="AY739" s="18" t="s">
        <v>169</v>
      </c>
      <c r="BE739" s="231">
        <f>IF(N739="základní",J739,0)</f>
        <v>0</v>
      </c>
      <c r="BF739" s="231">
        <f>IF(N739="snížená",J739,0)</f>
        <v>0</v>
      </c>
      <c r="BG739" s="231">
        <f>IF(N739="zákl. přenesená",J739,0)</f>
        <v>0</v>
      </c>
      <c r="BH739" s="231">
        <f>IF(N739="sníž. přenesená",J739,0)</f>
        <v>0</v>
      </c>
      <c r="BI739" s="231">
        <f>IF(N739="nulová",J739,0)</f>
        <v>0</v>
      </c>
      <c r="BJ739" s="18" t="s">
        <v>81</v>
      </c>
      <c r="BK739" s="231">
        <f>ROUND(I739*H739,2)</f>
        <v>0</v>
      </c>
      <c r="BL739" s="18" t="s">
        <v>316</v>
      </c>
      <c r="BM739" s="230" t="s">
        <v>851</v>
      </c>
    </row>
    <row r="740" s="12" customFormat="1" ht="22.8" customHeight="1">
      <c r="A740" s="12"/>
      <c r="B740" s="203"/>
      <c r="C740" s="204"/>
      <c r="D740" s="205" t="s">
        <v>72</v>
      </c>
      <c r="E740" s="217" t="s">
        <v>852</v>
      </c>
      <c r="F740" s="217" t="s">
        <v>853</v>
      </c>
      <c r="G740" s="204"/>
      <c r="H740" s="204"/>
      <c r="I740" s="207"/>
      <c r="J740" s="218">
        <f>BK740</f>
        <v>0</v>
      </c>
      <c r="K740" s="204"/>
      <c r="L740" s="209"/>
      <c r="M740" s="210"/>
      <c r="N740" s="211"/>
      <c r="O740" s="211"/>
      <c r="P740" s="212">
        <f>SUM(P741:P746)</f>
        <v>0</v>
      </c>
      <c r="Q740" s="211"/>
      <c r="R740" s="212">
        <f>SUM(R741:R746)</f>
        <v>0</v>
      </c>
      <c r="S740" s="211"/>
      <c r="T740" s="213">
        <f>SUM(T741:T746)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14" t="s">
        <v>83</v>
      </c>
      <c r="AT740" s="215" t="s">
        <v>72</v>
      </c>
      <c r="AU740" s="215" t="s">
        <v>81</v>
      </c>
      <c r="AY740" s="214" t="s">
        <v>169</v>
      </c>
      <c r="BK740" s="216">
        <f>SUM(BK741:BK746)</f>
        <v>0</v>
      </c>
    </row>
    <row r="741" s="2" customFormat="1" ht="24.15" customHeight="1">
      <c r="A741" s="39"/>
      <c r="B741" s="40"/>
      <c r="C741" s="219" t="s">
        <v>653</v>
      </c>
      <c r="D741" s="219" t="s">
        <v>172</v>
      </c>
      <c r="E741" s="220" t="s">
        <v>854</v>
      </c>
      <c r="F741" s="221" t="s">
        <v>855</v>
      </c>
      <c r="G741" s="222" t="s">
        <v>175</v>
      </c>
      <c r="H741" s="223">
        <v>4</v>
      </c>
      <c r="I741" s="224"/>
      <c r="J741" s="225">
        <f>ROUND(I741*H741,2)</f>
        <v>0</v>
      </c>
      <c r="K741" s="221" t="s">
        <v>176</v>
      </c>
      <c r="L741" s="45"/>
      <c r="M741" s="226" t="s">
        <v>1</v>
      </c>
      <c r="N741" s="227" t="s">
        <v>38</v>
      </c>
      <c r="O741" s="92"/>
      <c r="P741" s="228">
        <f>O741*H741</f>
        <v>0</v>
      </c>
      <c r="Q741" s="228">
        <v>0</v>
      </c>
      <c r="R741" s="228">
        <f>Q741*H741</f>
        <v>0</v>
      </c>
      <c r="S741" s="228">
        <v>0</v>
      </c>
      <c r="T741" s="229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0" t="s">
        <v>316</v>
      </c>
      <c r="AT741" s="230" t="s">
        <v>172</v>
      </c>
      <c r="AU741" s="230" t="s">
        <v>83</v>
      </c>
      <c r="AY741" s="18" t="s">
        <v>169</v>
      </c>
      <c r="BE741" s="231">
        <f>IF(N741="základní",J741,0)</f>
        <v>0</v>
      </c>
      <c r="BF741" s="231">
        <f>IF(N741="snížená",J741,0)</f>
        <v>0</v>
      </c>
      <c r="BG741" s="231">
        <f>IF(N741="zákl. přenesená",J741,0)</f>
        <v>0</v>
      </c>
      <c r="BH741" s="231">
        <f>IF(N741="sníž. přenesená",J741,0)</f>
        <v>0</v>
      </c>
      <c r="BI741" s="231">
        <f>IF(N741="nulová",J741,0)</f>
        <v>0</v>
      </c>
      <c r="BJ741" s="18" t="s">
        <v>81</v>
      </c>
      <c r="BK741" s="231">
        <f>ROUND(I741*H741,2)</f>
        <v>0</v>
      </c>
      <c r="BL741" s="18" t="s">
        <v>316</v>
      </c>
      <c r="BM741" s="230" t="s">
        <v>856</v>
      </c>
    </row>
    <row r="742" s="13" customFormat="1">
      <c r="A742" s="13"/>
      <c r="B742" s="232"/>
      <c r="C742" s="233"/>
      <c r="D742" s="234" t="s">
        <v>178</v>
      </c>
      <c r="E742" s="235" t="s">
        <v>1</v>
      </c>
      <c r="F742" s="236" t="s">
        <v>179</v>
      </c>
      <c r="G742" s="233"/>
      <c r="H742" s="235" t="s">
        <v>1</v>
      </c>
      <c r="I742" s="237"/>
      <c r="J742" s="233"/>
      <c r="K742" s="233"/>
      <c r="L742" s="238"/>
      <c r="M742" s="239"/>
      <c r="N742" s="240"/>
      <c r="O742" s="240"/>
      <c r="P742" s="240"/>
      <c r="Q742" s="240"/>
      <c r="R742" s="240"/>
      <c r="S742" s="240"/>
      <c r="T742" s="24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2" t="s">
        <v>178</v>
      </c>
      <c r="AU742" s="242" t="s">
        <v>83</v>
      </c>
      <c r="AV742" s="13" t="s">
        <v>81</v>
      </c>
      <c r="AW742" s="13" t="s">
        <v>30</v>
      </c>
      <c r="AX742" s="13" t="s">
        <v>73</v>
      </c>
      <c r="AY742" s="242" t="s">
        <v>169</v>
      </c>
    </row>
    <row r="743" s="13" customFormat="1">
      <c r="A743" s="13"/>
      <c r="B743" s="232"/>
      <c r="C743" s="233"/>
      <c r="D743" s="234" t="s">
        <v>178</v>
      </c>
      <c r="E743" s="235" t="s">
        <v>1</v>
      </c>
      <c r="F743" s="236" t="s">
        <v>242</v>
      </c>
      <c r="G743" s="233"/>
      <c r="H743" s="235" t="s">
        <v>1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2" t="s">
        <v>178</v>
      </c>
      <c r="AU743" s="242" t="s">
        <v>83</v>
      </c>
      <c r="AV743" s="13" t="s">
        <v>81</v>
      </c>
      <c r="AW743" s="13" t="s">
        <v>30</v>
      </c>
      <c r="AX743" s="13" t="s">
        <v>73</v>
      </c>
      <c r="AY743" s="242" t="s">
        <v>169</v>
      </c>
    </row>
    <row r="744" s="14" customFormat="1">
      <c r="A744" s="14"/>
      <c r="B744" s="243"/>
      <c r="C744" s="244"/>
      <c r="D744" s="234" t="s">
        <v>178</v>
      </c>
      <c r="E744" s="245" t="s">
        <v>1</v>
      </c>
      <c r="F744" s="246" t="s">
        <v>857</v>
      </c>
      <c r="G744" s="244"/>
      <c r="H744" s="247">
        <v>4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178</v>
      </c>
      <c r="AU744" s="253" t="s">
        <v>83</v>
      </c>
      <c r="AV744" s="14" t="s">
        <v>83</v>
      </c>
      <c r="AW744" s="14" t="s">
        <v>30</v>
      </c>
      <c r="AX744" s="14" t="s">
        <v>73</v>
      </c>
      <c r="AY744" s="253" t="s">
        <v>169</v>
      </c>
    </row>
    <row r="745" s="15" customFormat="1">
      <c r="A745" s="15"/>
      <c r="B745" s="254"/>
      <c r="C745" s="255"/>
      <c r="D745" s="234" t="s">
        <v>178</v>
      </c>
      <c r="E745" s="256" t="s">
        <v>1</v>
      </c>
      <c r="F745" s="257" t="s">
        <v>181</v>
      </c>
      <c r="G745" s="255"/>
      <c r="H745" s="258">
        <v>4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4" t="s">
        <v>178</v>
      </c>
      <c r="AU745" s="264" t="s">
        <v>83</v>
      </c>
      <c r="AV745" s="15" t="s">
        <v>177</v>
      </c>
      <c r="AW745" s="15" t="s">
        <v>30</v>
      </c>
      <c r="AX745" s="15" t="s">
        <v>81</v>
      </c>
      <c r="AY745" s="264" t="s">
        <v>169</v>
      </c>
    </row>
    <row r="746" s="2" customFormat="1" ht="24.15" customHeight="1">
      <c r="A746" s="39"/>
      <c r="B746" s="40"/>
      <c r="C746" s="219" t="s">
        <v>858</v>
      </c>
      <c r="D746" s="219" t="s">
        <v>172</v>
      </c>
      <c r="E746" s="220" t="s">
        <v>859</v>
      </c>
      <c r="F746" s="221" t="s">
        <v>860</v>
      </c>
      <c r="G746" s="222" t="s">
        <v>351</v>
      </c>
      <c r="H746" s="223">
        <v>0.40100000000000002</v>
      </c>
      <c r="I746" s="224"/>
      <c r="J746" s="225">
        <f>ROUND(I746*H746,2)</f>
        <v>0</v>
      </c>
      <c r="K746" s="221" t="s">
        <v>176</v>
      </c>
      <c r="L746" s="45"/>
      <c r="M746" s="226" t="s">
        <v>1</v>
      </c>
      <c r="N746" s="227" t="s">
        <v>38</v>
      </c>
      <c r="O746" s="92"/>
      <c r="P746" s="228">
        <f>O746*H746</f>
        <v>0</v>
      </c>
      <c r="Q746" s="228">
        <v>0</v>
      </c>
      <c r="R746" s="228">
        <f>Q746*H746</f>
        <v>0</v>
      </c>
      <c r="S746" s="228">
        <v>0</v>
      </c>
      <c r="T746" s="229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0" t="s">
        <v>316</v>
      </c>
      <c r="AT746" s="230" t="s">
        <v>172</v>
      </c>
      <c r="AU746" s="230" t="s">
        <v>83</v>
      </c>
      <c r="AY746" s="18" t="s">
        <v>169</v>
      </c>
      <c r="BE746" s="231">
        <f>IF(N746="základní",J746,0)</f>
        <v>0</v>
      </c>
      <c r="BF746" s="231">
        <f>IF(N746="snížená",J746,0)</f>
        <v>0</v>
      </c>
      <c r="BG746" s="231">
        <f>IF(N746="zákl. přenesená",J746,0)</f>
        <v>0</v>
      </c>
      <c r="BH746" s="231">
        <f>IF(N746="sníž. přenesená",J746,0)</f>
        <v>0</v>
      </c>
      <c r="BI746" s="231">
        <f>IF(N746="nulová",J746,0)</f>
        <v>0</v>
      </c>
      <c r="BJ746" s="18" t="s">
        <v>81</v>
      </c>
      <c r="BK746" s="231">
        <f>ROUND(I746*H746,2)</f>
        <v>0</v>
      </c>
      <c r="BL746" s="18" t="s">
        <v>316</v>
      </c>
      <c r="BM746" s="230" t="s">
        <v>861</v>
      </c>
    </row>
    <row r="747" s="12" customFormat="1" ht="22.8" customHeight="1">
      <c r="A747" s="12"/>
      <c r="B747" s="203"/>
      <c r="C747" s="204"/>
      <c r="D747" s="205" t="s">
        <v>72</v>
      </c>
      <c r="E747" s="217" t="s">
        <v>377</v>
      </c>
      <c r="F747" s="217" t="s">
        <v>378</v>
      </c>
      <c r="G747" s="204"/>
      <c r="H747" s="204"/>
      <c r="I747" s="207"/>
      <c r="J747" s="218">
        <f>BK747</f>
        <v>0</v>
      </c>
      <c r="K747" s="204"/>
      <c r="L747" s="209"/>
      <c r="M747" s="210"/>
      <c r="N747" s="211"/>
      <c r="O747" s="211"/>
      <c r="P747" s="212">
        <f>SUM(P748:P837)</f>
        <v>0</v>
      </c>
      <c r="Q747" s="211"/>
      <c r="R747" s="212">
        <f>SUM(R748:R837)</f>
        <v>0</v>
      </c>
      <c r="S747" s="211"/>
      <c r="T747" s="213">
        <f>SUM(T748:T837)</f>
        <v>0</v>
      </c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R747" s="214" t="s">
        <v>83</v>
      </c>
      <c r="AT747" s="215" t="s">
        <v>72</v>
      </c>
      <c r="AU747" s="215" t="s">
        <v>81</v>
      </c>
      <c r="AY747" s="214" t="s">
        <v>169</v>
      </c>
      <c r="BK747" s="216">
        <f>SUM(BK748:BK837)</f>
        <v>0</v>
      </c>
    </row>
    <row r="748" s="2" customFormat="1" ht="24.15" customHeight="1">
      <c r="A748" s="39"/>
      <c r="B748" s="40"/>
      <c r="C748" s="219" t="s">
        <v>656</v>
      </c>
      <c r="D748" s="219" t="s">
        <v>172</v>
      </c>
      <c r="E748" s="220" t="s">
        <v>862</v>
      </c>
      <c r="F748" s="221" t="s">
        <v>863</v>
      </c>
      <c r="G748" s="222" t="s">
        <v>175</v>
      </c>
      <c r="H748" s="223">
        <v>388.98000000000002</v>
      </c>
      <c r="I748" s="224"/>
      <c r="J748" s="225">
        <f>ROUND(I748*H748,2)</f>
        <v>0</v>
      </c>
      <c r="K748" s="221" t="s">
        <v>176</v>
      </c>
      <c r="L748" s="45"/>
      <c r="M748" s="226" t="s">
        <v>1</v>
      </c>
      <c r="N748" s="227" t="s">
        <v>38</v>
      </c>
      <c r="O748" s="92"/>
      <c r="P748" s="228">
        <f>O748*H748</f>
        <v>0</v>
      </c>
      <c r="Q748" s="228">
        <v>0</v>
      </c>
      <c r="R748" s="228">
        <f>Q748*H748</f>
        <v>0</v>
      </c>
      <c r="S748" s="228">
        <v>0</v>
      </c>
      <c r="T748" s="229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30" t="s">
        <v>316</v>
      </c>
      <c r="AT748" s="230" t="s">
        <v>172</v>
      </c>
      <c r="AU748" s="230" t="s">
        <v>83</v>
      </c>
      <c r="AY748" s="18" t="s">
        <v>169</v>
      </c>
      <c r="BE748" s="231">
        <f>IF(N748="základní",J748,0)</f>
        <v>0</v>
      </c>
      <c r="BF748" s="231">
        <f>IF(N748="snížená",J748,0)</f>
        <v>0</v>
      </c>
      <c r="BG748" s="231">
        <f>IF(N748="zákl. přenesená",J748,0)</f>
        <v>0</v>
      </c>
      <c r="BH748" s="231">
        <f>IF(N748="sníž. přenesená",J748,0)</f>
        <v>0</v>
      </c>
      <c r="BI748" s="231">
        <f>IF(N748="nulová",J748,0)</f>
        <v>0</v>
      </c>
      <c r="BJ748" s="18" t="s">
        <v>81</v>
      </c>
      <c r="BK748" s="231">
        <f>ROUND(I748*H748,2)</f>
        <v>0</v>
      </c>
      <c r="BL748" s="18" t="s">
        <v>316</v>
      </c>
      <c r="BM748" s="230" t="s">
        <v>864</v>
      </c>
    </row>
    <row r="749" s="13" customFormat="1">
      <c r="A749" s="13"/>
      <c r="B749" s="232"/>
      <c r="C749" s="233"/>
      <c r="D749" s="234" t="s">
        <v>178</v>
      </c>
      <c r="E749" s="235" t="s">
        <v>1</v>
      </c>
      <c r="F749" s="236" t="s">
        <v>472</v>
      </c>
      <c r="G749" s="233"/>
      <c r="H749" s="235" t="s">
        <v>1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178</v>
      </c>
      <c r="AU749" s="242" t="s">
        <v>83</v>
      </c>
      <c r="AV749" s="13" t="s">
        <v>81</v>
      </c>
      <c r="AW749" s="13" t="s">
        <v>30</v>
      </c>
      <c r="AX749" s="13" t="s">
        <v>73</v>
      </c>
      <c r="AY749" s="242" t="s">
        <v>169</v>
      </c>
    </row>
    <row r="750" s="13" customFormat="1">
      <c r="A750" s="13"/>
      <c r="B750" s="232"/>
      <c r="C750" s="233"/>
      <c r="D750" s="234" t="s">
        <v>178</v>
      </c>
      <c r="E750" s="235" t="s">
        <v>1</v>
      </c>
      <c r="F750" s="236" t="s">
        <v>865</v>
      </c>
      <c r="G750" s="233"/>
      <c r="H750" s="235" t="s">
        <v>1</v>
      </c>
      <c r="I750" s="237"/>
      <c r="J750" s="233"/>
      <c r="K750" s="233"/>
      <c r="L750" s="238"/>
      <c r="M750" s="239"/>
      <c r="N750" s="240"/>
      <c r="O750" s="240"/>
      <c r="P750" s="240"/>
      <c r="Q750" s="240"/>
      <c r="R750" s="240"/>
      <c r="S750" s="240"/>
      <c r="T750" s="24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2" t="s">
        <v>178</v>
      </c>
      <c r="AU750" s="242" t="s">
        <v>83</v>
      </c>
      <c r="AV750" s="13" t="s">
        <v>81</v>
      </c>
      <c r="AW750" s="13" t="s">
        <v>30</v>
      </c>
      <c r="AX750" s="13" t="s">
        <v>73</v>
      </c>
      <c r="AY750" s="242" t="s">
        <v>169</v>
      </c>
    </row>
    <row r="751" s="13" customFormat="1">
      <c r="A751" s="13"/>
      <c r="B751" s="232"/>
      <c r="C751" s="233"/>
      <c r="D751" s="234" t="s">
        <v>178</v>
      </c>
      <c r="E751" s="235" t="s">
        <v>1</v>
      </c>
      <c r="F751" s="236" t="s">
        <v>699</v>
      </c>
      <c r="G751" s="233"/>
      <c r="H751" s="235" t="s">
        <v>1</v>
      </c>
      <c r="I751" s="237"/>
      <c r="J751" s="233"/>
      <c r="K751" s="233"/>
      <c r="L751" s="238"/>
      <c r="M751" s="239"/>
      <c r="N751" s="240"/>
      <c r="O751" s="240"/>
      <c r="P751" s="240"/>
      <c r="Q751" s="240"/>
      <c r="R751" s="240"/>
      <c r="S751" s="240"/>
      <c r="T751" s="24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2" t="s">
        <v>178</v>
      </c>
      <c r="AU751" s="242" t="s">
        <v>83</v>
      </c>
      <c r="AV751" s="13" t="s">
        <v>81</v>
      </c>
      <c r="AW751" s="13" t="s">
        <v>30</v>
      </c>
      <c r="AX751" s="13" t="s">
        <v>73</v>
      </c>
      <c r="AY751" s="242" t="s">
        <v>169</v>
      </c>
    </row>
    <row r="752" s="14" customFormat="1">
      <c r="A752" s="14"/>
      <c r="B752" s="243"/>
      <c r="C752" s="244"/>
      <c r="D752" s="234" t="s">
        <v>178</v>
      </c>
      <c r="E752" s="245" t="s">
        <v>1</v>
      </c>
      <c r="F752" s="246" t="s">
        <v>700</v>
      </c>
      <c r="G752" s="244"/>
      <c r="H752" s="247">
        <v>39.259999999999998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178</v>
      </c>
      <c r="AU752" s="253" t="s">
        <v>83</v>
      </c>
      <c r="AV752" s="14" t="s">
        <v>83</v>
      </c>
      <c r="AW752" s="14" t="s">
        <v>30</v>
      </c>
      <c r="AX752" s="14" t="s">
        <v>73</v>
      </c>
      <c r="AY752" s="253" t="s">
        <v>169</v>
      </c>
    </row>
    <row r="753" s="13" customFormat="1">
      <c r="A753" s="13"/>
      <c r="B753" s="232"/>
      <c r="C753" s="233"/>
      <c r="D753" s="234" t="s">
        <v>178</v>
      </c>
      <c r="E753" s="235" t="s">
        <v>1</v>
      </c>
      <c r="F753" s="236" t="s">
        <v>701</v>
      </c>
      <c r="G753" s="233"/>
      <c r="H753" s="235" t="s">
        <v>1</v>
      </c>
      <c r="I753" s="237"/>
      <c r="J753" s="233"/>
      <c r="K753" s="233"/>
      <c r="L753" s="238"/>
      <c r="M753" s="239"/>
      <c r="N753" s="240"/>
      <c r="O753" s="240"/>
      <c r="P753" s="240"/>
      <c r="Q753" s="240"/>
      <c r="R753" s="240"/>
      <c r="S753" s="240"/>
      <c r="T753" s="24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2" t="s">
        <v>178</v>
      </c>
      <c r="AU753" s="242" t="s">
        <v>83</v>
      </c>
      <c r="AV753" s="13" t="s">
        <v>81</v>
      </c>
      <c r="AW753" s="13" t="s">
        <v>30</v>
      </c>
      <c r="AX753" s="13" t="s">
        <v>73</v>
      </c>
      <c r="AY753" s="242" t="s">
        <v>169</v>
      </c>
    </row>
    <row r="754" s="14" customFormat="1">
      <c r="A754" s="14"/>
      <c r="B754" s="243"/>
      <c r="C754" s="244"/>
      <c r="D754" s="234" t="s">
        <v>178</v>
      </c>
      <c r="E754" s="245" t="s">
        <v>1</v>
      </c>
      <c r="F754" s="246" t="s">
        <v>702</v>
      </c>
      <c r="G754" s="244"/>
      <c r="H754" s="247">
        <v>16.620000000000001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178</v>
      </c>
      <c r="AU754" s="253" t="s">
        <v>83</v>
      </c>
      <c r="AV754" s="14" t="s">
        <v>83</v>
      </c>
      <c r="AW754" s="14" t="s">
        <v>30</v>
      </c>
      <c r="AX754" s="14" t="s">
        <v>73</v>
      </c>
      <c r="AY754" s="253" t="s">
        <v>169</v>
      </c>
    </row>
    <row r="755" s="13" customFormat="1">
      <c r="A755" s="13"/>
      <c r="B755" s="232"/>
      <c r="C755" s="233"/>
      <c r="D755" s="234" t="s">
        <v>178</v>
      </c>
      <c r="E755" s="235" t="s">
        <v>1</v>
      </c>
      <c r="F755" s="236" t="s">
        <v>703</v>
      </c>
      <c r="G755" s="233"/>
      <c r="H755" s="235" t="s">
        <v>1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2" t="s">
        <v>178</v>
      </c>
      <c r="AU755" s="242" t="s">
        <v>83</v>
      </c>
      <c r="AV755" s="13" t="s">
        <v>81</v>
      </c>
      <c r="AW755" s="13" t="s">
        <v>30</v>
      </c>
      <c r="AX755" s="13" t="s">
        <v>73</v>
      </c>
      <c r="AY755" s="242" t="s">
        <v>169</v>
      </c>
    </row>
    <row r="756" s="14" customFormat="1">
      <c r="A756" s="14"/>
      <c r="B756" s="243"/>
      <c r="C756" s="244"/>
      <c r="D756" s="234" t="s">
        <v>178</v>
      </c>
      <c r="E756" s="245" t="s">
        <v>1</v>
      </c>
      <c r="F756" s="246" t="s">
        <v>704</v>
      </c>
      <c r="G756" s="244"/>
      <c r="H756" s="247">
        <v>18.82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178</v>
      </c>
      <c r="AU756" s="253" t="s">
        <v>83</v>
      </c>
      <c r="AV756" s="14" t="s">
        <v>83</v>
      </c>
      <c r="AW756" s="14" t="s">
        <v>30</v>
      </c>
      <c r="AX756" s="14" t="s">
        <v>73</v>
      </c>
      <c r="AY756" s="253" t="s">
        <v>169</v>
      </c>
    </row>
    <row r="757" s="13" customFormat="1">
      <c r="A757" s="13"/>
      <c r="B757" s="232"/>
      <c r="C757" s="233"/>
      <c r="D757" s="234" t="s">
        <v>178</v>
      </c>
      <c r="E757" s="235" t="s">
        <v>1</v>
      </c>
      <c r="F757" s="236" t="s">
        <v>707</v>
      </c>
      <c r="G757" s="233"/>
      <c r="H757" s="235" t="s">
        <v>1</v>
      </c>
      <c r="I757" s="237"/>
      <c r="J757" s="233"/>
      <c r="K757" s="233"/>
      <c r="L757" s="238"/>
      <c r="M757" s="239"/>
      <c r="N757" s="240"/>
      <c r="O757" s="240"/>
      <c r="P757" s="240"/>
      <c r="Q757" s="240"/>
      <c r="R757" s="240"/>
      <c r="S757" s="240"/>
      <c r="T757" s="24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2" t="s">
        <v>178</v>
      </c>
      <c r="AU757" s="242" t="s">
        <v>83</v>
      </c>
      <c r="AV757" s="13" t="s">
        <v>81</v>
      </c>
      <c r="AW757" s="13" t="s">
        <v>30</v>
      </c>
      <c r="AX757" s="13" t="s">
        <v>73</v>
      </c>
      <c r="AY757" s="242" t="s">
        <v>169</v>
      </c>
    </row>
    <row r="758" s="14" customFormat="1">
      <c r="A758" s="14"/>
      <c r="B758" s="243"/>
      <c r="C758" s="244"/>
      <c r="D758" s="234" t="s">
        <v>178</v>
      </c>
      <c r="E758" s="245" t="s">
        <v>1</v>
      </c>
      <c r="F758" s="246" t="s">
        <v>708</v>
      </c>
      <c r="G758" s="244"/>
      <c r="H758" s="247">
        <v>15.060000000000001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178</v>
      </c>
      <c r="AU758" s="253" t="s">
        <v>83</v>
      </c>
      <c r="AV758" s="14" t="s">
        <v>83</v>
      </c>
      <c r="AW758" s="14" t="s">
        <v>30</v>
      </c>
      <c r="AX758" s="14" t="s">
        <v>73</v>
      </c>
      <c r="AY758" s="253" t="s">
        <v>169</v>
      </c>
    </row>
    <row r="759" s="13" customFormat="1">
      <c r="A759" s="13"/>
      <c r="B759" s="232"/>
      <c r="C759" s="233"/>
      <c r="D759" s="234" t="s">
        <v>178</v>
      </c>
      <c r="E759" s="235" t="s">
        <v>1</v>
      </c>
      <c r="F759" s="236" t="s">
        <v>705</v>
      </c>
      <c r="G759" s="233"/>
      <c r="H759" s="235" t="s">
        <v>1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2" t="s">
        <v>178</v>
      </c>
      <c r="AU759" s="242" t="s">
        <v>83</v>
      </c>
      <c r="AV759" s="13" t="s">
        <v>81</v>
      </c>
      <c r="AW759" s="13" t="s">
        <v>30</v>
      </c>
      <c r="AX759" s="13" t="s">
        <v>73</v>
      </c>
      <c r="AY759" s="242" t="s">
        <v>169</v>
      </c>
    </row>
    <row r="760" s="14" customFormat="1">
      <c r="A760" s="14"/>
      <c r="B760" s="243"/>
      <c r="C760" s="244"/>
      <c r="D760" s="234" t="s">
        <v>178</v>
      </c>
      <c r="E760" s="245" t="s">
        <v>1</v>
      </c>
      <c r="F760" s="246" t="s">
        <v>706</v>
      </c>
      <c r="G760" s="244"/>
      <c r="H760" s="247">
        <v>19.699999999999999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178</v>
      </c>
      <c r="AU760" s="253" t="s">
        <v>83</v>
      </c>
      <c r="AV760" s="14" t="s">
        <v>83</v>
      </c>
      <c r="AW760" s="14" t="s">
        <v>30</v>
      </c>
      <c r="AX760" s="14" t="s">
        <v>73</v>
      </c>
      <c r="AY760" s="253" t="s">
        <v>169</v>
      </c>
    </row>
    <row r="761" s="13" customFormat="1">
      <c r="A761" s="13"/>
      <c r="B761" s="232"/>
      <c r="C761" s="233"/>
      <c r="D761" s="234" t="s">
        <v>178</v>
      </c>
      <c r="E761" s="235" t="s">
        <v>1</v>
      </c>
      <c r="F761" s="236" t="s">
        <v>709</v>
      </c>
      <c r="G761" s="233"/>
      <c r="H761" s="235" t="s">
        <v>1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178</v>
      </c>
      <c r="AU761" s="242" t="s">
        <v>83</v>
      </c>
      <c r="AV761" s="13" t="s">
        <v>81</v>
      </c>
      <c r="AW761" s="13" t="s">
        <v>30</v>
      </c>
      <c r="AX761" s="13" t="s">
        <v>73</v>
      </c>
      <c r="AY761" s="242" t="s">
        <v>169</v>
      </c>
    </row>
    <row r="762" s="14" customFormat="1">
      <c r="A762" s="14"/>
      <c r="B762" s="243"/>
      <c r="C762" s="244"/>
      <c r="D762" s="234" t="s">
        <v>178</v>
      </c>
      <c r="E762" s="245" t="s">
        <v>1</v>
      </c>
      <c r="F762" s="246" t="s">
        <v>710</v>
      </c>
      <c r="G762" s="244"/>
      <c r="H762" s="247">
        <v>16.100000000000001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178</v>
      </c>
      <c r="AU762" s="253" t="s">
        <v>83</v>
      </c>
      <c r="AV762" s="14" t="s">
        <v>83</v>
      </c>
      <c r="AW762" s="14" t="s">
        <v>30</v>
      </c>
      <c r="AX762" s="14" t="s">
        <v>73</v>
      </c>
      <c r="AY762" s="253" t="s">
        <v>169</v>
      </c>
    </row>
    <row r="763" s="13" customFormat="1">
      <c r="A763" s="13"/>
      <c r="B763" s="232"/>
      <c r="C763" s="233"/>
      <c r="D763" s="234" t="s">
        <v>178</v>
      </c>
      <c r="E763" s="235" t="s">
        <v>1</v>
      </c>
      <c r="F763" s="236" t="s">
        <v>213</v>
      </c>
      <c r="G763" s="233"/>
      <c r="H763" s="235" t="s">
        <v>1</v>
      </c>
      <c r="I763" s="237"/>
      <c r="J763" s="233"/>
      <c r="K763" s="233"/>
      <c r="L763" s="238"/>
      <c r="M763" s="239"/>
      <c r="N763" s="240"/>
      <c r="O763" s="240"/>
      <c r="P763" s="240"/>
      <c r="Q763" s="240"/>
      <c r="R763" s="240"/>
      <c r="S763" s="240"/>
      <c r="T763" s="24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2" t="s">
        <v>178</v>
      </c>
      <c r="AU763" s="242" t="s">
        <v>83</v>
      </c>
      <c r="AV763" s="13" t="s">
        <v>81</v>
      </c>
      <c r="AW763" s="13" t="s">
        <v>30</v>
      </c>
      <c r="AX763" s="13" t="s">
        <v>73</v>
      </c>
      <c r="AY763" s="242" t="s">
        <v>169</v>
      </c>
    </row>
    <row r="764" s="13" customFormat="1">
      <c r="A764" s="13"/>
      <c r="B764" s="232"/>
      <c r="C764" s="233"/>
      <c r="D764" s="234" t="s">
        <v>178</v>
      </c>
      <c r="E764" s="235" t="s">
        <v>1</v>
      </c>
      <c r="F764" s="236" t="s">
        <v>220</v>
      </c>
      <c r="G764" s="233"/>
      <c r="H764" s="235" t="s">
        <v>1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178</v>
      </c>
      <c r="AU764" s="242" t="s">
        <v>83</v>
      </c>
      <c r="AV764" s="13" t="s">
        <v>81</v>
      </c>
      <c r="AW764" s="13" t="s">
        <v>30</v>
      </c>
      <c r="AX764" s="13" t="s">
        <v>73</v>
      </c>
      <c r="AY764" s="242" t="s">
        <v>169</v>
      </c>
    </row>
    <row r="765" s="14" customFormat="1">
      <c r="A765" s="14"/>
      <c r="B765" s="243"/>
      <c r="C765" s="244"/>
      <c r="D765" s="234" t="s">
        <v>178</v>
      </c>
      <c r="E765" s="245" t="s">
        <v>1</v>
      </c>
      <c r="F765" s="246" t="s">
        <v>221</v>
      </c>
      <c r="G765" s="244"/>
      <c r="H765" s="247">
        <v>7.79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178</v>
      </c>
      <c r="AU765" s="253" t="s">
        <v>83</v>
      </c>
      <c r="AV765" s="14" t="s">
        <v>83</v>
      </c>
      <c r="AW765" s="14" t="s">
        <v>30</v>
      </c>
      <c r="AX765" s="14" t="s">
        <v>73</v>
      </c>
      <c r="AY765" s="253" t="s">
        <v>169</v>
      </c>
    </row>
    <row r="766" s="13" customFormat="1">
      <c r="A766" s="13"/>
      <c r="B766" s="232"/>
      <c r="C766" s="233"/>
      <c r="D766" s="234" t="s">
        <v>178</v>
      </c>
      <c r="E766" s="235" t="s">
        <v>1</v>
      </c>
      <c r="F766" s="236" t="s">
        <v>228</v>
      </c>
      <c r="G766" s="233"/>
      <c r="H766" s="235" t="s">
        <v>1</v>
      </c>
      <c r="I766" s="237"/>
      <c r="J766" s="233"/>
      <c r="K766" s="233"/>
      <c r="L766" s="238"/>
      <c r="M766" s="239"/>
      <c r="N766" s="240"/>
      <c r="O766" s="240"/>
      <c r="P766" s="240"/>
      <c r="Q766" s="240"/>
      <c r="R766" s="240"/>
      <c r="S766" s="240"/>
      <c r="T766" s="24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178</v>
      </c>
      <c r="AU766" s="242" t="s">
        <v>83</v>
      </c>
      <c r="AV766" s="13" t="s">
        <v>81</v>
      </c>
      <c r="AW766" s="13" t="s">
        <v>30</v>
      </c>
      <c r="AX766" s="13" t="s">
        <v>73</v>
      </c>
      <c r="AY766" s="242" t="s">
        <v>169</v>
      </c>
    </row>
    <row r="767" s="14" customFormat="1">
      <c r="A767" s="14"/>
      <c r="B767" s="243"/>
      <c r="C767" s="244"/>
      <c r="D767" s="234" t="s">
        <v>178</v>
      </c>
      <c r="E767" s="245" t="s">
        <v>1</v>
      </c>
      <c r="F767" s="246" t="s">
        <v>229</v>
      </c>
      <c r="G767" s="244"/>
      <c r="H767" s="247">
        <v>46.280000000000001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178</v>
      </c>
      <c r="AU767" s="253" t="s">
        <v>83</v>
      </c>
      <c r="AV767" s="14" t="s">
        <v>83</v>
      </c>
      <c r="AW767" s="14" t="s">
        <v>30</v>
      </c>
      <c r="AX767" s="14" t="s">
        <v>73</v>
      </c>
      <c r="AY767" s="253" t="s">
        <v>169</v>
      </c>
    </row>
    <row r="768" s="13" customFormat="1">
      <c r="A768" s="13"/>
      <c r="B768" s="232"/>
      <c r="C768" s="233"/>
      <c r="D768" s="234" t="s">
        <v>178</v>
      </c>
      <c r="E768" s="235" t="s">
        <v>1</v>
      </c>
      <c r="F768" s="236" t="s">
        <v>234</v>
      </c>
      <c r="G768" s="233"/>
      <c r="H768" s="235" t="s">
        <v>1</v>
      </c>
      <c r="I768" s="237"/>
      <c r="J768" s="233"/>
      <c r="K768" s="233"/>
      <c r="L768" s="238"/>
      <c r="M768" s="239"/>
      <c r="N768" s="240"/>
      <c r="O768" s="240"/>
      <c r="P768" s="240"/>
      <c r="Q768" s="240"/>
      <c r="R768" s="240"/>
      <c r="S768" s="240"/>
      <c r="T768" s="24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2" t="s">
        <v>178</v>
      </c>
      <c r="AU768" s="242" t="s">
        <v>83</v>
      </c>
      <c r="AV768" s="13" t="s">
        <v>81</v>
      </c>
      <c r="AW768" s="13" t="s">
        <v>30</v>
      </c>
      <c r="AX768" s="13" t="s">
        <v>73</v>
      </c>
      <c r="AY768" s="242" t="s">
        <v>169</v>
      </c>
    </row>
    <row r="769" s="14" customFormat="1">
      <c r="A769" s="14"/>
      <c r="B769" s="243"/>
      <c r="C769" s="244"/>
      <c r="D769" s="234" t="s">
        <v>178</v>
      </c>
      <c r="E769" s="245" t="s">
        <v>1</v>
      </c>
      <c r="F769" s="246" t="s">
        <v>235</v>
      </c>
      <c r="G769" s="244"/>
      <c r="H769" s="247">
        <v>12.970000000000001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178</v>
      </c>
      <c r="AU769" s="253" t="s">
        <v>83</v>
      </c>
      <c r="AV769" s="14" t="s">
        <v>83</v>
      </c>
      <c r="AW769" s="14" t="s">
        <v>30</v>
      </c>
      <c r="AX769" s="14" t="s">
        <v>73</v>
      </c>
      <c r="AY769" s="253" t="s">
        <v>169</v>
      </c>
    </row>
    <row r="770" s="13" customFormat="1">
      <c r="A770" s="13"/>
      <c r="B770" s="232"/>
      <c r="C770" s="233"/>
      <c r="D770" s="234" t="s">
        <v>178</v>
      </c>
      <c r="E770" s="235" t="s">
        <v>1</v>
      </c>
      <c r="F770" s="236" t="s">
        <v>230</v>
      </c>
      <c r="G770" s="233"/>
      <c r="H770" s="235" t="s">
        <v>1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2" t="s">
        <v>178</v>
      </c>
      <c r="AU770" s="242" t="s">
        <v>83</v>
      </c>
      <c r="AV770" s="13" t="s">
        <v>81</v>
      </c>
      <c r="AW770" s="13" t="s">
        <v>30</v>
      </c>
      <c r="AX770" s="13" t="s">
        <v>73</v>
      </c>
      <c r="AY770" s="242" t="s">
        <v>169</v>
      </c>
    </row>
    <row r="771" s="14" customFormat="1">
      <c r="A771" s="14"/>
      <c r="B771" s="243"/>
      <c r="C771" s="244"/>
      <c r="D771" s="234" t="s">
        <v>178</v>
      </c>
      <c r="E771" s="245" t="s">
        <v>1</v>
      </c>
      <c r="F771" s="246" t="s">
        <v>231</v>
      </c>
      <c r="G771" s="244"/>
      <c r="H771" s="247">
        <v>35.619999999999997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178</v>
      </c>
      <c r="AU771" s="253" t="s">
        <v>83</v>
      </c>
      <c r="AV771" s="14" t="s">
        <v>83</v>
      </c>
      <c r="AW771" s="14" t="s">
        <v>30</v>
      </c>
      <c r="AX771" s="14" t="s">
        <v>73</v>
      </c>
      <c r="AY771" s="253" t="s">
        <v>169</v>
      </c>
    </row>
    <row r="772" s="13" customFormat="1">
      <c r="A772" s="13"/>
      <c r="B772" s="232"/>
      <c r="C772" s="233"/>
      <c r="D772" s="234" t="s">
        <v>178</v>
      </c>
      <c r="E772" s="235" t="s">
        <v>1</v>
      </c>
      <c r="F772" s="236" t="s">
        <v>675</v>
      </c>
      <c r="G772" s="233"/>
      <c r="H772" s="235" t="s">
        <v>1</v>
      </c>
      <c r="I772" s="237"/>
      <c r="J772" s="233"/>
      <c r="K772" s="233"/>
      <c r="L772" s="238"/>
      <c r="M772" s="239"/>
      <c r="N772" s="240"/>
      <c r="O772" s="240"/>
      <c r="P772" s="240"/>
      <c r="Q772" s="240"/>
      <c r="R772" s="240"/>
      <c r="S772" s="240"/>
      <c r="T772" s="24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2" t="s">
        <v>178</v>
      </c>
      <c r="AU772" s="242" t="s">
        <v>83</v>
      </c>
      <c r="AV772" s="13" t="s">
        <v>81</v>
      </c>
      <c r="AW772" s="13" t="s">
        <v>30</v>
      </c>
      <c r="AX772" s="13" t="s">
        <v>73</v>
      </c>
      <c r="AY772" s="242" t="s">
        <v>169</v>
      </c>
    </row>
    <row r="773" s="14" customFormat="1">
      <c r="A773" s="14"/>
      <c r="B773" s="243"/>
      <c r="C773" s="244"/>
      <c r="D773" s="234" t="s">
        <v>178</v>
      </c>
      <c r="E773" s="245" t="s">
        <v>1</v>
      </c>
      <c r="F773" s="246" t="s">
        <v>669</v>
      </c>
      <c r="G773" s="244"/>
      <c r="H773" s="247">
        <v>18.719999999999999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178</v>
      </c>
      <c r="AU773" s="253" t="s">
        <v>83</v>
      </c>
      <c r="AV773" s="14" t="s">
        <v>83</v>
      </c>
      <c r="AW773" s="14" t="s">
        <v>30</v>
      </c>
      <c r="AX773" s="14" t="s">
        <v>73</v>
      </c>
      <c r="AY773" s="253" t="s">
        <v>169</v>
      </c>
    </row>
    <row r="774" s="13" customFormat="1">
      <c r="A774" s="13"/>
      <c r="B774" s="232"/>
      <c r="C774" s="233"/>
      <c r="D774" s="234" t="s">
        <v>178</v>
      </c>
      <c r="E774" s="235" t="s">
        <v>1</v>
      </c>
      <c r="F774" s="236" t="s">
        <v>240</v>
      </c>
      <c r="G774" s="233"/>
      <c r="H774" s="235" t="s">
        <v>1</v>
      </c>
      <c r="I774" s="237"/>
      <c r="J774" s="233"/>
      <c r="K774" s="233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178</v>
      </c>
      <c r="AU774" s="242" t="s">
        <v>83</v>
      </c>
      <c r="AV774" s="13" t="s">
        <v>81</v>
      </c>
      <c r="AW774" s="13" t="s">
        <v>30</v>
      </c>
      <c r="AX774" s="13" t="s">
        <v>73</v>
      </c>
      <c r="AY774" s="242" t="s">
        <v>169</v>
      </c>
    </row>
    <row r="775" s="14" customFormat="1">
      <c r="A775" s="14"/>
      <c r="B775" s="243"/>
      <c r="C775" s="244"/>
      <c r="D775" s="234" t="s">
        <v>178</v>
      </c>
      <c r="E775" s="245" t="s">
        <v>1</v>
      </c>
      <c r="F775" s="246" t="s">
        <v>676</v>
      </c>
      <c r="G775" s="244"/>
      <c r="H775" s="247">
        <v>39.75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178</v>
      </c>
      <c r="AU775" s="253" t="s">
        <v>83</v>
      </c>
      <c r="AV775" s="14" t="s">
        <v>83</v>
      </c>
      <c r="AW775" s="14" t="s">
        <v>30</v>
      </c>
      <c r="AX775" s="14" t="s">
        <v>73</v>
      </c>
      <c r="AY775" s="253" t="s">
        <v>169</v>
      </c>
    </row>
    <row r="776" s="13" customFormat="1">
      <c r="A776" s="13"/>
      <c r="B776" s="232"/>
      <c r="C776" s="233"/>
      <c r="D776" s="234" t="s">
        <v>178</v>
      </c>
      <c r="E776" s="235" t="s">
        <v>1</v>
      </c>
      <c r="F776" s="236" t="s">
        <v>673</v>
      </c>
      <c r="G776" s="233"/>
      <c r="H776" s="235" t="s">
        <v>1</v>
      </c>
      <c r="I776" s="237"/>
      <c r="J776" s="233"/>
      <c r="K776" s="233"/>
      <c r="L776" s="238"/>
      <c r="M776" s="239"/>
      <c r="N776" s="240"/>
      <c r="O776" s="240"/>
      <c r="P776" s="240"/>
      <c r="Q776" s="240"/>
      <c r="R776" s="240"/>
      <c r="S776" s="240"/>
      <c r="T776" s="24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2" t="s">
        <v>178</v>
      </c>
      <c r="AU776" s="242" t="s">
        <v>83</v>
      </c>
      <c r="AV776" s="13" t="s">
        <v>81</v>
      </c>
      <c r="AW776" s="13" t="s">
        <v>30</v>
      </c>
      <c r="AX776" s="13" t="s">
        <v>73</v>
      </c>
      <c r="AY776" s="242" t="s">
        <v>169</v>
      </c>
    </row>
    <row r="777" s="14" customFormat="1">
      <c r="A777" s="14"/>
      <c r="B777" s="243"/>
      <c r="C777" s="244"/>
      <c r="D777" s="234" t="s">
        <v>178</v>
      </c>
      <c r="E777" s="245" t="s">
        <v>1</v>
      </c>
      <c r="F777" s="246" t="s">
        <v>674</v>
      </c>
      <c r="G777" s="244"/>
      <c r="H777" s="247">
        <v>21.879999999999999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178</v>
      </c>
      <c r="AU777" s="253" t="s">
        <v>83</v>
      </c>
      <c r="AV777" s="14" t="s">
        <v>83</v>
      </c>
      <c r="AW777" s="14" t="s">
        <v>30</v>
      </c>
      <c r="AX777" s="14" t="s">
        <v>73</v>
      </c>
      <c r="AY777" s="253" t="s">
        <v>169</v>
      </c>
    </row>
    <row r="778" s="13" customFormat="1">
      <c r="A778" s="13"/>
      <c r="B778" s="232"/>
      <c r="C778" s="233"/>
      <c r="D778" s="234" t="s">
        <v>178</v>
      </c>
      <c r="E778" s="235" t="s">
        <v>1</v>
      </c>
      <c r="F778" s="236" t="s">
        <v>242</v>
      </c>
      <c r="G778" s="233"/>
      <c r="H778" s="235" t="s">
        <v>1</v>
      </c>
      <c r="I778" s="237"/>
      <c r="J778" s="233"/>
      <c r="K778" s="233"/>
      <c r="L778" s="238"/>
      <c r="M778" s="239"/>
      <c r="N778" s="240"/>
      <c r="O778" s="240"/>
      <c r="P778" s="240"/>
      <c r="Q778" s="240"/>
      <c r="R778" s="240"/>
      <c r="S778" s="240"/>
      <c r="T778" s="24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2" t="s">
        <v>178</v>
      </c>
      <c r="AU778" s="242" t="s">
        <v>83</v>
      </c>
      <c r="AV778" s="13" t="s">
        <v>81</v>
      </c>
      <c r="AW778" s="13" t="s">
        <v>30</v>
      </c>
      <c r="AX778" s="13" t="s">
        <v>73</v>
      </c>
      <c r="AY778" s="242" t="s">
        <v>169</v>
      </c>
    </row>
    <row r="779" s="14" customFormat="1">
      <c r="A779" s="14"/>
      <c r="B779" s="243"/>
      <c r="C779" s="244"/>
      <c r="D779" s="234" t="s">
        <v>178</v>
      </c>
      <c r="E779" s="245" t="s">
        <v>1</v>
      </c>
      <c r="F779" s="246" t="s">
        <v>672</v>
      </c>
      <c r="G779" s="244"/>
      <c r="H779" s="247">
        <v>7.8300000000000001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178</v>
      </c>
      <c r="AU779" s="253" t="s">
        <v>83</v>
      </c>
      <c r="AV779" s="14" t="s">
        <v>83</v>
      </c>
      <c r="AW779" s="14" t="s">
        <v>30</v>
      </c>
      <c r="AX779" s="14" t="s">
        <v>73</v>
      </c>
      <c r="AY779" s="253" t="s">
        <v>169</v>
      </c>
    </row>
    <row r="780" s="13" customFormat="1">
      <c r="A780" s="13"/>
      <c r="B780" s="232"/>
      <c r="C780" s="233"/>
      <c r="D780" s="234" t="s">
        <v>178</v>
      </c>
      <c r="E780" s="235" t="s">
        <v>1</v>
      </c>
      <c r="F780" s="236" t="s">
        <v>238</v>
      </c>
      <c r="G780" s="233"/>
      <c r="H780" s="235" t="s">
        <v>1</v>
      </c>
      <c r="I780" s="237"/>
      <c r="J780" s="233"/>
      <c r="K780" s="233"/>
      <c r="L780" s="238"/>
      <c r="M780" s="239"/>
      <c r="N780" s="240"/>
      <c r="O780" s="240"/>
      <c r="P780" s="240"/>
      <c r="Q780" s="240"/>
      <c r="R780" s="240"/>
      <c r="S780" s="240"/>
      <c r="T780" s="24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2" t="s">
        <v>178</v>
      </c>
      <c r="AU780" s="242" t="s">
        <v>83</v>
      </c>
      <c r="AV780" s="13" t="s">
        <v>81</v>
      </c>
      <c r="AW780" s="13" t="s">
        <v>30</v>
      </c>
      <c r="AX780" s="13" t="s">
        <v>73</v>
      </c>
      <c r="AY780" s="242" t="s">
        <v>169</v>
      </c>
    </row>
    <row r="781" s="14" customFormat="1">
      <c r="A781" s="14"/>
      <c r="B781" s="243"/>
      <c r="C781" s="244"/>
      <c r="D781" s="234" t="s">
        <v>178</v>
      </c>
      <c r="E781" s="245" t="s">
        <v>1</v>
      </c>
      <c r="F781" s="246" t="s">
        <v>670</v>
      </c>
      <c r="G781" s="244"/>
      <c r="H781" s="247">
        <v>21.859999999999999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3" t="s">
        <v>178</v>
      </c>
      <c r="AU781" s="253" t="s">
        <v>83</v>
      </c>
      <c r="AV781" s="14" t="s">
        <v>83</v>
      </c>
      <c r="AW781" s="14" t="s">
        <v>30</v>
      </c>
      <c r="AX781" s="14" t="s">
        <v>73</v>
      </c>
      <c r="AY781" s="253" t="s">
        <v>169</v>
      </c>
    </row>
    <row r="782" s="13" customFormat="1">
      <c r="A782" s="13"/>
      <c r="B782" s="232"/>
      <c r="C782" s="233"/>
      <c r="D782" s="234" t="s">
        <v>178</v>
      </c>
      <c r="E782" s="235" t="s">
        <v>1</v>
      </c>
      <c r="F782" s="236" t="s">
        <v>244</v>
      </c>
      <c r="G782" s="233"/>
      <c r="H782" s="235" t="s">
        <v>1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2" t="s">
        <v>178</v>
      </c>
      <c r="AU782" s="242" t="s">
        <v>83</v>
      </c>
      <c r="AV782" s="13" t="s">
        <v>81</v>
      </c>
      <c r="AW782" s="13" t="s">
        <v>30</v>
      </c>
      <c r="AX782" s="13" t="s">
        <v>73</v>
      </c>
      <c r="AY782" s="242" t="s">
        <v>169</v>
      </c>
    </row>
    <row r="783" s="14" customFormat="1">
      <c r="A783" s="14"/>
      <c r="B783" s="243"/>
      <c r="C783" s="244"/>
      <c r="D783" s="234" t="s">
        <v>178</v>
      </c>
      <c r="E783" s="245" t="s">
        <v>1</v>
      </c>
      <c r="F783" s="246" t="s">
        <v>355</v>
      </c>
      <c r="G783" s="244"/>
      <c r="H783" s="247">
        <v>32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178</v>
      </c>
      <c r="AU783" s="253" t="s">
        <v>83</v>
      </c>
      <c r="AV783" s="14" t="s">
        <v>83</v>
      </c>
      <c r="AW783" s="14" t="s">
        <v>30</v>
      </c>
      <c r="AX783" s="14" t="s">
        <v>73</v>
      </c>
      <c r="AY783" s="253" t="s">
        <v>169</v>
      </c>
    </row>
    <row r="784" s="13" customFormat="1">
      <c r="A784" s="13"/>
      <c r="B784" s="232"/>
      <c r="C784" s="233"/>
      <c r="D784" s="234" t="s">
        <v>178</v>
      </c>
      <c r="E784" s="235" t="s">
        <v>1</v>
      </c>
      <c r="F784" s="236" t="s">
        <v>236</v>
      </c>
      <c r="G784" s="233"/>
      <c r="H784" s="235" t="s">
        <v>1</v>
      </c>
      <c r="I784" s="237"/>
      <c r="J784" s="233"/>
      <c r="K784" s="233"/>
      <c r="L784" s="238"/>
      <c r="M784" s="239"/>
      <c r="N784" s="240"/>
      <c r="O784" s="240"/>
      <c r="P784" s="240"/>
      <c r="Q784" s="240"/>
      <c r="R784" s="240"/>
      <c r="S784" s="240"/>
      <c r="T784" s="24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2" t="s">
        <v>178</v>
      </c>
      <c r="AU784" s="242" t="s">
        <v>83</v>
      </c>
      <c r="AV784" s="13" t="s">
        <v>81</v>
      </c>
      <c r="AW784" s="13" t="s">
        <v>30</v>
      </c>
      <c r="AX784" s="13" t="s">
        <v>73</v>
      </c>
      <c r="AY784" s="242" t="s">
        <v>169</v>
      </c>
    </row>
    <row r="785" s="14" customFormat="1">
      <c r="A785" s="14"/>
      <c r="B785" s="243"/>
      <c r="C785" s="244"/>
      <c r="D785" s="234" t="s">
        <v>178</v>
      </c>
      <c r="E785" s="245" t="s">
        <v>1</v>
      </c>
      <c r="F785" s="246" t="s">
        <v>669</v>
      </c>
      <c r="G785" s="244"/>
      <c r="H785" s="247">
        <v>18.719999999999999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3" t="s">
        <v>178</v>
      </c>
      <c r="AU785" s="253" t="s">
        <v>83</v>
      </c>
      <c r="AV785" s="14" t="s">
        <v>83</v>
      </c>
      <c r="AW785" s="14" t="s">
        <v>30</v>
      </c>
      <c r="AX785" s="14" t="s">
        <v>73</v>
      </c>
      <c r="AY785" s="253" t="s">
        <v>169</v>
      </c>
    </row>
    <row r="786" s="15" customFormat="1">
      <c r="A786" s="15"/>
      <c r="B786" s="254"/>
      <c r="C786" s="255"/>
      <c r="D786" s="234" t="s">
        <v>178</v>
      </c>
      <c r="E786" s="256" t="s">
        <v>1</v>
      </c>
      <c r="F786" s="257" t="s">
        <v>181</v>
      </c>
      <c r="G786" s="255"/>
      <c r="H786" s="258">
        <v>388.98000000000002</v>
      </c>
      <c r="I786" s="259"/>
      <c r="J786" s="255"/>
      <c r="K786" s="255"/>
      <c r="L786" s="260"/>
      <c r="M786" s="261"/>
      <c r="N786" s="262"/>
      <c r="O786" s="262"/>
      <c r="P786" s="262"/>
      <c r="Q786" s="262"/>
      <c r="R786" s="262"/>
      <c r="S786" s="262"/>
      <c r="T786" s="263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4" t="s">
        <v>178</v>
      </c>
      <c r="AU786" s="264" t="s">
        <v>83</v>
      </c>
      <c r="AV786" s="15" t="s">
        <v>177</v>
      </c>
      <c r="AW786" s="15" t="s">
        <v>30</v>
      </c>
      <c r="AX786" s="15" t="s">
        <v>81</v>
      </c>
      <c r="AY786" s="264" t="s">
        <v>169</v>
      </c>
    </row>
    <row r="787" s="2" customFormat="1" ht="24.15" customHeight="1">
      <c r="A787" s="39"/>
      <c r="B787" s="40"/>
      <c r="C787" s="219" t="s">
        <v>866</v>
      </c>
      <c r="D787" s="219" t="s">
        <v>172</v>
      </c>
      <c r="E787" s="220" t="s">
        <v>867</v>
      </c>
      <c r="F787" s="221" t="s">
        <v>868</v>
      </c>
      <c r="G787" s="222" t="s">
        <v>175</v>
      </c>
      <c r="H787" s="223">
        <v>47.380000000000003</v>
      </c>
      <c r="I787" s="224"/>
      <c r="J787" s="225">
        <f>ROUND(I787*H787,2)</f>
        <v>0</v>
      </c>
      <c r="K787" s="221" t="s">
        <v>176</v>
      </c>
      <c r="L787" s="45"/>
      <c r="M787" s="226" t="s">
        <v>1</v>
      </c>
      <c r="N787" s="227" t="s">
        <v>38</v>
      </c>
      <c r="O787" s="92"/>
      <c r="P787" s="228">
        <f>O787*H787</f>
        <v>0</v>
      </c>
      <c r="Q787" s="228">
        <v>0</v>
      </c>
      <c r="R787" s="228">
        <f>Q787*H787</f>
        <v>0</v>
      </c>
      <c r="S787" s="228">
        <v>0</v>
      </c>
      <c r="T787" s="229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30" t="s">
        <v>316</v>
      </c>
      <c r="AT787" s="230" t="s">
        <v>172</v>
      </c>
      <c r="AU787" s="230" t="s">
        <v>83</v>
      </c>
      <c r="AY787" s="18" t="s">
        <v>169</v>
      </c>
      <c r="BE787" s="231">
        <f>IF(N787="základní",J787,0)</f>
        <v>0</v>
      </c>
      <c r="BF787" s="231">
        <f>IF(N787="snížená",J787,0)</f>
        <v>0</v>
      </c>
      <c r="BG787" s="231">
        <f>IF(N787="zákl. přenesená",J787,0)</f>
        <v>0</v>
      </c>
      <c r="BH787" s="231">
        <f>IF(N787="sníž. přenesená",J787,0)</f>
        <v>0</v>
      </c>
      <c r="BI787" s="231">
        <f>IF(N787="nulová",J787,0)</f>
        <v>0</v>
      </c>
      <c r="BJ787" s="18" t="s">
        <v>81</v>
      </c>
      <c r="BK787" s="231">
        <f>ROUND(I787*H787,2)</f>
        <v>0</v>
      </c>
      <c r="BL787" s="18" t="s">
        <v>316</v>
      </c>
      <c r="BM787" s="230" t="s">
        <v>869</v>
      </c>
    </row>
    <row r="788" s="13" customFormat="1">
      <c r="A788" s="13"/>
      <c r="B788" s="232"/>
      <c r="C788" s="233"/>
      <c r="D788" s="234" t="s">
        <v>178</v>
      </c>
      <c r="E788" s="235" t="s">
        <v>1</v>
      </c>
      <c r="F788" s="236" t="s">
        <v>179</v>
      </c>
      <c r="G788" s="233"/>
      <c r="H788" s="235" t="s">
        <v>1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178</v>
      </c>
      <c r="AU788" s="242" t="s">
        <v>83</v>
      </c>
      <c r="AV788" s="13" t="s">
        <v>81</v>
      </c>
      <c r="AW788" s="13" t="s">
        <v>30</v>
      </c>
      <c r="AX788" s="13" t="s">
        <v>73</v>
      </c>
      <c r="AY788" s="242" t="s">
        <v>169</v>
      </c>
    </row>
    <row r="789" s="13" customFormat="1">
      <c r="A789" s="13"/>
      <c r="B789" s="232"/>
      <c r="C789" s="233"/>
      <c r="D789" s="234" t="s">
        <v>178</v>
      </c>
      <c r="E789" s="235" t="s">
        <v>1</v>
      </c>
      <c r="F789" s="236" t="s">
        <v>870</v>
      </c>
      <c r="G789" s="233"/>
      <c r="H789" s="235" t="s">
        <v>1</v>
      </c>
      <c r="I789" s="237"/>
      <c r="J789" s="233"/>
      <c r="K789" s="233"/>
      <c r="L789" s="238"/>
      <c r="M789" s="239"/>
      <c r="N789" s="240"/>
      <c r="O789" s="240"/>
      <c r="P789" s="240"/>
      <c r="Q789" s="240"/>
      <c r="R789" s="240"/>
      <c r="S789" s="240"/>
      <c r="T789" s="24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2" t="s">
        <v>178</v>
      </c>
      <c r="AU789" s="242" t="s">
        <v>83</v>
      </c>
      <c r="AV789" s="13" t="s">
        <v>81</v>
      </c>
      <c r="AW789" s="13" t="s">
        <v>30</v>
      </c>
      <c r="AX789" s="13" t="s">
        <v>73</v>
      </c>
      <c r="AY789" s="242" t="s">
        <v>169</v>
      </c>
    </row>
    <row r="790" s="13" customFormat="1">
      <c r="A790" s="13"/>
      <c r="B790" s="232"/>
      <c r="C790" s="233"/>
      <c r="D790" s="234" t="s">
        <v>178</v>
      </c>
      <c r="E790" s="235" t="s">
        <v>1</v>
      </c>
      <c r="F790" s="236" t="s">
        <v>694</v>
      </c>
      <c r="G790" s="233"/>
      <c r="H790" s="235" t="s">
        <v>1</v>
      </c>
      <c r="I790" s="237"/>
      <c r="J790" s="233"/>
      <c r="K790" s="233"/>
      <c r="L790" s="238"/>
      <c r="M790" s="239"/>
      <c r="N790" s="240"/>
      <c r="O790" s="240"/>
      <c r="P790" s="240"/>
      <c r="Q790" s="240"/>
      <c r="R790" s="240"/>
      <c r="S790" s="240"/>
      <c r="T790" s="24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2" t="s">
        <v>178</v>
      </c>
      <c r="AU790" s="242" t="s">
        <v>83</v>
      </c>
      <c r="AV790" s="13" t="s">
        <v>81</v>
      </c>
      <c r="AW790" s="13" t="s">
        <v>30</v>
      </c>
      <c r="AX790" s="13" t="s">
        <v>73</v>
      </c>
      <c r="AY790" s="242" t="s">
        <v>169</v>
      </c>
    </row>
    <row r="791" s="14" customFormat="1">
      <c r="A791" s="14"/>
      <c r="B791" s="243"/>
      <c r="C791" s="244"/>
      <c r="D791" s="234" t="s">
        <v>178</v>
      </c>
      <c r="E791" s="245" t="s">
        <v>1</v>
      </c>
      <c r="F791" s="246" t="s">
        <v>695</v>
      </c>
      <c r="G791" s="244"/>
      <c r="H791" s="247">
        <v>12.640000000000001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178</v>
      </c>
      <c r="AU791" s="253" t="s">
        <v>83</v>
      </c>
      <c r="AV791" s="14" t="s">
        <v>83</v>
      </c>
      <c r="AW791" s="14" t="s">
        <v>30</v>
      </c>
      <c r="AX791" s="14" t="s">
        <v>73</v>
      </c>
      <c r="AY791" s="253" t="s">
        <v>169</v>
      </c>
    </row>
    <row r="792" s="13" customFormat="1">
      <c r="A792" s="13"/>
      <c r="B792" s="232"/>
      <c r="C792" s="233"/>
      <c r="D792" s="234" t="s">
        <v>178</v>
      </c>
      <c r="E792" s="235" t="s">
        <v>1</v>
      </c>
      <c r="F792" s="236" t="s">
        <v>696</v>
      </c>
      <c r="G792" s="233"/>
      <c r="H792" s="235" t="s">
        <v>1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178</v>
      </c>
      <c r="AU792" s="242" t="s">
        <v>83</v>
      </c>
      <c r="AV792" s="13" t="s">
        <v>81</v>
      </c>
      <c r="AW792" s="13" t="s">
        <v>30</v>
      </c>
      <c r="AX792" s="13" t="s">
        <v>73</v>
      </c>
      <c r="AY792" s="242" t="s">
        <v>169</v>
      </c>
    </row>
    <row r="793" s="14" customFormat="1">
      <c r="A793" s="14"/>
      <c r="B793" s="243"/>
      <c r="C793" s="244"/>
      <c r="D793" s="234" t="s">
        <v>178</v>
      </c>
      <c r="E793" s="245" t="s">
        <v>1</v>
      </c>
      <c r="F793" s="246" t="s">
        <v>697</v>
      </c>
      <c r="G793" s="244"/>
      <c r="H793" s="247">
        <v>2.5299999999999998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178</v>
      </c>
      <c r="AU793" s="253" t="s">
        <v>83</v>
      </c>
      <c r="AV793" s="14" t="s">
        <v>83</v>
      </c>
      <c r="AW793" s="14" t="s">
        <v>30</v>
      </c>
      <c r="AX793" s="14" t="s">
        <v>73</v>
      </c>
      <c r="AY793" s="253" t="s">
        <v>169</v>
      </c>
    </row>
    <row r="794" s="13" customFormat="1">
      <c r="A794" s="13"/>
      <c r="B794" s="232"/>
      <c r="C794" s="233"/>
      <c r="D794" s="234" t="s">
        <v>178</v>
      </c>
      <c r="E794" s="235" t="s">
        <v>1</v>
      </c>
      <c r="F794" s="236" t="s">
        <v>692</v>
      </c>
      <c r="G794" s="233"/>
      <c r="H794" s="235" t="s">
        <v>1</v>
      </c>
      <c r="I794" s="237"/>
      <c r="J794" s="233"/>
      <c r="K794" s="233"/>
      <c r="L794" s="238"/>
      <c r="M794" s="239"/>
      <c r="N794" s="240"/>
      <c r="O794" s="240"/>
      <c r="P794" s="240"/>
      <c r="Q794" s="240"/>
      <c r="R794" s="240"/>
      <c r="S794" s="240"/>
      <c r="T794" s="24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2" t="s">
        <v>178</v>
      </c>
      <c r="AU794" s="242" t="s">
        <v>83</v>
      </c>
      <c r="AV794" s="13" t="s">
        <v>81</v>
      </c>
      <c r="AW794" s="13" t="s">
        <v>30</v>
      </c>
      <c r="AX794" s="13" t="s">
        <v>73</v>
      </c>
      <c r="AY794" s="242" t="s">
        <v>169</v>
      </c>
    </row>
    <row r="795" s="14" customFormat="1">
      <c r="A795" s="14"/>
      <c r="B795" s="243"/>
      <c r="C795" s="244"/>
      <c r="D795" s="234" t="s">
        <v>178</v>
      </c>
      <c r="E795" s="245" t="s">
        <v>1</v>
      </c>
      <c r="F795" s="246" t="s">
        <v>693</v>
      </c>
      <c r="G795" s="244"/>
      <c r="H795" s="247">
        <v>10.01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178</v>
      </c>
      <c r="AU795" s="253" t="s">
        <v>83</v>
      </c>
      <c r="AV795" s="14" t="s">
        <v>83</v>
      </c>
      <c r="AW795" s="14" t="s">
        <v>30</v>
      </c>
      <c r="AX795" s="14" t="s">
        <v>73</v>
      </c>
      <c r="AY795" s="253" t="s">
        <v>169</v>
      </c>
    </row>
    <row r="796" s="13" customFormat="1">
      <c r="A796" s="13"/>
      <c r="B796" s="232"/>
      <c r="C796" s="233"/>
      <c r="D796" s="234" t="s">
        <v>178</v>
      </c>
      <c r="E796" s="235" t="s">
        <v>1</v>
      </c>
      <c r="F796" s="236" t="s">
        <v>871</v>
      </c>
      <c r="G796" s="233"/>
      <c r="H796" s="235" t="s">
        <v>1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178</v>
      </c>
      <c r="AU796" s="242" t="s">
        <v>83</v>
      </c>
      <c r="AV796" s="13" t="s">
        <v>81</v>
      </c>
      <c r="AW796" s="13" t="s">
        <v>30</v>
      </c>
      <c r="AX796" s="13" t="s">
        <v>73</v>
      </c>
      <c r="AY796" s="242" t="s">
        <v>169</v>
      </c>
    </row>
    <row r="797" s="14" customFormat="1">
      <c r="A797" s="14"/>
      <c r="B797" s="243"/>
      <c r="C797" s="244"/>
      <c r="D797" s="234" t="s">
        <v>178</v>
      </c>
      <c r="E797" s="245" t="s">
        <v>1</v>
      </c>
      <c r="F797" s="246" t="s">
        <v>872</v>
      </c>
      <c r="G797" s="244"/>
      <c r="H797" s="247">
        <v>4.5899999999999999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178</v>
      </c>
      <c r="AU797" s="253" t="s">
        <v>83</v>
      </c>
      <c r="AV797" s="14" t="s">
        <v>83</v>
      </c>
      <c r="AW797" s="14" t="s">
        <v>30</v>
      </c>
      <c r="AX797" s="14" t="s">
        <v>73</v>
      </c>
      <c r="AY797" s="253" t="s">
        <v>169</v>
      </c>
    </row>
    <row r="798" s="13" customFormat="1">
      <c r="A798" s="13"/>
      <c r="B798" s="232"/>
      <c r="C798" s="233"/>
      <c r="D798" s="234" t="s">
        <v>178</v>
      </c>
      <c r="E798" s="235" t="s">
        <v>1</v>
      </c>
      <c r="F798" s="236" t="s">
        <v>266</v>
      </c>
      <c r="G798" s="233"/>
      <c r="H798" s="235" t="s">
        <v>1</v>
      </c>
      <c r="I798" s="237"/>
      <c r="J798" s="233"/>
      <c r="K798" s="233"/>
      <c r="L798" s="238"/>
      <c r="M798" s="239"/>
      <c r="N798" s="240"/>
      <c r="O798" s="240"/>
      <c r="P798" s="240"/>
      <c r="Q798" s="240"/>
      <c r="R798" s="240"/>
      <c r="S798" s="240"/>
      <c r="T798" s="24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2" t="s">
        <v>178</v>
      </c>
      <c r="AU798" s="242" t="s">
        <v>83</v>
      </c>
      <c r="AV798" s="13" t="s">
        <v>81</v>
      </c>
      <c r="AW798" s="13" t="s">
        <v>30</v>
      </c>
      <c r="AX798" s="13" t="s">
        <v>73</v>
      </c>
      <c r="AY798" s="242" t="s">
        <v>169</v>
      </c>
    </row>
    <row r="799" s="14" customFormat="1">
      <c r="A799" s="14"/>
      <c r="B799" s="243"/>
      <c r="C799" s="244"/>
      <c r="D799" s="234" t="s">
        <v>178</v>
      </c>
      <c r="E799" s="245" t="s">
        <v>1</v>
      </c>
      <c r="F799" s="246" t="s">
        <v>267</v>
      </c>
      <c r="G799" s="244"/>
      <c r="H799" s="247">
        <v>2.1400000000000001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178</v>
      </c>
      <c r="AU799" s="253" t="s">
        <v>83</v>
      </c>
      <c r="AV799" s="14" t="s">
        <v>83</v>
      </c>
      <c r="AW799" s="14" t="s">
        <v>30</v>
      </c>
      <c r="AX799" s="14" t="s">
        <v>73</v>
      </c>
      <c r="AY799" s="253" t="s">
        <v>169</v>
      </c>
    </row>
    <row r="800" s="13" customFormat="1">
      <c r="A800" s="13"/>
      <c r="B800" s="232"/>
      <c r="C800" s="233"/>
      <c r="D800" s="234" t="s">
        <v>178</v>
      </c>
      <c r="E800" s="235" t="s">
        <v>1</v>
      </c>
      <c r="F800" s="236" t="s">
        <v>213</v>
      </c>
      <c r="G800" s="233"/>
      <c r="H800" s="235" t="s">
        <v>1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2" t="s">
        <v>178</v>
      </c>
      <c r="AU800" s="242" t="s">
        <v>83</v>
      </c>
      <c r="AV800" s="13" t="s">
        <v>81</v>
      </c>
      <c r="AW800" s="13" t="s">
        <v>30</v>
      </c>
      <c r="AX800" s="13" t="s">
        <v>73</v>
      </c>
      <c r="AY800" s="242" t="s">
        <v>169</v>
      </c>
    </row>
    <row r="801" s="13" customFormat="1">
      <c r="A801" s="13"/>
      <c r="B801" s="232"/>
      <c r="C801" s="233"/>
      <c r="D801" s="234" t="s">
        <v>178</v>
      </c>
      <c r="E801" s="235" t="s">
        <v>1</v>
      </c>
      <c r="F801" s="236" t="s">
        <v>216</v>
      </c>
      <c r="G801" s="233"/>
      <c r="H801" s="235" t="s">
        <v>1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178</v>
      </c>
      <c r="AU801" s="242" t="s">
        <v>83</v>
      </c>
      <c r="AV801" s="13" t="s">
        <v>81</v>
      </c>
      <c r="AW801" s="13" t="s">
        <v>30</v>
      </c>
      <c r="AX801" s="13" t="s">
        <v>73</v>
      </c>
      <c r="AY801" s="242" t="s">
        <v>169</v>
      </c>
    </row>
    <row r="802" s="14" customFormat="1">
      <c r="A802" s="14"/>
      <c r="B802" s="243"/>
      <c r="C802" s="244"/>
      <c r="D802" s="234" t="s">
        <v>178</v>
      </c>
      <c r="E802" s="245" t="s">
        <v>1</v>
      </c>
      <c r="F802" s="246" t="s">
        <v>217</v>
      </c>
      <c r="G802" s="244"/>
      <c r="H802" s="247">
        <v>5.9199999999999999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178</v>
      </c>
      <c r="AU802" s="253" t="s">
        <v>83</v>
      </c>
      <c r="AV802" s="14" t="s">
        <v>83</v>
      </c>
      <c r="AW802" s="14" t="s">
        <v>30</v>
      </c>
      <c r="AX802" s="14" t="s">
        <v>73</v>
      </c>
      <c r="AY802" s="253" t="s">
        <v>169</v>
      </c>
    </row>
    <row r="803" s="13" customFormat="1">
      <c r="A803" s="13"/>
      <c r="B803" s="232"/>
      <c r="C803" s="233"/>
      <c r="D803" s="234" t="s">
        <v>178</v>
      </c>
      <c r="E803" s="235" t="s">
        <v>1</v>
      </c>
      <c r="F803" s="236" t="s">
        <v>222</v>
      </c>
      <c r="G803" s="233"/>
      <c r="H803" s="235" t="s">
        <v>1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2" t="s">
        <v>178</v>
      </c>
      <c r="AU803" s="242" t="s">
        <v>83</v>
      </c>
      <c r="AV803" s="13" t="s">
        <v>81</v>
      </c>
      <c r="AW803" s="13" t="s">
        <v>30</v>
      </c>
      <c r="AX803" s="13" t="s">
        <v>73</v>
      </c>
      <c r="AY803" s="242" t="s">
        <v>169</v>
      </c>
    </row>
    <row r="804" s="14" customFormat="1">
      <c r="A804" s="14"/>
      <c r="B804" s="243"/>
      <c r="C804" s="244"/>
      <c r="D804" s="234" t="s">
        <v>178</v>
      </c>
      <c r="E804" s="245" t="s">
        <v>1</v>
      </c>
      <c r="F804" s="246" t="s">
        <v>223</v>
      </c>
      <c r="G804" s="244"/>
      <c r="H804" s="247">
        <v>3.96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178</v>
      </c>
      <c r="AU804" s="253" t="s">
        <v>83</v>
      </c>
      <c r="AV804" s="14" t="s">
        <v>83</v>
      </c>
      <c r="AW804" s="14" t="s">
        <v>30</v>
      </c>
      <c r="AX804" s="14" t="s">
        <v>73</v>
      </c>
      <c r="AY804" s="253" t="s">
        <v>169</v>
      </c>
    </row>
    <row r="805" s="13" customFormat="1">
      <c r="A805" s="13"/>
      <c r="B805" s="232"/>
      <c r="C805" s="233"/>
      <c r="D805" s="234" t="s">
        <v>178</v>
      </c>
      <c r="E805" s="235" t="s">
        <v>1</v>
      </c>
      <c r="F805" s="236" t="s">
        <v>224</v>
      </c>
      <c r="G805" s="233"/>
      <c r="H805" s="235" t="s">
        <v>1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178</v>
      </c>
      <c r="AU805" s="242" t="s">
        <v>83</v>
      </c>
      <c r="AV805" s="13" t="s">
        <v>81</v>
      </c>
      <c r="AW805" s="13" t="s">
        <v>30</v>
      </c>
      <c r="AX805" s="13" t="s">
        <v>73</v>
      </c>
      <c r="AY805" s="242" t="s">
        <v>169</v>
      </c>
    </row>
    <row r="806" s="14" customFormat="1">
      <c r="A806" s="14"/>
      <c r="B806" s="243"/>
      <c r="C806" s="244"/>
      <c r="D806" s="234" t="s">
        <v>178</v>
      </c>
      <c r="E806" s="245" t="s">
        <v>1</v>
      </c>
      <c r="F806" s="246" t="s">
        <v>225</v>
      </c>
      <c r="G806" s="244"/>
      <c r="H806" s="247">
        <v>1.77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178</v>
      </c>
      <c r="AU806" s="253" t="s">
        <v>83</v>
      </c>
      <c r="AV806" s="14" t="s">
        <v>83</v>
      </c>
      <c r="AW806" s="14" t="s">
        <v>30</v>
      </c>
      <c r="AX806" s="14" t="s">
        <v>73</v>
      </c>
      <c r="AY806" s="253" t="s">
        <v>169</v>
      </c>
    </row>
    <row r="807" s="13" customFormat="1">
      <c r="A807" s="13"/>
      <c r="B807" s="232"/>
      <c r="C807" s="233"/>
      <c r="D807" s="234" t="s">
        <v>178</v>
      </c>
      <c r="E807" s="235" t="s">
        <v>1</v>
      </c>
      <c r="F807" s="236" t="s">
        <v>232</v>
      </c>
      <c r="G807" s="233"/>
      <c r="H807" s="235" t="s">
        <v>1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2" t="s">
        <v>178</v>
      </c>
      <c r="AU807" s="242" t="s">
        <v>83</v>
      </c>
      <c r="AV807" s="13" t="s">
        <v>81</v>
      </c>
      <c r="AW807" s="13" t="s">
        <v>30</v>
      </c>
      <c r="AX807" s="13" t="s">
        <v>73</v>
      </c>
      <c r="AY807" s="242" t="s">
        <v>169</v>
      </c>
    </row>
    <row r="808" s="14" customFormat="1">
      <c r="A808" s="14"/>
      <c r="B808" s="243"/>
      <c r="C808" s="244"/>
      <c r="D808" s="234" t="s">
        <v>178</v>
      </c>
      <c r="E808" s="245" t="s">
        <v>1</v>
      </c>
      <c r="F808" s="246" t="s">
        <v>233</v>
      </c>
      <c r="G808" s="244"/>
      <c r="H808" s="247">
        <v>3.8199999999999998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178</v>
      </c>
      <c r="AU808" s="253" t="s">
        <v>83</v>
      </c>
      <c r="AV808" s="14" t="s">
        <v>83</v>
      </c>
      <c r="AW808" s="14" t="s">
        <v>30</v>
      </c>
      <c r="AX808" s="14" t="s">
        <v>73</v>
      </c>
      <c r="AY808" s="253" t="s">
        <v>169</v>
      </c>
    </row>
    <row r="809" s="15" customFormat="1">
      <c r="A809" s="15"/>
      <c r="B809" s="254"/>
      <c r="C809" s="255"/>
      <c r="D809" s="234" t="s">
        <v>178</v>
      </c>
      <c r="E809" s="256" t="s">
        <v>1</v>
      </c>
      <c r="F809" s="257" t="s">
        <v>181</v>
      </c>
      <c r="G809" s="255"/>
      <c r="H809" s="258">
        <v>47.380000000000003</v>
      </c>
      <c r="I809" s="259"/>
      <c r="J809" s="255"/>
      <c r="K809" s="255"/>
      <c r="L809" s="260"/>
      <c r="M809" s="261"/>
      <c r="N809" s="262"/>
      <c r="O809" s="262"/>
      <c r="P809" s="262"/>
      <c r="Q809" s="262"/>
      <c r="R809" s="262"/>
      <c r="S809" s="262"/>
      <c r="T809" s="263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4" t="s">
        <v>178</v>
      </c>
      <c r="AU809" s="264" t="s">
        <v>83</v>
      </c>
      <c r="AV809" s="15" t="s">
        <v>177</v>
      </c>
      <c r="AW809" s="15" t="s">
        <v>30</v>
      </c>
      <c r="AX809" s="15" t="s">
        <v>81</v>
      </c>
      <c r="AY809" s="264" t="s">
        <v>169</v>
      </c>
    </row>
    <row r="810" s="2" customFormat="1" ht="24.15" customHeight="1">
      <c r="A810" s="39"/>
      <c r="B810" s="40"/>
      <c r="C810" s="219" t="s">
        <v>660</v>
      </c>
      <c r="D810" s="219" t="s">
        <v>172</v>
      </c>
      <c r="E810" s="220" t="s">
        <v>873</v>
      </c>
      <c r="F810" s="221" t="s">
        <v>874</v>
      </c>
      <c r="G810" s="222" t="s">
        <v>175</v>
      </c>
      <c r="H810" s="223">
        <v>15.779999999999999</v>
      </c>
      <c r="I810" s="224"/>
      <c r="J810" s="225">
        <f>ROUND(I810*H810,2)</f>
        <v>0</v>
      </c>
      <c r="K810" s="221" t="s">
        <v>409</v>
      </c>
      <c r="L810" s="45"/>
      <c r="M810" s="226" t="s">
        <v>1</v>
      </c>
      <c r="N810" s="227" t="s">
        <v>38</v>
      </c>
      <c r="O810" s="92"/>
      <c r="P810" s="228">
        <f>O810*H810</f>
        <v>0</v>
      </c>
      <c r="Q810" s="228">
        <v>0</v>
      </c>
      <c r="R810" s="228">
        <f>Q810*H810</f>
        <v>0</v>
      </c>
      <c r="S810" s="228">
        <v>0</v>
      </c>
      <c r="T810" s="229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0" t="s">
        <v>316</v>
      </c>
      <c r="AT810" s="230" t="s">
        <v>172</v>
      </c>
      <c r="AU810" s="230" t="s">
        <v>83</v>
      </c>
      <c r="AY810" s="18" t="s">
        <v>169</v>
      </c>
      <c r="BE810" s="231">
        <f>IF(N810="základní",J810,0)</f>
        <v>0</v>
      </c>
      <c r="BF810" s="231">
        <f>IF(N810="snížená",J810,0)</f>
        <v>0</v>
      </c>
      <c r="BG810" s="231">
        <f>IF(N810="zákl. přenesená",J810,0)</f>
        <v>0</v>
      </c>
      <c r="BH810" s="231">
        <f>IF(N810="sníž. přenesená",J810,0)</f>
        <v>0</v>
      </c>
      <c r="BI810" s="231">
        <f>IF(N810="nulová",J810,0)</f>
        <v>0</v>
      </c>
      <c r="BJ810" s="18" t="s">
        <v>81</v>
      </c>
      <c r="BK810" s="231">
        <f>ROUND(I810*H810,2)</f>
        <v>0</v>
      </c>
      <c r="BL810" s="18" t="s">
        <v>316</v>
      </c>
      <c r="BM810" s="230" t="s">
        <v>875</v>
      </c>
    </row>
    <row r="811" s="13" customFormat="1">
      <c r="A811" s="13"/>
      <c r="B811" s="232"/>
      <c r="C811" s="233"/>
      <c r="D811" s="234" t="s">
        <v>178</v>
      </c>
      <c r="E811" s="235" t="s">
        <v>1</v>
      </c>
      <c r="F811" s="236" t="s">
        <v>179</v>
      </c>
      <c r="G811" s="233"/>
      <c r="H811" s="235" t="s">
        <v>1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178</v>
      </c>
      <c r="AU811" s="242" t="s">
        <v>83</v>
      </c>
      <c r="AV811" s="13" t="s">
        <v>81</v>
      </c>
      <c r="AW811" s="13" t="s">
        <v>30</v>
      </c>
      <c r="AX811" s="13" t="s">
        <v>73</v>
      </c>
      <c r="AY811" s="242" t="s">
        <v>169</v>
      </c>
    </row>
    <row r="812" s="13" customFormat="1">
      <c r="A812" s="13"/>
      <c r="B812" s="232"/>
      <c r="C812" s="233"/>
      <c r="D812" s="234" t="s">
        <v>178</v>
      </c>
      <c r="E812" s="235" t="s">
        <v>1</v>
      </c>
      <c r="F812" s="236" t="s">
        <v>876</v>
      </c>
      <c r="G812" s="233"/>
      <c r="H812" s="235" t="s">
        <v>1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2" t="s">
        <v>178</v>
      </c>
      <c r="AU812" s="242" t="s">
        <v>83</v>
      </c>
      <c r="AV812" s="13" t="s">
        <v>81</v>
      </c>
      <c r="AW812" s="13" t="s">
        <v>30</v>
      </c>
      <c r="AX812" s="13" t="s">
        <v>73</v>
      </c>
      <c r="AY812" s="242" t="s">
        <v>169</v>
      </c>
    </row>
    <row r="813" s="13" customFormat="1">
      <c r="A813" s="13"/>
      <c r="B813" s="232"/>
      <c r="C813" s="233"/>
      <c r="D813" s="234" t="s">
        <v>178</v>
      </c>
      <c r="E813" s="235" t="s">
        <v>1</v>
      </c>
      <c r="F813" s="236" t="s">
        <v>188</v>
      </c>
      <c r="G813" s="233"/>
      <c r="H813" s="235" t="s">
        <v>1</v>
      </c>
      <c r="I813" s="237"/>
      <c r="J813" s="233"/>
      <c r="K813" s="233"/>
      <c r="L813" s="238"/>
      <c r="M813" s="239"/>
      <c r="N813" s="240"/>
      <c r="O813" s="240"/>
      <c r="P813" s="240"/>
      <c r="Q813" s="240"/>
      <c r="R813" s="240"/>
      <c r="S813" s="240"/>
      <c r="T813" s="24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2" t="s">
        <v>178</v>
      </c>
      <c r="AU813" s="242" t="s">
        <v>83</v>
      </c>
      <c r="AV813" s="13" t="s">
        <v>81</v>
      </c>
      <c r="AW813" s="13" t="s">
        <v>30</v>
      </c>
      <c r="AX813" s="13" t="s">
        <v>73</v>
      </c>
      <c r="AY813" s="242" t="s">
        <v>169</v>
      </c>
    </row>
    <row r="814" s="14" customFormat="1">
      <c r="A814" s="14"/>
      <c r="B814" s="243"/>
      <c r="C814" s="244"/>
      <c r="D814" s="234" t="s">
        <v>178</v>
      </c>
      <c r="E814" s="245" t="s">
        <v>1</v>
      </c>
      <c r="F814" s="246" t="s">
        <v>667</v>
      </c>
      <c r="G814" s="244"/>
      <c r="H814" s="247">
        <v>15.779999999999999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178</v>
      </c>
      <c r="AU814" s="253" t="s">
        <v>83</v>
      </c>
      <c r="AV814" s="14" t="s">
        <v>83</v>
      </c>
      <c r="AW814" s="14" t="s">
        <v>30</v>
      </c>
      <c r="AX814" s="14" t="s">
        <v>73</v>
      </c>
      <c r="AY814" s="253" t="s">
        <v>169</v>
      </c>
    </row>
    <row r="815" s="15" customFormat="1">
      <c r="A815" s="15"/>
      <c r="B815" s="254"/>
      <c r="C815" s="255"/>
      <c r="D815" s="234" t="s">
        <v>178</v>
      </c>
      <c r="E815" s="256" t="s">
        <v>1</v>
      </c>
      <c r="F815" s="257" t="s">
        <v>181</v>
      </c>
      <c r="G815" s="255"/>
      <c r="H815" s="258">
        <v>15.779999999999999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4" t="s">
        <v>178</v>
      </c>
      <c r="AU815" s="264" t="s">
        <v>83</v>
      </c>
      <c r="AV815" s="15" t="s">
        <v>177</v>
      </c>
      <c r="AW815" s="15" t="s">
        <v>30</v>
      </c>
      <c r="AX815" s="15" t="s">
        <v>81</v>
      </c>
      <c r="AY815" s="264" t="s">
        <v>169</v>
      </c>
    </row>
    <row r="816" s="2" customFormat="1" ht="16.5" customHeight="1">
      <c r="A816" s="39"/>
      <c r="B816" s="40"/>
      <c r="C816" s="219" t="s">
        <v>877</v>
      </c>
      <c r="D816" s="219" t="s">
        <v>172</v>
      </c>
      <c r="E816" s="220" t="s">
        <v>878</v>
      </c>
      <c r="F816" s="221" t="s">
        <v>879</v>
      </c>
      <c r="G816" s="222" t="s">
        <v>175</v>
      </c>
      <c r="H816" s="223">
        <v>452.13999999999999</v>
      </c>
      <c r="I816" s="224"/>
      <c r="J816" s="225">
        <f>ROUND(I816*H816,2)</f>
        <v>0</v>
      </c>
      <c r="K816" s="221" t="s">
        <v>176</v>
      </c>
      <c r="L816" s="45"/>
      <c r="M816" s="226" t="s">
        <v>1</v>
      </c>
      <c r="N816" s="227" t="s">
        <v>38</v>
      </c>
      <c r="O816" s="92"/>
      <c r="P816" s="228">
        <f>O816*H816</f>
        <v>0</v>
      </c>
      <c r="Q816" s="228">
        <v>0</v>
      </c>
      <c r="R816" s="228">
        <f>Q816*H816</f>
        <v>0</v>
      </c>
      <c r="S816" s="228">
        <v>0</v>
      </c>
      <c r="T816" s="229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30" t="s">
        <v>316</v>
      </c>
      <c r="AT816" s="230" t="s">
        <v>172</v>
      </c>
      <c r="AU816" s="230" t="s">
        <v>83</v>
      </c>
      <c r="AY816" s="18" t="s">
        <v>169</v>
      </c>
      <c r="BE816" s="231">
        <f>IF(N816="základní",J816,0)</f>
        <v>0</v>
      </c>
      <c r="BF816" s="231">
        <f>IF(N816="snížená",J816,0)</f>
        <v>0</v>
      </c>
      <c r="BG816" s="231">
        <f>IF(N816="zákl. přenesená",J816,0)</f>
        <v>0</v>
      </c>
      <c r="BH816" s="231">
        <f>IF(N816="sníž. přenesená",J816,0)</f>
        <v>0</v>
      </c>
      <c r="BI816" s="231">
        <f>IF(N816="nulová",J816,0)</f>
        <v>0</v>
      </c>
      <c r="BJ816" s="18" t="s">
        <v>81</v>
      </c>
      <c r="BK816" s="231">
        <f>ROUND(I816*H816,2)</f>
        <v>0</v>
      </c>
      <c r="BL816" s="18" t="s">
        <v>316</v>
      </c>
      <c r="BM816" s="230" t="s">
        <v>880</v>
      </c>
    </row>
    <row r="817" s="14" customFormat="1">
      <c r="A817" s="14"/>
      <c r="B817" s="243"/>
      <c r="C817" s="244"/>
      <c r="D817" s="234" t="s">
        <v>178</v>
      </c>
      <c r="E817" s="245" t="s">
        <v>1</v>
      </c>
      <c r="F817" s="246" t="s">
        <v>881</v>
      </c>
      <c r="G817" s="244"/>
      <c r="H817" s="247">
        <v>452.13999999999999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178</v>
      </c>
      <c r="AU817" s="253" t="s">
        <v>83</v>
      </c>
      <c r="AV817" s="14" t="s">
        <v>83</v>
      </c>
      <c r="AW817" s="14" t="s">
        <v>30</v>
      </c>
      <c r="AX817" s="14" t="s">
        <v>73</v>
      </c>
      <c r="AY817" s="253" t="s">
        <v>169</v>
      </c>
    </row>
    <row r="818" s="15" customFormat="1">
      <c r="A818" s="15"/>
      <c r="B818" s="254"/>
      <c r="C818" s="255"/>
      <c r="D818" s="234" t="s">
        <v>178</v>
      </c>
      <c r="E818" s="256" t="s">
        <v>1</v>
      </c>
      <c r="F818" s="257" t="s">
        <v>181</v>
      </c>
      <c r="G818" s="255"/>
      <c r="H818" s="258">
        <v>452.13999999999999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4" t="s">
        <v>178</v>
      </c>
      <c r="AU818" s="264" t="s">
        <v>83</v>
      </c>
      <c r="AV818" s="15" t="s">
        <v>177</v>
      </c>
      <c r="AW818" s="15" t="s">
        <v>30</v>
      </c>
      <c r="AX818" s="15" t="s">
        <v>81</v>
      </c>
      <c r="AY818" s="264" t="s">
        <v>169</v>
      </c>
    </row>
    <row r="819" s="2" customFormat="1" ht="24.15" customHeight="1">
      <c r="A819" s="39"/>
      <c r="B819" s="40"/>
      <c r="C819" s="283" t="s">
        <v>664</v>
      </c>
      <c r="D819" s="283" t="s">
        <v>737</v>
      </c>
      <c r="E819" s="284" t="s">
        <v>882</v>
      </c>
      <c r="F819" s="285" t="s">
        <v>883</v>
      </c>
      <c r="G819" s="286" t="s">
        <v>175</v>
      </c>
      <c r="H819" s="287">
        <v>497.35399999999998</v>
      </c>
      <c r="I819" s="288"/>
      <c r="J819" s="289">
        <f>ROUND(I819*H819,2)</f>
        <v>0</v>
      </c>
      <c r="K819" s="285" t="s">
        <v>176</v>
      </c>
      <c r="L819" s="290"/>
      <c r="M819" s="291" t="s">
        <v>1</v>
      </c>
      <c r="N819" s="292" t="s">
        <v>38</v>
      </c>
      <c r="O819" s="92"/>
      <c r="P819" s="228">
        <f>O819*H819</f>
        <v>0</v>
      </c>
      <c r="Q819" s="228">
        <v>0</v>
      </c>
      <c r="R819" s="228">
        <f>Q819*H819</f>
        <v>0</v>
      </c>
      <c r="S819" s="228">
        <v>0</v>
      </c>
      <c r="T819" s="229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0" t="s">
        <v>355</v>
      </c>
      <c r="AT819" s="230" t="s">
        <v>737</v>
      </c>
      <c r="AU819" s="230" t="s">
        <v>83</v>
      </c>
      <c r="AY819" s="18" t="s">
        <v>169</v>
      </c>
      <c r="BE819" s="231">
        <f>IF(N819="základní",J819,0)</f>
        <v>0</v>
      </c>
      <c r="BF819" s="231">
        <f>IF(N819="snížená",J819,0)</f>
        <v>0</v>
      </c>
      <c r="BG819" s="231">
        <f>IF(N819="zákl. přenesená",J819,0)</f>
        <v>0</v>
      </c>
      <c r="BH819" s="231">
        <f>IF(N819="sníž. přenesená",J819,0)</f>
        <v>0</v>
      </c>
      <c r="BI819" s="231">
        <f>IF(N819="nulová",J819,0)</f>
        <v>0</v>
      </c>
      <c r="BJ819" s="18" t="s">
        <v>81</v>
      </c>
      <c r="BK819" s="231">
        <f>ROUND(I819*H819,2)</f>
        <v>0</v>
      </c>
      <c r="BL819" s="18" t="s">
        <v>316</v>
      </c>
      <c r="BM819" s="230" t="s">
        <v>884</v>
      </c>
    </row>
    <row r="820" s="2" customFormat="1" ht="33" customHeight="1">
      <c r="A820" s="39"/>
      <c r="B820" s="40"/>
      <c r="C820" s="219" t="s">
        <v>885</v>
      </c>
      <c r="D820" s="219" t="s">
        <v>172</v>
      </c>
      <c r="E820" s="220" t="s">
        <v>886</v>
      </c>
      <c r="F820" s="221" t="s">
        <v>887</v>
      </c>
      <c r="G820" s="222" t="s">
        <v>561</v>
      </c>
      <c r="H820" s="223">
        <v>35.5</v>
      </c>
      <c r="I820" s="224"/>
      <c r="J820" s="225">
        <f>ROUND(I820*H820,2)</f>
        <v>0</v>
      </c>
      <c r="K820" s="221" t="s">
        <v>176</v>
      </c>
      <c r="L820" s="45"/>
      <c r="M820" s="226" t="s">
        <v>1</v>
      </c>
      <c r="N820" s="227" t="s">
        <v>38</v>
      </c>
      <c r="O820" s="92"/>
      <c r="P820" s="228">
        <f>O820*H820</f>
        <v>0</v>
      </c>
      <c r="Q820" s="228">
        <v>0</v>
      </c>
      <c r="R820" s="228">
        <f>Q820*H820</f>
        <v>0</v>
      </c>
      <c r="S820" s="228">
        <v>0</v>
      </c>
      <c r="T820" s="229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0" t="s">
        <v>316</v>
      </c>
      <c r="AT820" s="230" t="s">
        <v>172</v>
      </c>
      <c r="AU820" s="230" t="s">
        <v>83</v>
      </c>
      <c r="AY820" s="18" t="s">
        <v>169</v>
      </c>
      <c r="BE820" s="231">
        <f>IF(N820="základní",J820,0)</f>
        <v>0</v>
      </c>
      <c r="BF820" s="231">
        <f>IF(N820="snížená",J820,0)</f>
        <v>0</v>
      </c>
      <c r="BG820" s="231">
        <f>IF(N820="zákl. přenesená",J820,0)</f>
        <v>0</v>
      </c>
      <c r="BH820" s="231">
        <f>IF(N820="sníž. přenesená",J820,0)</f>
        <v>0</v>
      </c>
      <c r="BI820" s="231">
        <f>IF(N820="nulová",J820,0)</f>
        <v>0</v>
      </c>
      <c r="BJ820" s="18" t="s">
        <v>81</v>
      </c>
      <c r="BK820" s="231">
        <f>ROUND(I820*H820,2)</f>
        <v>0</v>
      </c>
      <c r="BL820" s="18" t="s">
        <v>316</v>
      </c>
      <c r="BM820" s="230" t="s">
        <v>888</v>
      </c>
    </row>
    <row r="821" s="13" customFormat="1">
      <c r="A821" s="13"/>
      <c r="B821" s="232"/>
      <c r="C821" s="233"/>
      <c r="D821" s="234" t="s">
        <v>178</v>
      </c>
      <c r="E821" s="235" t="s">
        <v>1</v>
      </c>
      <c r="F821" s="236" t="s">
        <v>889</v>
      </c>
      <c r="G821" s="233"/>
      <c r="H821" s="235" t="s">
        <v>1</v>
      </c>
      <c r="I821" s="237"/>
      <c r="J821" s="233"/>
      <c r="K821" s="233"/>
      <c r="L821" s="238"/>
      <c r="M821" s="239"/>
      <c r="N821" s="240"/>
      <c r="O821" s="240"/>
      <c r="P821" s="240"/>
      <c r="Q821" s="240"/>
      <c r="R821" s="240"/>
      <c r="S821" s="240"/>
      <c r="T821" s="24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2" t="s">
        <v>178</v>
      </c>
      <c r="AU821" s="242" t="s">
        <v>83</v>
      </c>
      <c r="AV821" s="13" t="s">
        <v>81</v>
      </c>
      <c r="AW821" s="13" t="s">
        <v>30</v>
      </c>
      <c r="AX821" s="13" t="s">
        <v>73</v>
      </c>
      <c r="AY821" s="242" t="s">
        <v>169</v>
      </c>
    </row>
    <row r="822" s="13" customFormat="1">
      <c r="A822" s="13"/>
      <c r="B822" s="232"/>
      <c r="C822" s="233"/>
      <c r="D822" s="234" t="s">
        <v>178</v>
      </c>
      <c r="E822" s="235" t="s">
        <v>1</v>
      </c>
      <c r="F822" s="236" t="s">
        <v>264</v>
      </c>
      <c r="G822" s="233"/>
      <c r="H822" s="235" t="s">
        <v>1</v>
      </c>
      <c r="I822" s="237"/>
      <c r="J822" s="233"/>
      <c r="K822" s="233"/>
      <c r="L822" s="238"/>
      <c r="M822" s="239"/>
      <c r="N822" s="240"/>
      <c r="O822" s="240"/>
      <c r="P822" s="240"/>
      <c r="Q822" s="240"/>
      <c r="R822" s="240"/>
      <c r="S822" s="240"/>
      <c r="T822" s="24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2" t="s">
        <v>178</v>
      </c>
      <c r="AU822" s="242" t="s">
        <v>83</v>
      </c>
      <c r="AV822" s="13" t="s">
        <v>81</v>
      </c>
      <c r="AW822" s="13" t="s">
        <v>30</v>
      </c>
      <c r="AX822" s="13" t="s">
        <v>73</v>
      </c>
      <c r="AY822" s="242" t="s">
        <v>169</v>
      </c>
    </row>
    <row r="823" s="14" customFormat="1">
      <c r="A823" s="14"/>
      <c r="B823" s="243"/>
      <c r="C823" s="244"/>
      <c r="D823" s="234" t="s">
        <v>178</v>
      </c>
      <c r="E823" s="245" t="s">
        <v>1</v>
      </c>
      <c r="F823" s="246" t="s">
        <v>251</v>
      </c>
      <c r="G823" s="244"/>
      <c r="H823" s="247">
        <v>5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178</v>
      </c>
      <c r="AU823" s="253" t="s">
        <v>83</v>
      </c>
      <c r="AV823" s="14" t="s">
        <v>83</v>
      </c>
      <c r="AW823" s="14" t="s">
        <v>30</v>
      </c>
      <c r="AX823" s="14" t="s">
        <v>73</v>
      </c>
      <c r="AY823" s="253" t="s">
        <v>169</v>
      </c>
    </row>
    <row r="824" s="13" customFormat="1">
      <c r="A824" s="13"/>
      <c r="B824" s="232"/>
      <c r="C824" s="233"/>
      <c r="D824" s="234" t="s">
        <v>178</v>
      </c>
      <c r="E824" s="235" t="s">
        <v>1</v>
      </c>
      <c r="F824" s="236" t="s">
        <v>890</v>
      </c>
      <c r="G824" s="233"/>
      <c r="H824" s="235" t="s">
        <v>1</v>
      </c>
      <c r="I824" s="237"/>
      <c r="J824" s="233"/>
      <c r="K824" s="233"/>
      <c r="L824" s="238"/>
      <c r="M824" s="239"/>
      <c r="N824" s="240"/>
      <c r="O824" s="240"/>
      <c r="P824" s="240"/>
      <c r="Q824" s="240"/>
      <c r="R824" s="240"/>
      <c r="S824" s="240"/>
      <c r="T824" s="24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2" t="s">
        <v>178</v>
      </c>
      <c r="AU824" s="242" t="s">
        <v>83</v>
      </c>
      <c r="AV824" s="13" t="s">
        <v>81</v>
      </c>
      <c r="AW824" s="13" t="s">
        <v>30</v>
      </c>
      <c r="AX824" s="13" t="s">
        <v>73</v>
      </c>
      <c r="AY824" s="242" t="s">
        <v>169</v>
      </c>
    </row>
    <row r="825" s="14" customFormat="1">
      <c r="A825" s="14"/>
      <c r="B825" s="243"/>
      <c r="C825" s="244"/>
      <c r="D825" s="234" t="s">
        <v>178</v>
      </c>
      <c r="E825" s="245" t="s">
        <v>1</v>
      </c>
      <c r="F825" s="246" t="s">
        <v>258</v>
      </c>
      <c r="G825" s="244"/>
      <c r="H825" s="247">
        <v>12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3" t="s">
        <v>178</v>
      </c>
      <c r="AU825" s="253" t="s">
        <v>83</v>
      </c>
      <c r="AV825" s="14" t="s">
        <v>83</v>
      </c>
      <c r="AW825" s="14" t="s">
        <v>30</v>
      </c>
      <c r="AX825" s="14" t="s">
        <v>73</v>
      </c>
      <c r="AY825" s="253" t="s">
        <v>169</v>
      </c>
    </row>
    <row r="826" s="13" customFormat="1">
      <c r="A826" s="13"/>
      <c r="B826" s="232"/>
      <c r="C826" s="233"/>
      <c r="D826" s="234" t="s">
        <v>178</v>
      </c>
      <c r="E826" s="235" t="s">
        <v>1</v>
      </c>
      <c r="F826" s="236" t="s">
        <v>218</v>
      </c>
      <c r="G826" s="233"/>
      <c r="H826" s="235" t="s">
        <v>1</v>
      </c>
      <c r="I826" s="237"/>
      <c r="J826" s="233"/>
      <c r="K826" s="233"/>
      <c r="L826" s="238"/>
      <c r="M826" s="239"/>
      <c r="N826" s="240"/>
      <c r="O826" s="240"/>
      <c r="P826" s="240"/>
      <c r="Q826" s="240"/>
      <c r="R826" s="240"/>
      <c r="S826" s="240"/>
      <c r="T826" s="24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2" t="s">
        <v>178</v>
      </c>
      <c r="AU826" s="242" t="s">
        <v>83</v>
      </c>
      <c r="AV826" s="13" t="s">
        <v>81</v>
      </c>
      <c r="AW826" s="13" t="s">
        <v>30</v>
      </c>
      <c r="AX826" s="13" t="s">
        <v>73</v>
      </c>
      <c r="AY826" s="242" t="s">
        <v>169</v>
      </c>
    </row>
    <row r="827" s="14" customFormat="1">
      <c r="A827" s="14"/>
      <c r="B827" s="243"/>
      <c r="C827" s="244"/>
      <c r="D827" s="234" t="s">
        <v>178</v>
      </c>
      <c r="E827" s="245" t="s">
        <v>1</v>
      </c>
      <c r="F827" s="246" t="s">
        <v>251</v>
      </c>
      <c r="G827" s="244"/>
      <c r="H827" s="247">
        <v>5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178</v>
      </c>
      <c r="AU827" s="253" t="s">
        <v>83</v>
      </c>
      <c r="AV827" s="14" t="s">
        <v>83</v>
      </c>
      <c r="AW827" s="14" t="s">
        <v>30</v>
      </c>
      <c r="AX827" s="14" t="s">
        <v>73</v>
      </c>
      <c r="AY827" s="253" t="s">
        <v>169</v>
      </c>
    </row>
    <row r="828" s="13" customFormat="1">
      <c r="A828" s="13"/>
      <c r="B828" s="232"/>
      <c r="C828" s="233"/>
      <c r="D828" s="234" t="s">
        <v>178</v>
      </c>
      <c r="E828" s="235" t="s">
        <v>1</v>
      </c>
      <c r="F828" s="236" t="s">
        <v>230</v>
      </c>
      <c r="G828" s="233"/>
      <c r="H828" s="235" t="s">
        <v>1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178</v>
      </c>
      <c r="AU828" s="242" t="s">
        <v>83</v>
      </c>
      <c r="AV828" s="13" t="s">
        <v>81</v>
      </c>
      <c r="AW828" s="13" t="s">
        <v>30</v>
      </c>
      <c r="AX828" s="13" t="s">
        <v>73</v>
      </c>
      <c r="AY828" s="242" t="s">
        <v>169</v>
      </c>
    </row>
    <row r="829" s="14" customFormat="1">
      <c r="A829" s="14"/>
      <c r="B829" s="243"/>
      <c r="C829" s="244"/>
      <c r="D829" s="234" t="s">
        <v>178</v>
      </c>
      <c r="E829" s="245" t="s">
        <v>1</v>
      </c>
      <c r="F829" s="246" t="s">
        <v>891</v>
      </c>
      <c r="G829" s="244"/>
      <c r="H829" s="247">
        <v>13.5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178</v>
      </c>
      <c r="AU829" s="253" t="s">
        <v>83</v>
      </c>
      <c r="AV829" s="14" t="s">
        <v>83</v>
      </c>
      <c r="AW829" s="14" t="s">
        <v>30</v>
      </c>
      <c r="AX829" s="14" t="s">
        <v>73</v>
      </c>
      <c r="AY829" s="253" t="s">
        <v>169</v>
      </c>
    </row>
    <row r="830" s="15" customFormat="1">
      <c r="A830" s="15"/>
      <c r="B830" s="254"/>
      <c r="C830" s="255"/>
      <c r="D830" s="234" t="s">
        <v>178</v>
      </c>
      <c r="E830" s="256" t="s">
        <v>1</v>
      </c>
      <c r="F830" s="257" t="s">
        <v>181</v>
      </c>
      <c r="G830" s="255"/>
      <c r="H830" s="258">
        <v>35.5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4" t="s">
        <v>178</v>
      </c>
      <c r="AU830" s="264" t="s">
        <v>83</v>
      </c>
      <c r="AV830" s="15" t="s">
        <v>177</v>
      </c>
      <c r="AW830" s="15" t="s">
        <v>30</v>
      </c>
      <c r="AX830" s="15" t="s">
        <v>81</v>
      </c>
      <c r="AY830" s="264" t="s">
        <v>169</v>
      </c>
    </row>
    <row r="831" s="2" customFormat="1" ht="21.75" customHeight="1">
      <c r="A831" s="39"/>
      <c r="B831" s="40"/>
      <c r="C831" s="219" t="s">
        <v>681</v>
      </c>
      <c r="D831" s="219" t="s">
        <v>172</v>
      </c>
      <c r="E831" s="220" t="s">
        <v>892</v>
      </c>
      <c r="F831" s="221" t="s">
        <v>893</v>
      </c>
      <c r="G831" s="222" t="s">
        <v>175</v>
      </c>
      <c r="H831" s="223">
        <v>9.9399999999999995</v>
      </c>
      <c r="I831" s="224"/>
      <c r="J831" s="225">
        <f>ROUND(I831*H831,2)</f>
        <v>0</v>
      </c>
      <c r="K831" s="221" t="s">
        <v>409</v>
      </c>
      <c r="L831" s="45"/>
      <c r="M831" s="226" t="s">
        <v>1</v>
      </c>
      <c r="N831" s="227" t="s">
        <v>38</v>
      </c>
      <c r="O831" s="92"/>
      <c r="P831" s="228">
        <f>O831*H831</f>
        <v>0</v>
      </c>
      <c r="Q831" s="228">
        <v>0</v>
      </c>
      <c r="R831" s="228">
        <f>Q831*H831</f>
        <v>0</v>
      </c>
      <c r="S831" s="228">
        <v>0</v>
      </c>
      <c r="T831" s="229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0" t="s">
        <v>316</v>
      </c>
      <c r="AT831" s="230" t="s">
        <v>172</v>
      </c>
      <c r="AU831" s="230" t="s">
        <v>83</v>
      </c>
      <c r="AY831" s="18" t="s">
        <v>169</v>
      </c>
      <c r="BE831" s="231">
        <f>IF(N831="základní",J831,0)</f>
        <v>0</v>
      </c>
      <c r="BF831" s="231">
        <f>IF(N831="snížená",J831,0)</f>
        <v>0</v>
      </c>
      <c r="BG831" s="231">
        <f>IF(N831="zákl. přenesená",J831,0)</f>
        <v>0</v>
      </c>
      <c r="BH831" s="231">
        <f>IF(N831="sníž. přenesená",J831,0)</f>
        <v>0</v>
      </c>
      <c r="BI831" s="231">
        <f>IF(N831="nulová",J831,0)</f>
        <v>0</v>
      </c>
      <c r="BJ831" s="18" t="s">
        <v>81</v>
      </c>
      <c r="BK831" s="231">
        <f>ROUND(I831*H831,2)</f>
        <v>0</v>
      </c>
      <c r="BL831" s="18" t="s">
        <v>316</v>
      </c>
      <c r="BM831" s="230" t="s">
        <v>894</v>
      </c>
    </row>
    <row r="832" s="13" customFormat="1">
      <c r="A832" s="13"/>
      <c r="B832" s="232"/>
      <c r="C832" s="233"/>
      <c r="D832" s="234" t="s">
        <v>178</v>
      </c>
      <c r="E832" s="235" t="s">
        <v>1</v>
      </c>
      <c r="F832" s="236" t="s">
        <v>889</v>
      </c>
      <c r="G832" s="233"/>
      <c r="H832" s="235" t="s">
        <v>1</v>
      </c>
      <c r="I832" s="237"/>
      <c r="J832" s="233"/>
      <c r="K832" s="233"/>
      <c r="L832" s="238"/>
      <c r="M832" s="239"/>
      <c r="N832" s="240"/>
      <c r="O832" s="240"/>
      <c r="P832" s="240"/>
      <c r="Q832" s="240"/>
      <c r="R832" s="240"/>
      <c r="S832" s="240"/>
      <c r="T832" s="24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2" t="s">
        <v>178</v>
      </c>
      <c r="AU832" s="242" t="s">
        <v>83</v>
      </c>
      <c r="AV832" s="13" t="s">
        <v>81</v>
      </c>
      <c r="AW832" s="13" t="s">
        <v>30</v>
      </c>
      <c r="AX832" s="13" t="s">
        <v>73</v>
      </c>
      <c r="AY832" s="242" t="s">
        <v>169</v>
      </c>
    </row>
    <row r="833" s="13" customFormat="1">
      <c r="A833" s="13"/>
      <c r="B833" s="232"/>
      <c r="C833" s="233"/>
      <c r="D833" s="234" t="s">
        <v>178</v>
      </c>
      <c r="E833" s="235" t="s">
        <v>1</v>
      </c>
      <c r="F833" s="236" t="s">
        <v>207</v>
      </c>
      <c r="G833" s="233"/>
      <c r="H833" s="235" t="s">
        <v>1</v>
      </c>
      <c r="I833" s="237"/>
      <c r="J833" s="233"/>
      <c r="K833" s="233"/>
      <c r="L833" s="238"/>
      <c r="M833" s="239"/>
      <c r="N833" s="240"/>
      <c r="O833" s="240"/>
      <c r="P833" s="240"/>
      <c r="Q833" s="240"/>
      <c r="R833" s="240"/>
      <c r="S833" s="240"/>
      <c r="T833" s="24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2" t="s">
        <v>178</v>
      </c>
      <c r="AU833" s="242" t="s">
        <v>83</v>
      </c>
      <c r="AV833" s="13" t="s">
        <v>81</v>
      </c>
      <c r="AW833" s="13" t="s">
        <v>30</v>
      </c>
      <c r="AX833" s="13" t="s">
        <v>73</v>
      </c>
      <c r="AY833" s="242" t="s">
        <v>169</v>
      </c>
    </row>
    <row r="834" s="14" customFormat="1">
      <c r="A834" s="14"/>
      <c r="B834" s="243"/>
      <c r="C834" s="244"/>
      <c r="D834" s="234" t="s">
        <v>178</v>
      </c>
      <c r="E834" s="245" t="s">
        <v>1</v>
      </c>
      <c r="F834" s="246" t="s">
        <v>895</v>
      </c>
      <c r="G834" s="244"/>
      <c r="H834" s="247">
        <v>5.6799999999999997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178</v>
      </c>
      <c r="AU834" s="253" t="s">
        <v>83</v>
      </c>
      <c r="AV834" s="14" t="s">
        <v>83</v>
      </c>
      <c r="AW834" s="14" t="s">
        <v>30</v>
      </c>
      <c r="AX834" s="14" t="s">
        <v>73</v>
      </c>
      <c r="AY834" s="253" t="s">
        <v>169</v>
      </c>
    </row>
    <row r="835" s="14" customFormat="1">
      <c r="A835" s="14"/>
      <c r="B835" s="243"/>
      <c r="C835" s="244"/>
      <c r="D835" s="234" t="s">
        <v>178</v>
      </c>
      <c r="E835" s="245" t="s">
        <v>1</v>
      </c>
      <c r="F835" s="246" t="s">
        <v>896</v>
      </c>
      <c r="G835" s="244"/>
      <c r="H835" s="247">
        <v>4.2599999999999998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178</v>
      </c>
      <c r="AU835" s="253" t="s">
        <v>83</v>
      </c>
      <c r="AV835" s="14" t="s">
        <v>83</v>
      </c>
      <c r="AW835" s="14" t="s">
        <v>30</v>
      </c>
      <c r="AX835" s="14" t="s">
        <v>73</v>
      </c>
      <c r="AY835" s="253" t="s">
        <v>169</v>
      </c>
    </row>
    <row r="836" s="15" customFormat="1">
      <c r="A836" s="15"/>
      <c r="B836" s="254"/>
      <c r="C836" s="255"/>
      <c r="D836" s="234" t="s">
        <v>178</v>
      </c>
      <c r="E836" s="256" t="s">
        <v>1</v>
      </c>
      <c r="F836" s="257" t="s">
        <v>181</v>
      </c>
      <c r="G836" s="255"/>
      <c r="H836" s="258">
        <v>9.9399999999999995</v>
      </c>
      <c r="I836" s="259"/>
      <c r="J836" s="255"/>
      <c r="K836" s="255"/>
      <c r="L836" s="260"/>
      <c r="M836" s="261"/>
      <c r="N836" s="262"/>
      <c r="O836" s="262"/>
      <c r="P836" s="262"/>
      <c r="Q836" s="262"/>
      <c r="R836" s="262"/>
      <c r="S836" s="262"/>
      <c r="T836" s="263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4" t="s">
        <v>178</v>
      </c>
      <c r="AU836" s="264" t="s">
        <v>83</v>
      </c>
      <c r="AV836" s="15" t="s">
        <v>177</v>
      </c>
      <c r="AW836" s="15" t="s">
        <v>30</v>
      </c>
      <c r="AX836" s="15" t="s">
        <v>81</v>
      </c>
      <c r="AY836" s="264" t="s">
        <v>169</v>
      </c>
    </row>
    <row r="837" s="2" customFormat="1" ht="24.15" customHeight="1">
      <c r="A837" s="39"/>
      <c r="B837" s="40"/>
      <c r="C837" s="219" t="s">
        <v>897</v>
      </c>
      <c r="D837" s="219" t="s">
        <v>172</v>
      </c>
      <c r="E837" s="220" t="s">
        <v>898</v>
      </c>
      <c r="F837" s="221" t="s">
        <v>899</v>
      </c>
      <c r="G837" s="222" t="s">
        <v>351</v>
      </c>
      <c r="H837" s="223">
        <v>7.0819999999999999</v>
      </c>
      <c r="I837" s="224"/>
      <c r="J837" s="225">
        <f>ROUND(I837*H837,2)</f>
        <v>0</v>
      </c>
      <c r="K837" s="221" t="s">
        <v>176</v>
      </c>
      <c r="L837" s="45"/>
      <c r="M837" s="226" t="s">
        <v>1</v>
      </c>
      <c r="N837" s="227" t="s">
        <v>38</v>
      </c>
      <c r="O837" s="92"/>
      <c r="P837" s="228">
        <f>O837*H837</f>
        <v>0</v>
      </c>
      <c r="Q837" s="228">
        <v>0</v>
      </c>
      <c r="R837" s="228">
        <f>Q837*H837</f>
        <v>0</v>
      </c>
      <c r="S837" s="228">
        <v>0</v>
      </c>
      <c r="T837" s="229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0" t="s">
        <v>316</v>
      </c>
      <c r="AT837" s="230" t="s">
        <v>172</v>
      </c>
      <c r="AU837" s="230" t="s">
        <v>83</v>
      </c>
      <c r="AY837" s="18" t="s">
        <v>169</v>
      </c>
      <c r="BE837" s="231">
        <f>IF(N837="základní",J837,0)</f>
        <v>0</v>
      </c>
      <c r="BF837" s="231">
        <f>IF(N837="snížená",J837,0)</f>
        <v>0</v>
      </c>
      <c r="BG837" s="231">
        <f>IF(N837="zákl. přenesená",J837,0)</f>
        <v>0</v>
      </c>
      <c r="BH837" s="231">
        <f>IF(N837="sníž. přenesená",J837,0)</f>
        <v>0</v>
      </c>
      <c r="BI837" s="231">
        <f>IF(N837="nulová",J837,0)</f>
        <v>0</v>
      </c>
      <c r="BJ837" s="18" t="s">
        <v>81</v>
      </c>
      <c r="BK837" s="231">
        <f>ROUND(I837*H837,2)</f>
        <v>0</v>
      </c>
      <c r="BL837" s="18" t="s">
        <v>316</v>
      </c>
      <c r="BM837" s="230" t="s">
        <v>900</v>
      </c>
    </row>
    <row r="838" s="12" customFormat="1" ht="22.8" customHeight="1">
      <c r="A838" s="12"/>
      <c r="B838" s="203"/>
      <c r="C838" s="204"/>
      <c r="D838" s="205" t="s">
        <v>72</v>
      </c>
      <c r="E838" s="217" t="s">
        <v>392</v>
      </c>
      <c r="F838" s="217" t="s">
        <v>393</v>
      </c>
      <c r="G838" s="204"/>
      <c r="H838" s="204"/>
      <c r="I838" s="207"/>
      <c r="J838" s="218">
        <f>BK838</f>
        <v>0</v>
      </c>
      <c r="K838" s="204"/>
      <c r="L838" s="209"/>
      <c r="M838" s="210"/>
      <c r="N838" s="211"/>
      <c r="O838" s="211"/>
      <c r="P838" s="212">
        <f>SUM(P839:P952)</f>
        <v>0</v>
      </c>
      <c r="Q838" s="211"/>
      <c r="R838" s="212">
        <f>SUM(R839:R952)</f>
        <v>0</v>
      </c>
      <c r="S838" s="211"/>
      <c r="T838" s="213">
        <f>SUM(T839:T952)</f>
        <v>0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14" t="s">
        <v>83</v>
      </c>
      <c r="AT838" s="215" t="s">
        <v>72</v>
      </c>
      <c r="AU838" s="215" t="s">
        <v>81</v>
      </c>
      <c r="AY838" s="214" t="s">
        <v>169</v>
      </c>
      <c r="BK838" s="216">
        <f>SUM(BK839:BK952)</f>
        <v>0</v>
      </c>
    </row>
    <row r="839" s="2" customFormat="1" ht="33" customHeight="1">
      <c r="A839" s="39"/>
      <c r="B839" s="40"/>
      <c r="C839" s="219" t="s">
        <v>685</v>
      </c>
      <c r="D839" s="219" t="s">
        <v>172</v>
      </c>
      <c r="E839" s="220" t="s">
        <v>901</v>
      </c>
      <c r="F839" s="221" t="s">
        <v>902</v>
      </c>
      <c r="G839" s="222" t="s">
        <v>335</v>
      </c>
      <c r="H839" s="223">
        <v>1</v>
      </c>
      <c r="I839" s="224"/>
      <c r="J839" s="225">
        <f>ROUND(I839*H839,2)</f>
        <v>0</v>
      </c>
      <c r="K839" s="221" t="s">
        <v>409</v>
      </c>
      <c r="L839" s="45"/>
      <c r="M839" s="226" t="s">
        <v>1</v>
      </c>
      <c r="N839" s="227" t="s">
        <v>38</v>
      </c>
      <c r="O839" s="92"/>
      <c r="P839" s="228">
        <f>O839*H839</f>
        <v>0</v>
      </c>
      <c r="Q839" s="228">
        <v>0</v>
      </c>
      <c r="R839" s="228">
        <f>Q839*H839</f>
        <v>0</v>
      </c>
      <c r="S839" s="228">
        <v>0</v>
      </c>
      <c r="T839" s="229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30" t="s">
        <v>316</v>
      </c>
      <c r="AT839" s="230" t="s">
        <v>172</v>
      </c>
      <c r="AU839" s="230" t="s">
        <v>83</v>
      </c>
      <c r="AY839" s="18" t="s">
        <v>169</v>
      </c>
      <c r="BE839" s="231">
        <f>IF(N839="základní",J839,0)</f>
        <v>0</v>
      </c>
      <c r="BF839" s="231">
        <f>IF(N839="snížená",J839,0)</f>
        <v>0</v>
      </c>
      <c r="BG839" s="231">
        <f>IF(N839="zákl. přenesená",J839,0)</f>
        <v>0</v>
      </c>
      <c r="BH839" s="231">
        <f>IF(N839="sníž. přenesená",J839,0)</f>
        <v>0</v>
      </c>
      <c r="BI839" s="231">
        <f>IF(N839="nulová",J839,0)</f>
        <v>0</v>
      </c>
      <c r="BJ839" s="18" t="s">
        <v>81</v>
      </c>
      <c r="BK839" s="231">
        <f>ROUND(I839*H839,2)</f>
        <v>0</v>
      </c>
      <c r="BL839" s="18" t="s">
        <v>316</v>
      </c>
      <c r="BM839" s="230" t="s">
        <v>903</v>
      </c>
    </row>
    <row r="840" s="2" customFormat="1">
      <c r="A840" s="39"/>
      <c r="B840" s="40"/>
      <c r="C840" s="41"/>
      <c r="D840" s="234" t="s">
        <v>522</v>
      </c>
      <c r="E840" s="41"/>
      <c r="F840" s="279" t="s">
        <v>523</v>
      </c>
      <c r="G840" s="41"/>
      <c r="H840" s="41"/>
      <c r="I840" s="280"/>
      <c r="J840" s="41"/>
      <c r="K840" s="41"/>
      <c r="L840" s="45"/>
      <c r="M840" s="281"/>
      <c r="N840" s="282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522</v>
      </c>
      <c r="AU840" s="18" t="s">
        <v>83</v>
      </c>
    </row>
    <row r="841" s="13" customFormat="1">
      <c r="A841" s="13"/>
      <c r="B841" s="232"/>
      <c r="C841" s="233"/>
      <c r="D841" s="234" t="s">
        <v>178</v>
      </c>
      <c r="E841" s="235" t="s">
        <v>1</v>
      </c>
      <c r="F841" s="236" t="s">
        <v>179</v>
      </c>
      <c r="G841" s="233"/>
      <c r="H841" s="235" t="s">
        <v>1</v>
      </c>
      <c r="I841" s="237"/>
      <c r="J841" s="233"/>
      <c r="K841" s="233"/>
      <c r="L841" s="238"/>
      <c r="M841" s="239"/>
      <c r="N841" s="240"/>
      <c r="O841" s="240"/>
      <c r="P841" s="240"/>
      <c r="Q841" s="240"/>
      <c r="R841" s="240"/>
      <c r="S841" s="240"/>
      <c r="T841" s="24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2" t="s">
        <v>178</v>
      </c>
      <c r="AU841" s="242" t="s">
        <v>83</v>
      </c>
      <c r="AV841" s="13" t="s">
        <v>81</v>
      </c>
      <c r="AW841" s="13" t="s">
        <v>30</v>
      </c>
      <c r="AX841" s="13" t="s">
        <v>73</v>
      </c>
      <c r="AY841" s="242" t="s">
        <v>169</v>
      </c>
    </row>
    <row r="842" s="13" customFormat="1">
      <c r="A842" s="13"/>
      <c r="B842" s="232"/>
      <c r="C842" s="233"/>
      <c r="D842" s="234" t="s">
        <v>178</v>
      </c>
      <c r="E842" s="235" t="s">
        <v>1</v>
      </c>
      <c r="F842" s="236" t="s">
        <v>904</v>
      </c>
      <c r="G842" s="233"/>
      <c r="H842" s="235" t="s">
        <v>1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178</v>
      </c>
      <c r="AU842" s="242" t="s">
        <v>83</v>
      </c>
      <c r="AV842" s="13" t="s">
        <v>81</v>
      </c>
      <c r="AW842" s="13" t="s">
        <v>30</v>
      </c>
      <c r="AX842" s="13" t="s">
        <v>73</v>
      </c>
      <c r="AY842" s="242" t="s">
        <v>169</v>
      </c>
    </row>
    <row r="843" s="14" customFormat="1">
      <c r="A843" s="14"/>
      <c r="B843" s="243"/>
      <c r="C843" s="244"/>
      <c r="D843" s="234" t="s">
        <v>178</v>
      </c>
      <c r="E843" s="245" t="s">
        <v>1</v>
      </c>
      <c r="F843" s="246" t="s">
        <v>81</v>
      </c>
      <c r="G843" s="244"/>
      <c r="H843" s="247">
        <v>1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178</v>
      </c>
      <c r="AU843" s="253" t="s">
        <v>83</v>
      </c>
      <c r="AV843" s="14" t="s">
        <v>83</v>
      </c>
      <c r="AW843" s="14" t="s">
        <v>30</v>
      </c>
      <c r="AX843" s="14" t="s">
        <v>73</v>
      </c>
      <c r="AY843" s="253" t="s">
        <v>169</v>
      </c>
    </row>
    <row r="844" s="15" customFormat="1">
      <c r="A844" s="15"/>
      <c r="B844" s="254"/>
      <c r="C844" s="255"/>
      <c r="D844" s="234" t="s">
        <v>178</v>
      </c>
      <c r="E844" s="256" t="s">
        <v>1</v>
      </c>
      <c r="F844" s="257" t="s">
        <v>181</v>
      </c>
      <c r="G844" s="255"/>
      <c r="H844" s="258">
        <v>1</v>
      </c>
      <c r="I844" s="259"/>
      <c r="J844" s="255"/>
      <c r="K844" s="255"/>
      <c r="L844" s="260"/>
      <c r="M844" s="261"/>
      <c r="N844" s="262"/>
      <c r="O844" s="262"/>
      <c r="P844" s="262"/>
      <c r="Q844" s="262"/>
      <c r="R844" s="262"/>
      <c r="S844" s="262"/>
      <c r="T844" s="263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4" t="s">
        <v>178</v>
      </c>
      <c r="AU844" s="264" t="s">
        <v>83</v>
      </c>
      <c r="AV844" s="15" t="s">
        <v>177</v>
      </c>
      <c r="AW844" s="15" t="s">
        <v>30</v>
      </c>
      <c r="AX844" s="15" t="s">
        <v>81</v>
      </c>
      <c r="AY844" s="264" t="s">
        <v>169</v>
      </c>
    </row>
    <row r="845" s="2" customFormat="1" ht="33" customHeight="1">
      <c r="A845" s="39"/>
      <c r="B845" s="40"/>
      <c r="C845" s="219" t="s">
        <v>905</v>
      </c>
      <c r="D845" s="219" t="s">
        <v>172</v>
      </c>
      <c r="E845" s="220" t="s">
        <v>906</v>
      </c>
      <c r="F845" s="221" t="s">
        <v>907</v>
      </c>
      <c r="G845" s="222" t="s">
        <v>335</v>
      </c>
      <c r="H845" s="223">
        <v>1</v>
      </c>
      <c r="I845" s="224"/>
      <c r="J845" s="225">
        <f>ROUND(I845*H845,2)</f>
        <v>0</v>
      </c>
      <c r="K845" s="221" t="s">
        <v>409</v>
      </c>
      <c r="L845" s="45"/>
      <c r="M845" s="226" t="s">
        <v>1</v>
      </c>
      <c r="N845" s="227" t="s">
        <v>38</v>
      </c>
      <c r="O845" s="92"/>
      <c r="P845" s="228">
        <f>O845*H845</f>
        <v>0</v>
      </c>
      <c r="Q845" s="228">
        <v>0</v>
      </c>
      <c r="R845" s="228">
        <f>Q845*H845</f>
        <v>0</v>
      </c>
      <c r="S845" s="228">
        <v>0</v>
      </c>
      <c r="T845" s="229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0" t="s">
        <v>316</v>
      </c>
      <c r="AT845" s="230" t="s">
        <v>172</v>
      </c>
      <c r="AU845" s="230" t="s">
        <v>83</v>
      </c>
      <c r="AY845" s="18" t="s">
        <v>169</v>
      </c>
      <c r="BE845" s="231">
        <f>IF(N845="základní",J845,0)</f>
        <v>0</v>
      </c>
      <c r="BF845" s="231">
        <f>IF(N845="snížená",J845,0)</f>
        <v>0</v>
      </c>
      <c r="BG845" s="231">
        <f>IF(N845="zákl. přenesená",J845,0)</f>
        <v>0</v>
      </c>
      <c r="BH845" s="231">
        <f>IF(N845="sníž. přenesená",J845,0)</f>
        <v>0</v>
      </c>
      <c r="BI845" s="231">
        <f>IF(N845="nulová",J845,0)</f>
        <v>0</v>
      </c>
      <c r="BJ845" s="18" t="s">
        <v>81</v>
      </c>
      <c r="BK845" s="231">
        <f>ROUND(I845*H845,2)</f>
        <v>0</v>
      </c>
      <c r="BL845" s="18" t="s">
        <v>316</v>
      </c>
      <c r="BM845" s="230" t="s">
        <v>908</v>
      </c>
    </row>
    <row r="846" s="2" customFormat="1">
      <c r="A846" s="39"/>
      <c r="B846" s="40"/>
      <c r="C846" s="41"/>
      <c r="D846" s="234" t="s">
        <v>522</v>
      </c>
      <c r="E846" s="41"/>
      <c r="F846" s="279" t="s">
        <v>523</v>
      </c>
      <c r="G846" s="41"/>
      <c r="H846" s="41"/>
      <c r="I846" s="280"/>
      <c r="J846" s="41"/>
      <c r="K846" s="41"/>
      <c r="L846" s="45"/>
      <c r="M846" s="281"/>
      <c r="N846" s="282"/>
      <c r="O846" s="92"/>
      <c r="P846" s="92"/>
      <c r="Q846" s="92"/>
      <c r="R846" s="92"/>
      <c r="S846" s="92"/>
      <c r="T846" s="93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522</v>
      </c>
      <c r="AU846" s="18" t="s">
        <v>83</v>
      </c>
    </row>
    <row r="847" s="13" customFormat="1">
      <c r="A847" s="13"/>
      <c r="B847" s="232"/>
      <c r="C847" s="233"/>
      <c r="D847" s="234" t="s">
        <v>178</v>
      </c>
      <c r="E847" s="235" t="s">
        <v>1</v>
      </c>
      <c r="F847" s="236" t="s">
        <v>179</v>
      </c>
      <c r="G847" s="233"/>
      <c r="H847" s="235" t="s">
        <v>1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2" t="s">
        <v>178</v>
      </c>
      <c r="AU847" s="242" t="s">
        <v>83</v>
      </c>
      <c r="AV847" s="13" t="s">
        <v>81</v>
      </c>
      <c r="AW847" s="13" t="s">
        <v>30</v>
      </c>
      <c r="AX847" s="13" t="s">
        <v>73</v>
      </c>
      <c r="AY847" s="242" t="s">
        <v>169</v>
      </c>
    </row>
    <row r="848" s="13" customFormat="1">
      <c r="A848" s="13"/>
      <c r="B848" s="232"/>
      <c r="C848" s="233"/>
      <c r="D848" s="234" t="s">
        <v>178</v>
      </c>
      <c r="E848" s="235" t="s">
        <v>1</v>
      </c>
      <c r="F848" s="236" t="s">
        <v>909</v>
      </c>
      <c r="G848" s="233"/>
      <c r="H848" s="235" t="s">
        <v>1</v>
      </c>
      <c r="I848" s="237"/>
      <c r="J848" s="233"/>
      <c r="K848" s="233"/>
      <c r="L848" s="238"/>
      <c r="M848" s="239"/>
      <c r="N848" s="240"/>
      <c r="O848" s="240"/>
      <c r="P848" s="240"/>
      <c r="Q848" s="240"/>
      <c r="R848" s="240"/>
      <c r="S848" s="240"/>
      <c r="T848" s="24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2" t="s">
        <v>178</v>
      </c>
      <c r="AU848" s="242" t="s">
        <v>83</v>
      </c>
      <c r="AV848" s="13" t="s">
        <v>81</v>
      </c>
      <c r="AW848" s="13" t="s">
        <v>30</v>
      </c>
      <c r="AX848" s="13" t="s">
        <v>73</v>
      </c>
      <c r="AY848" s="242" t="s">
        <v>169</v>
      </c>
    </row>
    <row r="849" s="14" customFormat="1">
      <c r="A849" s="14"/>
      <c r="B849" s="243"/>
      <c r="C849" s="244"/>
      <c r="D849" s="234" t="s">
        <v>178</v>
      </c>
      <c r="E849" s="245" t="s">
        <v>1</v>
      </c>
      <c r="F849" s="246" t="s">
        <v>81</v>
      </c>
      <c r="G849" s="244"/>
      <c r="H849" s="247">
        <v>1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3" t="s">
        <v>178</v>
      </c>
      <c r="AU849" s="253" t="s">
        <v>83</v>
      </c>
      <c r="AV849" s="14" t="s">
        <v>83</v>
      </c>
      <c r="AW849" s="14" t="s">
        <v>30</v>
      </c>
      <c r="AX849" s="14" t="s">
        <v>73</v>
      </c>
      <c r="AY849" s="253" t="s">
        <v>169</v>
      </c>
    </row>
    <row r="850" s="15" customFormat="1">
      <c r="A850" s="15"/>
      <c r="B850" s="254"/>
      <c r="C850" s="255"/>
      <c r="D850" s="234" t="s">
        <v>178</v>
      </c>
      <c r="E850" s="256" t="s">
        <v>1</v>
      </c>
      <c r="F850" s="257" t="s">
        <v>181</v>
      </c>
      <c r="G850" s="255"/>
      <c r="H850" s="258">
        <v>1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4" t="s">
        <v>178</v>
      </c>
      <c r="AU850" s="264" t="s">
        <v>83</v>
      </c>
      <c r="AV850" s="15" t="s">
        <v>177</v>
      </c>
      <c r="AW850" s="15" t="s">
        <v>30</v>
      </c>
      <c r="AX850" s="15" t="s">
        <v>81</v>
      </c>
      <c r="AY850" s="264" t="s">
        <v>169</v>
      </c>
    </row>
    <row r="851" s="2" customFormat="1" ht="24.15" customHeight="1">
      <c r="A851" s="39"/>
      <c r="B851" s="40"/>
      <c r="C851" s="219" t="s">
        <v>689</v>
      </c>
      <c r="D851" s="219" t="s">
        <v>172</v>
      </c>
      <c r="E851" s="220" t="s">
        <v>910</v>
      </c>
      <c r="F851" s="221" t="s">
        <v>911</v>
      </c>
      <c r="G851" s="222" t="s">
        <v>335</v>
      </c>
      <c r="H851" s="223">
        <v>1</v>
      </c>
      <c r="I851" s="224"/>
      <c r="J851" s="225">
        <f>ROUND(I851*H851,2)</f>
        <v>0</v>
      </c>
      <c r="K851" s="221" t="s">
        <v>409</v>
      </c>
      <c r="L851" s="45"/>
      <c r="M851" s="226" t="s">
        <v>1</v>
      </c>
      <c r="N851" s="227" t="s">
        <v>38</v>
      </c>
      <c r="O851" s="92"/>
      <c r="P851" s="228">
        <f>O851*H851</f>
        <v>0</v>
      </c>
      <c r="Q851" s="228">
        <v>0</v>
      </c>
      <c r="R851" s="228">
        <f>Q851*H851</f>
        <v>0</v>
      </c>
      <c r="S851" s="228">
        <v>0</v>
      </c>
      <c r="T851" s="229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0" t="s">
        <v>316</v>
      </c>
      <c r="AT851" s="230" t="s">
        <v>172</v>
      </c>
      <c r="AU851" s="230" t="s">
        <v>83</v>
      </c>
      <c r="AY851" s="18" t="s">
        <v>169</v>
      </c>
      <c r="BE851" s="231">
        <f>IF(N851="základní",J851,0)</f>
        <v>0</v>
      </c>
      <c r="BF851" s="231">
        <f>IF(N851="snížená",J851,0)</f>
        <v>0</v>
      </c>
      <c r="BG851" s="231">
        <f>IF(N851="zákl. přenesená",J851,0)</f>
        <v>0</v>
      </c>
      <c r="BH851" s="231">
        <f>IF(N851="sníž. přenesená",J851,0)</f>
        <v>0</v>
      </c>
      <c r="BI851" s="231">
        <f>IF(N851="nulová",J851,0)</f>
        <v>0</v>
      </c>
      <c r="BJ851" s="18" t="s">
        <v>81</v>
      </c>
      <c r="BK851" s="231">
        <f>ROUND(I851*H851,2)</f>
        <v>0</v>
      </c>
      <c r="BL851" s="18" t="s">
        <v>316</v>
      </c>
      <c r="BM851" s="230" t="s">
        <v>912</v>
      </c>
    </row>
    <row r="852" s="2" customFormat="1">
      <c r="A852" s="39"/>
      <c r="B852" s="40"/>
      <c r="C852" s="41"/>
      <c r="D852" s="234" t="s">
        <v>522</v>
      </c>
      <c r="E852" s="41"/>
      <c r="F852" s="279" t="s">
        <v>523</v>
      </c>
      <c r="G852" s="41"/>
      <c r="H852" s="41"/>
      <c r="I852" s="280"/>
      <c r="J852" s="41"/>
      <c r="K852" s="41"/>
      <c r="L852" s="45"/>
      <c r="M852" s="281"/>
      <c r="N852" s="282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522</v>
      </c>
      <c r="AU852" s="18" t="s">
        <v>83</v>
      </c>
    </row>
    <row r="853" s="13" customFormat="1">
      <c r="A853" s="13"/>
      <c r="B853" s="232"/>
      <c r="C853" s="233"/>
      <c r="D853" s="234" t="s">
        <v>178</v>
      </c>
      <c r="E853" s="235" t="s">
        <v>1</v>
      </c>
      <c r="F853" s="236" t="s">
        <v>179</v>
      </c>
      <c r="G853" s="233"/>
      <c r="H853" s="235" t="s">
        <v>1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2" t="s">
        <v>178</v>
      </c>
      <c r="AU853" s="242" t="s">
        <v>83</v>
      </c>
      <c r="AV853" s="13" t="s">
        <v>81</v>
      </c>
      <c r="AW853" s="13" t="s">
        <v>30</v>
      </c>
      <c r="AX853" s="13" t="s">
        <v>73</v>
      </c>
      <c r="AY853" s="242" t="s">
        <v>169</v>
      </c>
    </row>
    <row r="854" s="13" customFormat="1">
      <c r="A854" s="13"/>
      <c r="B854" s="232"/>
      <c r="C854" s="233"/>
      <c r="D854" s="234" t="s">
        <v>178</v>
      </c>
      <c r="E854" s="235" t="s">
        <v>1</v>
      </c>
      <c r="F854" s="236" t="s">
        <v>913</v>
      </c>
      <c r="G854" s="233"/>
      <c r="H854" s="235" t="s">
        <v>1</v>
      </c>
      <c r="I854" s="237"/>
      <c r="J854" s="233"/>
      <c r="K854" s="233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178</v>
      </c>
      <c r="AU854" s="242" t="s">
        <v>83</v>
      </c>
      <c r="AV854" s="13" t="s">
        <v>81</v>
      </c>
      <c r="AW854" s="13" t="s">
        <v>30</v>
      </c>
      <c r="AX854" s="13" t="s">
        <v>73</v>
      </c>
      <c r="AY854" s="242" t="s">
        <v>169</v>
      </c>
    </row>
    <row r="855" s="14" customFormat="1">
      <c r="A855" s="14"/>
      <c r="B855" s="243"/>
      <c r="C855" s="244"/>
      <c r="D855" s="234" t="s">
        <v>178</v>
      </c>
      <c r="E855" s="245" t="s">
        <v>1</v>
      </c>
      <c r="F855" s="246" t="s">
        <v>81</v>
      </c>
      <c r="G855" s="244"/>
      <c r="H855" s="247">
        <v>1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178</v>
      </c>
      <c r="AU855" s="253" t="s">
        <v>83</v>
      </c>
      <c r="AV855" s="14" t="s">
        <v>83</v>
      </c>
      <c r="AW855" s="14" t="s">
        <v>30</v>
      </c>
      <c r="AX855" s="14" t="s">
        <v>73</v>
      </c>
      <c r="AY855" s="253" t="s">
        <v>169</v>
      </c>
    </row>
    <row r="856" s="15" customFormat="1">
      <c r="A856" s="15"/>
      <c r="B856" s="254"/>
      <c r="C856" s="255"/>
      <c r="D856" s="234" t="s">
        <v>178</v>
      </c>
      <c r="E856" s="256" t="s">
        <v>1</v>
      </c>
      <c r="F856" s="257" t="s">
        <v>181</v>
      </c>
      <c r="G856" s="255"/>
      <c r="H856" s="258">
        <v>1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4" t="s">
        <v>178</v>
      </c>
      <c r="AU856" s="264" t="s">
        <v>83</v>
      </c>
      <c r="AV856" s="15" t="s">
        <v>177</v>
      </c>
      <c r="AW856" s="15" t="s">
        <v>30</v>
      </c>
      <c r="AX856" s="15" t="s">
        <v>81</v>
      </c>
      <c r="AY856" s="264" t="s">
        <v>169</v>
      </c>
    </row>
    <row r="857" s="2" customFormat="1" ht="33" customHeight="1">
      <c r="A857" s="39"/>
      <c r="B857" s="40"/>
      <c r="C857" s="219" t="s">
        <v>914</v>
      </c>
      <c r="D857" s="219" t="s">
        <v>172</v>
      </c>
      <c r="E857" s="220" t="s">
        <v>915</v>
      </c>
      <c r="F857" s="221" t="s">
        <v>916</v>
      </c>
      <c r="G857" s="222" t="s">
        <v>335</v>
      </c>
      <c r="H857" s="223">
        <v>1</v>
      </c>
      <c r="I857" s="224"/>
      <c r="J857" s="225">
        <f>ROUND(I857*H857,2)</f>
        <v>0</v>
      </c>
      <c r="K857" s="221" t="s">
        <v>409</v>
      </c>
      <c r="L857" s="45"/>
      <c r="M857" s="226" t="s">
        <v>1</v>
      </c>
      <c r="N857" s="227" t="s">
        <v>38</v>
      </c>
      <c r="O857" s="92"/>
      <c r="P857" s="228">
        <f>O857*H857</f>
        <v>0</v>
      </c>
      <c r="Q857" s="228">
        <v>0</v>
      </c>
      <c r="R857" s="228">
        <f>Q857*H857</f>
        <v>0</v>
      </c>
      <c r="S857" s="228">
        <v>0</v>
      </c>
      <c r="T857" s="229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0" t="s">
        <v>316</v>
      </c>
      <c r="AT857" s="230" t="s">
        <v>172</v>
      </c>
      <c r="AU857" s="230" t="s">
        <v>83</v>
      </c>
      <c r="AY857" s="18" t="s">
        <v>169</v>
      </c>
      <c r="BE857" s="231">
        <f>IF(N857="základní",J857,0)</f>
        <v>0</v>
      </c>
      <c r="BF857" s="231">
        <f>IF(N857="snížená",J857,0)</f>
        <v>0</v>
      </c>
      <c r="BG857" s="231">
        <f>IF(N857="zákl. přenesená",J857,0)</f>
        <v>0</v>
      </c>
      <c r="BH857" s="231">
        <f>IF(N857="sníž. přenesená",J857,0)</f>
        <v>0</v>
      </c>
      <c r="BI857" s="231">
        <f>IF(N857="nulová",J857,0)</f>
        <v>0</v>
      </c>
      <c r="BJ857" s="18" t="s">
        <v>81</v>
      </c>
      <c r="BK857" s="231">
        <f>ROUND(I857*H857,2)</f>
        <v>0</v>
      </c>
      <c r="BL857" s="18" t="s">
        <v>316</v>
      </c>
      <c r="BM857" s="230" t="s">
        <v>917</v>
      </c>
    </row>
    <row r="858" s="2" customFormat="1">
      <c r="A858" s="39"/>
      <c r="B858" s="40"/>
      <c r="C858" s="41"/>
      <c r="D858" s="234" t="s">
        <v>522</v>
      </c>
      <c r="E858" s="41"/>
      <c r="F858" s="279" t="s">
        <v>523</v>
      </c>
      <c r="G858" s="41"/>
      <c r="H858" s="41"/>
      <c r="I858" s="280"/>
      <c r="J858" s="41"/>
      <c r="K858" s="41"/>
      <c r="L858" s="45"/>
      <c r="M858" s="281"/>
      <c r="N858" s="282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522</v>
      </c>
      <c r="AU858" s="18" t="s">
        <v>83</v>
      </c>
    </row>
    <row r="859" s="13" customFormat="1">
      <c r="A859" s="13"/>
      <c r="B859" s="232"/>
      <c r="C859" s="233"/>
      <c r="D859" s="234" t="s">
        <v>178</v>
      </c>
      <c r="E859" s="235" t="s">
        <v>1</v>
      </c>
      <c r="F859" s="236" t="s">
        <v>179</v>
      </c>
      <c r="G859" s="233"/>
      <c r="H859" s="235" t="s">
        <v>1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178</v>
      </c>
      <c r="AU859" s="242" t="s">
        <v>83</v>
      </c>
      <c r="AV859" s="13" t="s">
        <v>81</v>
      </c>
      <c r="AW859" s="13" t="s">
        <v>30</v>
      </c>
      <c r="AX859" s="13" t="s">
        <v>73</v>
      </c>
      <c r="AY859" s="242" t="s">
        <v>169</v>
      </c>
    </row>
    <row r="860" s="13" customFormat="1">
      <c r="A860" s="13"/>
      <c r="B860" s="232"/>
      <c r="C860" s="233"/>
      <c r="D860" s="234" t="s">
        <v>178</v>
      </c>
      <c r="E860" s="235" t="s">
        <v>1</v>
      </c>
      <c r="F860" s="236" t="s">
        <v>918</v>
      </c>
      <c r="G860" s="233"/>
      <c r="H860" s="235" t="s">
        <v>1</v>
      </c>
      <c r="I860" s="237"/>
      <c r="J860" s="233"/>
      <c r="K860" s="233"/>
      <c r="L860" s="238"/>
      <c r="M860" s="239"/>
      <c r="N860" s="240"/>
      <c r="O860" s="240"/>
      <c r="P860" s="240"/>
      <c r="Q860" s="240"/>
      <c r="R860" s="240"/>
      <c r="S860" s="240"/>
      <c r="T860" s="24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2" t="s">
        <v>178</v>
      </c>
      <c r="AU860" s="242" t="s">
        <v>83</v>
      </c>
      <c r="AV860" s="13" t="s">
        <v>81</v>
      </c>
      <c r="AW860" s="13" t="s">
        <v>30</v>
      </c>
      <c r="AX860" s="13" t="s">
        <v>73</v>
      </c>
      <c r="AY860" s="242" t="s">
        <v>169</v>
      </c>
    </row>
    <row r="861" s="14" customFormat="1">
      <c r="A861" s="14"/>
      <c r="B861" s="243"/>
      <c r="C861" s="244"/>
      <c r="D861" s="234" t="s">
        <v>178</v>
      </c>
      <c r="E861" s="245" t="s">
        <v>1</v>
      </c>
      <c r="F861" s="246" t="s">
        <v>81</v>
      </c>
      <c r="G861" s="244"/>
      <c r="H861" s="247">
        <v>1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178</v>
      </c>
      <c r="AU861" s="253" t="s">
        <v>83</v>
      </c>
      <c r="AV861" s="14" t="s">
        <v>83</v>
      </c>
      <c r="AW861" s="14" t="s">
        <v>30</v>
      </c>
      <c r="AX861" s="14" t="s">
        <v>73</v>
      </c>
      <c r="AY861" s="253" t="s">
        <v>169</v>
      </c>
    </row>
    <row r="862" s="15" customFormat="1">
      <c r="A862" s="15"/>
      <c r="B862" s="254"/>
      <c r="C862" s="255"/>
      <c r="D862" s="234" t="s">
        <v>178</v>
      </c>
      <c r="E862" s="256" t="s">
        <v>1</v>
      </c>
      <c r="F862" s="257" t="s">
        <v>181</v>
      </c>
      <c r="G862" s="255"/>
      <c r="H862" s="258">
        <v>1</v>
      </c>
      <c r="I862" s="259"/>
      <c r="J862" s="255"/>
      <c r="K862" s="255"/>
      <c r="L862" s="260"/>
      <c r="M862" s="261"/>
      <c r="N862" s="262"/>
      <c r="O862" s="262"/>
      <c r="P862" s="262"/>
      <c r="Q862" s="262"/>
      <c r="R862" s="262"/>
      <c r="S862" s="262"/>
      <c r="T862" s="263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4" t="s">
        <v>178</v>
      </c>
      <c r="AU862" s="264" t="s">
        <v>83</v>
      </c>
      <c r="AV862" s="15" t="s">
        <v>177</v>
      </c>
      <c r="AW862" s="15" t="s">
        <v>30</v>
      </c>
      <c r="AX862" s="15" t="s">
        <v>81</v>
      </c>
      <c r="AY862" s="264" t="s">
        <v>169</v>
      </c>
    </row>
    <row r="863" s="2" customFormat="1" ht="24.15" customHeight="1">
      <c r="A863" s="39"/>
      <c r="B863" s="40"/>
      <c r="C863" s="219" t="s">
        <v>713</v>
      </c>
      <c r="D863" s="219" t="s">
        <v>172</v>
      </c>
      <c r="E863" s="220" t="s">
        <v>919</v>
      </c>
      <c r="F863" s="221" t="s">
        <v>920</v>
      </c>
      <c r="G863" s="222" t="s">
        <v>335</v>
      </c>
      <c r="H863" s="223">
        <v>11</v>
      </c>
      <c r="I863" s="224"/>
      <c r="J863" s="225">
        <f>ROUND(I863*H863,2)</f>
        <v>0</v>
      </c>
      <c r="K863" s="221" t="s">
        <v>409</v>
      </c>
      <c r="L863" s="45"/>
      <c r="M863" s="226" t="s">
        <v>1</v>
      </c>
      <c r="N863" s="227" t="s">
        <v>38</v>
      </c>
      <c r="O863" s="92"/>
      <c r="P863" s="228">
        <f>O863*H863</f>
        <v>0</v>
      </c>
      <c r="Q863" s="228">
        <v>0</v>
      </c>
      <c r="R863" s="228">
        <f>Q863*H863</f>
        <v>0</v>
      </c>
      <c r="S863" s="228">
        <v>0</v>
      </c>
      <c r="T863" s="229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0" t="s">
        <v>316</v>
      </c>
      <c r="AT863" s="230" t="s">
        <v>172</v>
      </c>
      <c r="AU863" s="230" t="s">
        <v>83</v>
      </c>
      <c r="AY863" s="18" t="s">
        <v>169</v>
      </c>
      <c r="BE863" s="231">
        <f>IF(N863="základní",J863,0)</f>
        <v>0</v>
      </c>
      <c r="BF863" s="231">
        <f>IF(N863="snížená",J863,0)</f>
        <v>0</v>
      </c>
      <c r="BG863" s="231">
        <f>IF(N863="zákl. přenesená",J863,0)</f>
        <v>0</v>
      </c>
      <c r="BH863" s="231">
        <f>IF(N863="sníž. přenesená",J863,0)</f>
        <v>0</v>
      </c>
      <c r="BI863" s="231">
        <f>IF(N863="nulová",J863,0)</f>
        <v>0</v>
      </c>
      <c r="BJ863" s="18" t="s">
        <v>81</v>
      </c>
      <c r="BK863" s="231">
        <f>ROUND(I863*H863,2)</f>
        <v>0</v>
      </c>
      <c r="BL863" s="18" t="s">
        <v>316</v>
      </c>
      <c r="BM863" s="230" t="s">
        <v>921</v>
      </c>
    </row>
    <row r="864" s="2" customFormat="1">
      <c r="A864" s="39"/>
      <c r="B864" s="40"/>
      <c r="C864" s="41"/>
      <c r="D864" s="234" t="s">
        <v>522</v>
      </c>
      <c r="E864" s="41"/>
      <c r="F864" s="279" t="s">
        <v>523</v>
      </c>
      <c r="G864" s="41"/>
      <c r="H864" s="41"/>
      <c r="I864" s="280"/>
      <c r="J864" s="41"/>
      <c r="K864" s="41"/>
      <c r="L864" s="45"/>
      <c r="M864" s="281"/>
      <c r="N864" s="282"/>
      <c r="O864" s="92"/>
      <c r="P864" s="92"/>
      <c r="Q864" s="92"/>
      <c r="R864" s="92"/>
      <c r="S864" s="92"/>
      <c r="T864" s="93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522</v>
      </c>
      <c r="AU864" s="18" t="s">
        <v>83</v>
      </c>
    </row>
    <row r="865" s="13" customFormat="1">
      <c r="A865" s="13"/>
      <c r="B865" s="232"/>
      <c r="C865" s="233"/>
      <c r="D865" s="234" t="s">
        <v>178</v>
      </c>
      <c r="E865" s="235" t="s">
        <v>1</v>
      </c>
      <c r="F865" s="236" t="s">
        <v>179</v>
      </c>
      <c r="G865" s="233"/>
      <c r="H865" s="235" t="s">
        <v>1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2" t="s">
        <v>178</v>
      </c>
      <c r="AU865" s="242" t="s">
        <v>83</v>
      </c>
      <c r="AV865" s="13" t="s">
        <v>81</v>
      </c>
      <c r="AW865" s="13" t="s">
        <v>30</v>
      </c>
      <c r="AX865" s="13" t="s">
        <v>73</v>
      </c>
      <c r="AY865" s="242" t="s">
        <v>169</v>
      </c>
    </row>
    <row r="866" s="13" customFormat="1">
      <c r="A866" s="13"/>
      <c r="B866" s="232"/>
      <c r="C866" s="233"/>
      <c r="D866" s="234" t="s">
        <v>178</v>
      </c>
      <c r="E866" s="235" t="s">
        <v>1</v>
      </c>
      <c r="F866" s="236" t="s">
        <v>922</v>
      </c>
      <c r="G866" s="233"/>
      <c r="H866" s="235" t="s">
        <v>1</v>
      </c>
      <c r="I866" s="237"/>
      <c r="J866" s="233"/>
      <c r="K866" s="233"/>
      <c r="L866" s="238"/>
      <c r="M866" s="239"/>
      <c r="N866" s="240"/>
      <c r="O866" s="240"/>
      <c r="P866" s="240"/>
      <c r="Q866" s="240"/>
      <c r="R866" s="240"/>
      <c r="S866" s="240"/>
      <c r="T866" s="24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2" t="s">
        <v>178</v>
      </c>
      <c r="AU866" s="242" t="s">
        <v>83</v>
      </c>
      <c r="AV866" s="13" t="s">
        <v>81</v>
      </c>
      <c r="AW866" s="13" t="s">
        <v>30</v>
      </c>
      <c r="AX866" s="13" t="s">
        <v>73</v>
      </c>
      <c r="AY866" s="242" t="s">
        <v>169</v>
      </c>
    </row>
    <row r="867" s="14" customFormat="1">
      <c r="A867" s="14"/>
      <c r="B867" s="243"/>
      <c r="C867" s="244"/>
      <c r="D867" s="234" t="s">
        <v>178</v>
      </c>
      <c r="E867" s="245" t="s">
        <v>1</v>
      </c>
      <c r="F867" s="246" t="s">
        <v>923</v>
      </c>
      <c r="G867" s="244"/>
      <c r="H867" s="247">
        <v>11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178</v>
      </c>
      <c r="AU867" s="253" t="s">
        <v>83</v>
      </c>
      <c r="AV867" s="14" t="s">
        <v>83</v>
      </c>
      <c r="AW867" s="14" t="s">
        <v>30</v>
      </c>
      <c r="AX867" s="14" t="s">
        <v>73</v>
      </c>
      <c r="AY867" s="253" t="s">
        <v>169</v>
      </c>
    </row>
    <row r="868" s="15" customFormat="1">
      <c r="A868" s="15"/>
      <c r="B868" s="254"/>
      <c r="C868" s="255"/>
      <c r="D868" s="234" t="s">
        <v>178</v>
      </c>
      <c r="E868" s="256" t="s">
        <v>1</v>
      </c>
      <c r="F868" s="257" t="s">
        <v>181</v>
      </c>
      <c r="G868" s="255"/>
      <c r="H868" s="258">
        <v>11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4" t="s">
        <v>178</v>
      </c>
      <c r="AU868" s="264" t="s">
        <v>83</v>
      </c>
      <c r="AV868" s="15" t="s">
        <v>177</v>
      </c>
      <c r="AW868" s="15" t="s">
        <v>30</v>
      </c>
      <c r="AX868" s="15" t="s">
        <v>81</v>
      </c>
      <c r="AY868" s="264" t="s">
        <v>169</v>
      </c>
    </row>
    <row r="869" s="2" customFormat="1" ht="24.15" customHeight="1">
      <c r="A869" s="39"/>
      <c r="B869" s="40"/>
      <c r="C869" s="219" t="s">
        <v>924</v>
      </c>
      <c r="D869" s="219" t="s">
        <v>172</v>
      </c>
      <c r="E869" s="220" t="s">
        <v>925</v>
      </c>
      <c r="F869" s="221" t="s">
        <v>926</v>
      </c>
      <c r="G869" s="222" t="s">
        <v>335</v>
      </c>
      <c r="H869" s="223">
        <v>2</v>
      </c>
      <c r="I869" s="224"/>
      <c r="J869" s="225">
        <f>ROUND(I869*H869,2)</f>
        <v>0</v>
      </c>
      <c r="K869" s="221" t="s">
        <v>409</v>
      </c>
      <c r="L869" s="45"/>
      <c r="M869" s="226" t="s">
        <v>1</v>
      </c>
      <c r="N869" s="227" t="s">
        <v>38</v>
      </c>
      <c r="O869" s="92"/>
      <c r="P869" s="228">
        <f>O869*H869</f>
        <v>0</v>
      </c>
      <c r="Q869" s="228">
        <v>0</v>
      </c>
      <c r="R869" s="228">
        <f>Q869*H869</f>
        <v>0</v>
      </c>
      <c r="S869" s="228">
        <v>0</v>
      </c>
      <c r="T869" s="229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0" t="s">
        <v>316</v>
      </c>
      <c r="AT869" s="230" t="s">
        <v>172</v>
      </c>
      <c r="AU869" s="230" t="s">
        <v>83</v>
      </c>
      <c r="AY869" s="18" t="s">
        <v>169</v>
      </c>
      <c r="BE869" s="231">
        <f>IF(N869="základní",J869,0)</f>
        <v>0</v>
      </c>
      <c r="BF869" s="231">
        <f>IF(N869="snížená",J869,0)</f>
        <v>0</v>
      </c>
      <c r="BG869" s="231">
        <f>IF(N869="zákl. přenesená",J869,0)</f>
        <v>0</v>
      </c>
      <c r="BH869" s="231">
        <f>IF(N869="sníž. přenesená",J869,0)</f>
        <v>0</v>
      </c>
      <c r="BI869" s="231">
        <f>IF(N869="nulová",J869,0)</f>
        <v>0</v>
      </c>
      <c r="BJ869" s="18" t="s">
        <v>81</v>
      </c>
      <c r="BK869" s="231">
        <f>ROUND(I869*H869,2)</f>
        <v>0</v>
      </c>
      <c r="BL869" s="18" t="s">
        <v>316</v>
      </c>
      <c r="BM869" s="230" t="s">
        <v>927</v>
      </c>
    </row>
    <row r="870" s="2" customFormat="1">
      <c r="A870" s="39"/>
      <c r="B870" s="40"/>
      <c r="C870" s="41"/>
      <c r="D870" s="234" t="s">
        <v>522</v>
      </c>
      <c r="E870" s="41"/>
      <c r="F870" s="279" t="s">
        <v>523</v>
      </c>
      <c r="G870" s="41"/>
      <c r="H870" s="41"/>
      <c r="I870" s="280"/>
      <c r="J870" s="41"/>
      <c r="K870" s="41"/>
      <c r="L870" s="45"/>
      <c r="M870" s="281"/>
      <c r="N870" s="282"/>
      <c r="O870" s="92"/>
      <c r="P870" s="92"/>
      <c r="Q870" s="92"/>
      <c r="R870" s="92"/>
      <c r="S870" s="92"/>
      <c r="T870" s="93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522</v>
      </c>
      <c r="AU870" s="18" t="s">
        <v>83</v>
      </c>
    </row>
    <row r="871" s="13" customFormat="1">
      <c r="A871" s="13"/>
      <c r="B871" s="232"/>
      <c r="C871" s="233"/>
      <c r="D871" s="234" t="s">
        <v>178</v>
      </c>
      <c r="E871" s="235" t="s">
        <v>1</v>
      </c>
      <c r="F871" s="236" t="s">
        <v>179</v>
      </c>
      <c r="G871" s="233"/>
      <c r="H871" s="235" t="s">
        <v>1</v>
      </c>
      <c r="I871" s="237"/>
      <c r="J871" s="233"/>
      <c r="K871" s="233"/>
      <c r="L871" s="238"/>
      <c r="M871" s="239"/>
      <c r="N871" s="240"/>
      <c r="O871" s="240"/>
      <c r="P871" s="240"/>
      <c r="Q871" s="240"/>
      <c r="R871" s="240"/>
      <c r="S871" s="240"/>
      <c r="T871" s="24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2" t="s">
        <v>178</v>
      </c>
      <c r="AU871" s="242" t="s">
        <v>83</v>
      </c>
      <c r="AV871" s="13" t="s">
        <v>81</v>
      </c>
      <c r="AW871" s="13" t="s">
        <v>30</v>
      </c>
      <c r="AX871" s="13" t="s">
        <v>73</v>
      </c>
      <c r="AY871" s="242" t="s">
        <v>169</v>
      </c>
    </row>
    <row r="872" s="13" customFormat="1">
      <c r="A872" s="13"/>
      <c r="B872" s="232"/>
      <c r="C872" s="233"/>
      <c r="D872" s="234" t="s">
        <v>178</v>
      </c>
      <c r="E872" s="235" t="s">
        <v>1</v>
      </c>
      <c r="F872" s="236" t="s">
        <v>928</v>
      </c>
      <c r="G872" s="233"/>
      <c r="H872" s="235" t="s">
        <v>1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178</v>
      </c>
      <c r="AU872" s="242" t="s">
        <v>83</v>
      </c>
      <c r="AV872" s="13" t="s">
        <v>81</v>
      </c>
      <c r="AW872" s="13" t="s">
        <v>30</v>
      </c>
      <c r="AX872" s="13" t="s">
        <v>73</v>
      </c>
      <c r="AY872" s="242" t="s">
        <v>169</v>
      </c>
    </row>
    <row r="873" s="14" customFormat="1">
      <c r="A873" s="14"/>
      <c r="B873" s="243"/>
      <c r="C873" s="244"/>
      <c r="D873" s="234" t="s">
        <v>178</v>
      </c>
      <c r="E873" s="245" t="s">
        <v>1</v>
      </c>
      <c r="F873" s="246" t="s">
        <v>83</v>
      </c>
      <c r="G873" s="244"/>
      <c r="H873" s="247">
        <v>2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178</v>
      </c>
      <c r="AU873" s="253" t="s">
        <v>83</v>
      </c>
      <c r="AV873" s="14" t="s">
        <v>83</v>
      </c>
      <c r="AW873" s="14" t="s">
        <v>30</v>
      </c>
      <c r="AX873" s="14" t="s">
        <v>73</v>
      </c>
      <c r="AY873" s="253" t="s">
        <v>169</v>
      </c>
    </row>
    <row r="874" s="15" customFormat="1">
      <c r="A874" s="15"/>
      <c r="B874" s="254"/>
      <c r="C874" s="255"/>
      <c r="D874" s="234" t="s">
        <v>178</v>
      </c>
      <c r="E874" s="256" t="s">
        <v>1</v>
      </c>
      <c r="F874" s="257" t="s">
        <v>181</v>
      </c>
      <c r="G874" s="255"/>
      <c r="H874" s="258">
        <v>2</v>
      </c>
      <c r="I874" s="259"/>
      <c r="J874" s="255"/>
      <c r="K874" s="255"/>
      <c r="L874" s="260"/>
      <c r="M874" s="261"/>
      <c r="N874" s="262"/>
      <c r="O874" s="262"/>
      <c r="P874" s="262"/>
      <c r="Q874" s="262"/>
      <c r="R874" s="262"/>
      <c r="S874" s="262"/>
      <c r="T874" s="263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4" t="s">
        <v>178</v>
      </c>
      <c r="AU874" s="264" t="s">
        <v>83</v>
      </c>
      <c r="AV874" s="15" t="s">
        <v>177</v>
      </c>
      <c r="AW874" s="15" t="s">
        <v>30</v>
      </c>
      <c r="AX874" s="15" t="s">
        <v>81</v>
      </c>
      <c r="AY874" s="264" t="s">
        <v>169</v>
      </c>
    </row>
    <row r="875" s="2" customFormat="1" ht="24.15" customHeight="1">
      <c r="A875" s="39"/>
      <c r="B875" s="40"/>
      <c r="C875" s="219" t="s">
        <v>718</v>
      </c>
      <c r="D875" s="219" t="s">
        <v>172</v>
      </c>
      <c r="E875" s="220" t="s">
        <v>929</v>
      </c>
      <c r="F875" s="221" t="s">
        <v>930</v>
      </c>
      <c r="G875" s="222" t="s">
        <v>335</v>
      </c>
      <c r="H875" s="223">
        <v>1</v>
      </c>
      <c r="I875" s="224"/>
      <c r="J875" s="225">
        <f>ROUND(I875*H875,2)</f>
        <v>0</v>
      </c>
      <c r="K875" s="221" t="s">
        <v>409</v>
      </c>
      <c r="L875" s="45"/>
      <c r="M875" s="226" t="s">
        <v>1</v>
      </c>
      <c r="N875" s="227" t="s">
        <v>38</v>
      </c>
      <c r="O875" s="92"/>
      <c r="P875" s="228">
        <f>O875*H875</f>
        <v>0</v>
      </c>
      <c r="Q875" s="228">
        <v>0</v>
      </c>
      <c r="R875" s="228">
        <f>Q875*H875</f>
        <v>0</v>
      </c>
      <c r="S875" s="228">
        <v>0</v>
      </c>
      <c r="T875" s="229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0" t="s">
        <v>316</v>
      </c>
      <c r="AT875" s="230" t="s">
        <v>172</v>
      </c>
      <c r="AU875" s="230" t="s">
        <v>83</v>
      </c>
      <c r="AY875" s="18" t="s">
        <v>169</v>
      </c>
      <c r="BE875" s="231">
        <f>IF(N875="základní",J875,0)</f>
        <v>0</v>
      </c>
      <c r="BF875" s="231">
        <f>IF(N875="snížená",J875,0)</f>
        <v>0</v>
      </c>
      <c r="BG875" s="231">
        <f>IF(N875="zákl. přenesená",J875,0)</f>
        <v>0</v>
      </c>
      <c r="BH875" s="231">
        <f>IF(N875="sníž. přenesená",J875,0)</f>
        <v>0</v>
      </c>
      <c r="BI875" s="231">
        <f>IF(N875="nulová",J875,0)</f>
        <v>0</v>
      </c>
      <c r="BJ875" s="18" t="s">
        <v>81</v>
      </c>
      <c r="BK875" s="231">
        <f>ROUND(I875*H875,2)</f>
        <v>0</v>
      </c>
      <c r="BL875" s="18" t="s">
        <v>316</v>
      </c>
      <c r="BM875" s="230" t="s">
        <v>931</v>
      </c>
    </row>
    <row r="876" s="2" customFormat="1">
      <c r="A876" s="39"/>
      <c r="B876" s="40"/>
      <c r="C876" s="41"/>
      <c r="D876" s="234" t="s">
        <v>522</v>
      </c>
      <c r="E876" s="41"/>
      <c r="F876" s="279" t="s">
        <v>523</v>
      </c>
      <c r="G876" s="41"/>
      <c r="H876" s="41"/>
      <c r="I876" s="280"/>
      <c r="J876" s="41"/>
      <c r="K876" s="41"/>
      <c r="L876" s="45"/>
      <c r="M876" s="281"/>
      <c r="N876" s="282"/>
      <c r="O876" s="92"/>
      <c r="P876" s="92"/>
      <c r="Q876" s="92"/>
      <c r="R876" s="92"/>
      <c r="S876" s="92"/>
      <c r="T876" s="9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522</v>
      </c>
      <c r="AU876" s="18" t="s">
        <v>83</v>
      </c>
    </row>
    <row r="877" s="13" customFormat="1">
      <c r="A877" s="13"/>
      <c r="B877" s="232"/>
      <c r="C877" s="233"/>
      <c r="D877" s="234" t="s">
        <v>178</v>
      </c>
      <c r="E877" s="235" t="s">
        <v>1</v>
      </c>
      <c r="F877" s="236" t="s">
        <v>179</v>
      </c>
      <c r="G877" s="233"/>
      <c r="H877" s="235" t="s">
        <v>1</v>
      </c>
      <c r="I877" s="237"/>
      <c r="J877" s="233"/>
      <c r="K877" s="233"/>
      <c r="L877" s="238"/>
      <c r="M877" s="239"/>
      <c r="N877" s="240"/>
      <c r="O877" s="240"/>
      <c r="P877" s="240"/>
      <c r="Q877" s="240"/>
      <c r="R877" s="240"/>
      <c r="S877" s="240"/>
      <c r="T877" s="24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2" t="s">
        <v>178</v>
      </c>
      <c r="AU877" s="242" t="s">
        <v>83</v>
      </c>
      <c r="AV877" s="13" t="s">
        <v>81</v>
      </c>
      <c r="AW877" s="13" t="s">
        <v>30</v>
      </c>
      <c r="AX877" s="13" t="s">
        <v>73</v>
      </c>
      <c r="AY877" s="242" t="s">
        <v>169</v>
      </c>
    </row>
    <row r="878" s="13" customFormat="1">
      <c r="A878" s="13"/>
      <c r="B878" s="232"/>
      <c r="C878" s="233"/>
      <c r="D878" s="234" t="s">
        <v>178</v>
      </c>
      <c r="E878" s="235" t="s">
        <v>1</v>
      </c>
      <c r="F878" s="236" t="s">
        <v>932</v>
      </c>
      <c r="G878" s="233"/>
      <c r="H878" s="235" t="s">
        <v>1</v>
      </c>
      <c r="I878" s="237"/>
      <c r="J878" s="233"/>
      <c r="K878" s="233"/>
      <c r="L878" s="238"/>
      <c r="M878" s="239"/>
      <c r="N878" s="240"/>
      <c r="O878" s="240"/>
      <c r="P878" s="240"/>
      <c r="Q878" s="240"/>
      <c r="R878" s="240"/>
      <c r="S878" s="240"/>
      <c r="T878" s="24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2" t="s">
        <v>178</v>
      </c>
      <c r="AU878" s="242" t="s">
        <v>83</v>
      </c>
      <c r="AV878" s="13" t="s">
        <v>81</v>
      </c>
      <c r="AW878" s="13" t="s">
        <v>30</v>
      </c>
      <c r="AX878" s="13" t="s">
        <v>73</v>
      </c>
      <c r="AY878" s="242" t="s">
        <v>169</v>
      </c>
    </row>
    <row r="879" s="14" customFormat="1">
      <c r="A879" s="14"/>
      <c r="B879" s="243"/>
      <c r="C879" s="244"/>
      <c r="D879" s="234" t="s">
        <v>178</v>
      </c>
      <c r="E879" s="245" t="s">
        <v>1</v>
      </c>
      <c r="F879" s="246" t="s">
        <v>81</v>
      </c>
      <c r="G879" s="244"/>
      <c r="H879" s="247">
        <v>1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178</v>
      </c>
      <c r="AU879" s="253" t="s">
        <v>83</v>
      </c>
      <c r="AV879" s="14" t="s">
        <v>83</v>
      </c>
      <c r="AW879" s="14" t="s">
        <v>30</v>
      </c>
      <c r="AX879" s="14" t="s">
        <v>73</v>
      </c>
      <c r="AY879" s="253" t="s">
        <v>169</v>
      </c>
    </row>
    <row r="880" s="15" customFormat="1">
      <c r="A880" s="15"/>
      <c r="B880" s="254"/>
      <c r="C880" s="255"/>
      <c r="D880" s="234" t="s">
        <v>178</v>
      </c>
      <c r="E880" s="256" t="s">
        <v>1</v>
      </c>
      <c r="F880" s="257" t="s">
        <v>181</v>
      </c>
      <c r="G880" s="255"/>
      <c r="H880" s="258">
        <v>1</v>
      </c>
      <c r="I880" s="259"/>
      <c r="J880" s="255"/>
      <c r="K880" s="255"/>
      <c r="L880" s="260"/>
      <c r="M880" s="261"/>
      <c r="N880" s="262"/>
      <c r="O880" s="262"/>
      <c r="P880" s="262"/>
      <c r="Q880" s="262"/>
      <c r="R880" s="262"/>
      <c r="S880" s="262"/>
      <c r="T880" s="263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4" t="s">
        <v>178</v>
      </c>
      <c r="AU880" s="264" t="s">
        <v>83</v>
      </c>
      <c r="AV880" s="15" t="s">
        <v>177</v>
      </c>
      <c r="AW880" s="15" t="s">
        <v>30</v>
      </c>
      <c r="AX880" s="15" t="s">
        <v>81</v>
      </c>
      <c r="AY880" s="264" t="s">
        <v>169</v>
      </c>
    </row>
    <row r="881" s="2" customFormat="1" ht="24.15" customHeight="1">
      <c r="A881" s="39"/>
      <c r="B881" s="40"/>
      <c r="C881" s="219" t="s">
        <v>933</v>
      </c>
      <c r="D881" s="219" t="s">
        <v>172</v>
      </c>
      <c r="E881" s="220" t="s">
        <v>934</v>
      </c>
      <c r="F881" s="221" t="s">
        <v>935</v>
      </c>
      <c r="G881" s="222" t="s">
        <v>335</v>
      </c>
      <c r="H881" s="223">
        <v>8</v>
      </c>
      <c r="I881" s="224"/>
      <c r="J881" s="225">
        <f>ROUND(I881*H881,2)</f>
        <v>0</v>
      </c>
      <c r="K881" s="221" t="s">
        <v>409</v>
      </c>
      <c r="L881" s="45"/>
      <c r="M881" s="226" t="s">
        <v>1</v>
      </c>
      <c r="N881" s="227" t="s">
        <v>38</v>
      </c>
      <c r="O881" s="92"/>
      <c r="P881" s="228">
        <f>O881*H881</f>
        <v>0</v>
      </c>
      <c r="Q881" s="228">
        <v>0</v>
      </c>
      <c r="R881" s="228">
        <f>Q881*H881</f>
        <v>0</v>
      </c>
      <c r="S881" s="228">
        <v>0</v>
      </c>
      <c r="T881" s="229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0" t="s">
        <v>316</v>
      </c>
      <c r="AT881" s="230" t="s">
        <v>172</v>
      </c>
      <c r="AU881" s="230" t="s">
        <v>83</v>
      </c>
      <c r="AY881" s="18" t="s">
        <v>169</v>
      </c>
      <c r="BE881" s="231">
        <f>IF(N881="základní",J881,0)</f>
        <v>0</v>
      </c>
      <c r="BF881" s="231">
        <f>IF(N881="snížená",J881,0)</f>
        <v>0</v>
      </c>
      <c r="BG881" s="231">
        <f>IF(N881="zákl. přenesená",J881,0)</f>
        <v>0</v>
      </c>
      <c r="BH881" s="231">
        <f>IF(N881="sníž. přenesená",J881,0)</f>
        <v>0</v>
      </c>
      <c r="BI881" s="231">
        <f>IF(N881="nulová",J881,0)</f>
        <v>0</v>
      </c>
      <c r="BJ881" s="18" t="s">
        <v>81</v>
      </c>
      <c r="BK881" s="231">
        <f>ROUND(I881*H881,2)</f>
        <v>0</v>
      </c>
      <c r="BL881" s="18" t="s">
        <v>316</v>
      </c>
      <c r="BM881" s="230" t="s">
        <v>936</v>
      </c>
    </row>
    <row r="882" s="2" customFormat="1">
      <c r="A882" s="39"/>
      <c r="B882" s="40"/>
      <c r="C882" s="41"/>
      <c r="D882" s="234" t="s">
        <v>522</v>
      </c>
      <c r="E882" s="41"/>
      <c r="F882" s="279" t="s">
        <v>523</v>
      </c>
      <c r="G882" s="41"/>
      <c r="H882" s="41"/>
      <c r="I882" s="280"/>
      <c r="J882" s="41"/>
      <c r="K882" s="41"/>
      <c r="L882" s="45"/>
      <c r="M882" s="281"/>
      <c r="N882" s="282"/>
      <c r="O882" s="92"/>
      <c r="P882" s="92"/>
      <c r="Q882" s="92"/>
      <c r="R882" s="92"/>
      <c r="S882" s="92"/>
      <c r="T882" s="93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522</v>
      </c>
      <c r="AU882" s="18" t="s">
        <v>83</v>
      </c>
    </row>
    <row r="883" s="13" customFormat="1">
      <c r="A883" s="13"/>
      <c r="B883" s="232"/>
      <c r="C883" s="233"/>
      <c r="D883" s="234" t="s">
        <v>178</v>
      </c>
      <c r="E883" s="235" t="s">
        <v>1</v>
      </c>
      <c r="F883" s="236" t="s">
        <v>179</v>
      </c>
      <c r="G883" s="233"/>
      <c r="H883" s="235" t="s">
        <v>1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2" t="s">
        <v>178</v>
      </c>
      <c r="AU883" s="242" t="s">
        <v>83</v>
      </c>
      <c r="AV883" s="13" t="s">
        <v>81</v>
      </c>
      <c r="AW883" s="13" t="s">
        <v>30</v>
      </c>
      <c r="AX883" s="13" t="s">
        <v>73</v>
      </c>
      <c r="AY883" s="242" t="s">
        <v>169</v>
      </c>
    </row>
    <row r="884" s="13" customFormat="1">
      <c r="A884" s="13"/>
      <c r="B884" s="232"/>
      <c r="C884" s="233"/>
      <c r="D884" s="234" t="s">
        <v>178</v>
      </c>
      <c r="E884" s="235" t="s">
        <v>1</v>
      </c>
      <c r="F884" s="236" t="s">
        <v>937</v>
      </c>
      <c r="G884" s="233"/>
      <c r="H884" s="235" t="s">
        <v>1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178</v>
      </c>
      <c r="AU884" s="242" t="s">
        <v>83</v>
      </c>
      <c r="AV884" s="13" t="s">
        <v>81</v>
      </c>
      <c r="AW884" s="13" t="s">
        <v>30</v>
      </c>
      <c r="AX884" s="13" t="s">
        <v>73</v>
      </c>
      <c r="AY884" s="242" t="s">
        <v>169</v>
      </c>
    </row>
    <row r="885" s="14" customFormat="1">
      <c r="A885" s="14"/>
      <c r="B885" s="243"/>
      <c r="C885" s="244"/>
      <c r="D885" s="234" t="s">
        <v>178</v>
      </c>
      <c r="E885" s="245" t="s">
        <v>1</v>
      </c>
      <c r="F885" s="246" t="s">
        <v>938</v>
      </c>
      <c r="G885" s="244"/>
      <c r="H885" s="247">
        <v>8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178</v>
      </c>
      <c r="AU885" s="253" t="s">
        <v>83</v>
      </c>
      <c r="AV885" s="14" t="s">
        <v>83</v>
      </c>
      <c r="AW885" s="14" t="s">
        <v>30</v>
      </c>
      <c r="AX885" s="14" t="s">
        <v>73</v>
      </c>
      <c r="AY885" s="253" t="s">
        <v>169</v>
      </c>
    </row>
    <row r="886" s="15" customFormat="1">
      <c r="A886" s="15"/>
      <c r="B886" s="254"/>
      <c r="C886" s="255"/>
      <c r="D886" s="234" t="s">
        <v>178</v>
      </c>
      <c r="E886" s="256" t="s">
        <v>1</v>
      </c>
      <c r="F886" s="257" t="s">
        <v>181</v>
      </c>
      <c r="G886" s="255"/>
      <c r="H886" s="258">
        <v>8</v>
      </c>
      <c r="I886" s="259"/>
      <c r="J886" s="255"/>
      <c r="K886" s="255"/>
      <c r="L886" s="260"/>
      <c r="M886" s="261"/>
      <c r="N886" s="262"/>
      <c r="O886" s="262"/>
      <c r="P886" s="262"/>
      <c r="Q886" s="262"/>
      <c r="R886" s="262"/>
      <c r="S886" s="262"/>
      <c r="T886" s="263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4" t="s">
        <v>178</v>
      </c>
      <c r="AU886" s="264" t="s">
        <v>83</v>
      </c>
      <c r="AV886" s="15" t="s">
        <v>177</v>
      </c>
      <c r="AW886" s="15" t="s">
        <v>30</v>
      </c>
      <c r="AX886" s="15" t="s">
        <v>81</v>
      </c>
      <c r="AY886" s="264" t="s">
        <v>169</v>
      </c>
    </row>
    <row r="887" s="2" customFormat="1" ht="24.15" customHeight="1">
      <c r="A887" s="39"/>
      <c r="B887" s="40"/>
      <c r="C887" s="219" t="s">
        <v>722</v>
      </c>
      <c r="D887" s="219" t="s">
        <v>172</v>
      </c>
      <c r="E887" s="220" t="s">
        <v>939</v>
      </c>
      <c r="F887" s="221" t="s">
        <v>940</v>
      </c>
      <c r="G887" s="222" t="s">
        <v>335</v>
      </c>
      <c r="H887" s="223">
        <v>8</v>
      </c>
      <c r="I887" s="224"/>
      <c r="J887" s="225">
        <f>ROUND(I887*H887,2)</f>
        <v>0</v>
      </c>
      <c r="K887" s="221" t="s">
        <v>409</v>
      </c>
      <c r="L887" s="45"/>
      <c r="M887" s="226" t="s">
        <v>1</v>
      </c>
      <c r="N887" s="227" t="s">
        <v>38</v>
      </c>
      <c r="O887" s="92"/>
      <c r="P887" s="228">
        <f>O887*H887</f>
        <v>0</v>
      </c>
      <c r="Q887" s="228">
        <v>0</v>
      </c>
      <c r="R887" s="228">
        <f>Q887*H887</f>
        <v>0</v>
      </c>
      <c r="S887" s="228">
        <v>0</v>
      </c>
      <c r="T887" s="229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0" t="s">
        <v>316</v>
      </c>
      <c r="AT887" s="230" t="s">
        <v>172</v>
      </c>
      <c r="AU887" s="230" t="s">
        <v>83</v>
      </c>
      <c r="AY887" s="18" t="s">
        <v>169</v>
      </c>
      <c r="BE887" s="231">
        <f>IF(N887="základní",J887,0)</f>
        <v>0</v>
      </c>
      <c r="BF887" s="231">
        <f>IF(N887="snížená",J887,0)</f>
        <v>0</v>
      </c>
      <c r="BG887" s="231">
        <f>IF(N887="zákl. přenesená",J887,0)</f>
        <v>0</v>
      </c>
      <c r="BH887" s="231">
        <f>IF(N887="sníž. přenesená",J887,0)</f>
        <v>0</v>
      </c>
      <c r="BI887" s="231">
        <f>IF(N887="nulová",J887,0)</f>
        <v>0</v>
      </c>
      <c r="BJ887" s="18" t="s">
        <v>81</v>
      </c>
      <c r="BK887" s="231">
        <f>ROUND(I887*H887,2)</f>
        <v>0</v>
      </c>
      <c r="BL887" s="18" t="s">
        <v>316</v>
      </c>
      <c r="BM887" s="230" t="s">
        <v>941</v>
      </c>
    </row>
    <row r="888" s="2" customFormat="1">
      <c r="A888" s="39"/>
      <c r="B888" s="40"/>
      <c r="C888" s="41"/>
      <c r="D888" s="234" t="s">
        <v>522</v>
      </c>
      <c r="E888" s="41"/>
      <c r="F888" s="279" t="s">
        <v>523</v>
      </c>
      <c r="G888" s="41"/>
      <c r="H888" s="41"/>
      <c r="I888" s="280"/>
      <c r="J888" s="41"/>
      <c r="K888" s="41"/>
      <c r="L888" s="45"/>
      <c r="M888" s="281"/>
      <c r="N888" s="282"/>
      <c r="O888" s="92"/>
      <c r="P888" s="92"/>
      <c r="Q888" s="92"/>
      <c r="R888" s="92"/>
      <c r="S888" s="92"/>
      <c r="T888" s="93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522</v>
      </c>
      <c r="AU888" s="18" t="s">
        <v>83</v>
      </c>
    </row>
    <row r="889" s="13" customFormat="1">
      <c r="A889" s="13"/>
      <c r="B889" s="232"/>
      <c r="C889" s="233"/>
      <c r="D889" s="234" t="s">
        <v>178</v>
      </c>
      <c r="E889" s="235" t="s">
        <v>1</v>
      </c>
      <c r="F889" s="236" t="s">
        <v>179</v>
      </c>
      <c r="G889" s="233"/>
      <c r="H889" s="235" t="s">
        <v>1</v>
      </c>
      <c r="I889" s="237"/>
      <c r="J889" s="233"/>
      <c r="K889" s="233"/>
      <c r="L889" s="238"/>
      <c r="M889" s="239"/>
      <c r="N889" s="240"/>
      <c r="O889" s="240"/>
      <c r="P889" s="240"/>
      <c r="Q889" s="240"/>
      <c r="R889" s="240"/>
      <c r="S889" s="240"/>
      <c r="T889" s="24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2" t="s">
        <v>178</v>
      </c>
      <c r="AU889" s="242" t="s">
        <v>83</v>
      </c>
      <c r="AV889" s="13" t="s">
        <v>81</v>
      </c>
      <c r="AW889" s="13" t="s">
        <v>30</v>
      </c>
      <c r="AX889" s="13" t="s">
        <v>73</v>
      </c>
      <c r="AY889" s="242" t="s">
        <v>169</v>
      </c>
    </row>
    <row r="890" s="13" customFormat="1">
      <c r="A890" s="13"/>
      <c r="B890" s="232"/>
      <c r="C890" s="233"/>
      <c r="D890" s="234" t="s">
        <v>178</v>
      </c>
      <c r="E890" s="235" t="s">
        <v>1</v>
      </c>
      <c r="F890" s="236" t="s">
        <v>942</v>
      </c>
      <c r="G890" s="233"/>
      <c r="H890" s="235" t="s">
        <v>1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178</v>
      </c>
      <c r="AU890" s="242" t="s">
        <v>83</v>
      </c>
      <c r="AV890" s="13" t="s">
        <v>81</v>
      </c>
      <c r="AW890" s="13" t="s">
        <v>30</v>
      </c>
      <c r="AX890" s="13" t="s">
        <v>73</v>
      </c>
      <c r="AY890" s="242" t="s">
        <v>169</v>
      </c>
    </row>
    <row r="891" s="14" customFormat="1">
      <c r="A891" s="14"/>
      <c r="B891" s="243"/>
      <c r="C891" s="244"/>
      <c r="D891" s="234" t="s">
        <v>178</v>
      </c>
      <c r="E891" s="245" t="s">
        <v>1</v>
      </c>
      <c r="F891" s="246" t="s">
        <v>943</v>
      </c>
      <c r="G891" s="244"/>
      <c r="H891" s="247">
        <v>8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178</v>
      </c>
      <c r="AU891" s="253" t="s">
        <v>83</v>
      </c>
      <c r="AV891" s="14" t="s">
        <v>83</v>
      </c>
      <c r="AW891" s="14" t="s">
        <v>30</v>
      </c>
      <c r="AX891" s="14" t="s">
        <v>73</v>
      </c>
      <c r="AY891" s="253" t="s">
        <v>169</v>
      </c>
    </row>
    <row r="892" s="15" customFormat="1">
      <c r="A892" s="15"/>
      <c r="B892" s="254"/>
      <c r="C892" s="255"/>
      <c r="D892" s="234" t="s">
        <v>178</v>
      </c>
      <c r="E892" s="256" t="s">
        <v>1</v>
      </c>
      <c r="F892" s="257" t="s">
        <v>181</v>
      </c>
      <c r="G892" s="255"/>
      <c r="H892" s="258">
        <v>8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4" t="s">
        <v>178</v>
      </c>
      <c r="AU892" s="264" t="s">
        <v>83</v>
      </c>
      <c r="AV892" s="15" t="s">
        <v>177</v>
      </c>
      <c r="AW892" s="15" t="s">
        <v>30</v>
      </c>
      <c r="AX892" s="15" t="s">
        <v>81</v>
      </c>
      <c r="AY892" s="264" t="s">
        <v>169</v>
      </c>
    </row>
    <row r="893" s="2" customFormat="1" ht="24.15" customHeight="1">
      <c r="A893" s="39"/>
      <c r="B893" s="40"/>
      <c r="C893" s="219" t="s">
        <v>944</v>
      </c>
      <c r="D893" s="219" t="s">
        <v>172</v>
      </c>
      <c r="E893" s="220" t="s">
        <v>945</v>
      </c>
      <c r="F893" s="221" t="s">
        <v>946</v>
      </c>
      <c r="G893" s="222" t="s">
        <v>335</v>
      </c>
      <c r="H893" s="223">
        <v>3</v>
      </c>
      <c r="I893" s="224"/>
      <c r="J893" s="225">
        <f>ROUND(I893*H893,2)</f>
        <v>0</v>
      </c>
      <c r="K893" s="221" t="s">
        <v>409</v>
      </c>
      <c r="L893" s="45"/>
      <c r="M893" s="226" t="s">
        <v>1</v>
      </c>
      <c r="N893" s="227" t="s">
        <v>38</v>
      </c>
      <c r="O893" s="92"/>
      <c r="P893" s="228">
        <f>O893*H893</f>
        <v>0</v>
      </c>
      <c r="Q893" s="228">
        <v>0</v>
      </c>
      <c r="R893" s="228">
        <f>Q893*H893</f>
        <v>0</v>
      </c>
      <c r="S893" s="228">
        <v>0</v>
      </c>
      <c r="T893" s="229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0" t="s">
        <v>316</v>
      </c>
      <c r="AT893" s="230" t="s">
        <v>172</v>
      </c>
      <c r="AU893" s="230" t="s">
        <v>83</v>
      </c>
      <c r="AY893" s="18" t="s">
        <v>169</v>
      </c>
      <c r="BE893" s="231">
        <f>IF(N893="základní",J893,0)</f>
        <v>0</v>
      </c>
      <c r="BF893" s="231">
        <f>IF(N893="snížená",J893,0)</f>
        <v>0</v>
      </c>
      <c r="BG893" s="231">
        <f>IF(N893="zákl. přenesená",J893,0)</f>
        <v>0</v>
      </c>
      <c r="BH893" s="231">
        <f>IF(N893="sníž. přenesená",J893,0)</f>
        <v>0</v>
      </c>
      <c r="BI893" s="231">
        <f>IF(N893="nulová",J893,0)</f>
        <v>0</v>
      </c>
      <c r="BJ893" s="18" t="s">
        <v>81</v>
      </c>
      <c r="BK893" s="231">
        <f>ROUND(I893*H893,2)</f>
        <v>0</v>
      </c>
      <c r="BL893" s="18" t="s">
        <v>316</v>
      </c>
      <c r="BM893" s="230" t="s">
        <v>947</v>
      </c>
    </row>
    <row r="894" s="2" customFormat="1">
      <c r="A894" s="39"/>
      <c r="B894" s="40"/>
      <c r="C894" s="41"/>
      <c r="D894" s="234" t="s">
        <v>522</v>
      </c>
      <c r="E894" s="41"/>
      <c r="F894" s="279" t="s">
        <v>523</v>
      </c>
      <c r="G894" s="41"/>
      <c r="H894" s="41"/>
      <c r="I894" s="280"/>
      <c r="J894" s="41"/>
      <c r="K894" s="41"/>
      <c r="L894" s="45"/>
      <c r="M894" s="281"/>
      <c r="N894" s="282"/>
      <c r="O894" s="92"/>
      <c r="P894" s="92"/>
      <c r="Q894" s="92"/>
      <c r="R894" s="92"/>
      <c r="S894" s="92"/>
      <c r="T894" s="93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T894" s="18" t="s">
        <v>522</v>
      </c>
      <c r="AU894" s="18" t="s">
        <v>83</v>
      </c>
    </row>
    <row r="895" s="13" customFormat="1">
      <c r="A895" s="13"/>
      <c r="B895" s="232"/>
      <c r="C895" s="233"/>
      <c r="D895" s="234" t="s">
        <v>178</v>
      </c>
      <c r="E895" s="235" t="s">
        <v>1</v>
      </c>
      <c r="F895" s="236" t="s">
        <v>179</v>
      </c>
      <c r="G895" s="233"/>
      <c r="H895" s="235" t="s">
        <v>1</v>
      </c>
      <c r="I895" s="237"/>
      <c r="J895" s="233"/>
      <c r="K895" s="233"/>
      <c r="L895" s="238"/>
      <c r="M895" s="239"/>
      <c r="N895" s="240"/>
      <c r="O895" s="240"/>
      <c r="P895" s="240"/>
      <c r="Q895" s="240"/>
      <c r="R895" s="240"/>
      <c r="S895" s="240"/>
      <c r="T895" s="24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2" t="s">
        <v>178</v>
      </c>
      <c r="AU895" s="242" t="s">
        <v>83</v>
      </c>
      <c r="AV895" s="13" t="s">
        <v>81</v>
      </c>
      <c r="AW895" s="13" t="s">
        <v>30</v>
      </c>
      <c r="AX895" s="13" t="s">
        <v>73</v>
      </c>
      <c r="AY895" s="242" t="s">
        <v>169</v>
      </c>
    </row>
    <row r="896" s="13" customFormat="1">
      <c r="A896" s="13"/>
      <c r="B896" s="232"/>
      <c r="C896" s="233"/>
      <c r="D896" s="234" t="s">
        <v>178</v>
      </c>
      <c r="E896" s="235" t="s">
        <v>1</v>
      </c>
      <c r="F896" s="236" t="s">
        <v>948</v>
      </c>
      <c r="G896" s="233"/>
      <c r="H896" s="235" t="s">
        <v>1</v>
      </c>
      <c r="I896" s="237"/>
      <c r="J896" s="233"/>
      <c r="K896" s="233"/>
      <c r="L896" s="238"/>
      <c r="M896" s="239"/>
      <c r="N896" s="240"/>
      <c r="O896" s="240"/>
      <c r="P896" s="240"/>
      <c r="Q896" s="240"/>
      <c r="R896" s="240"/>
      <c r="S896" s="240"/>
      <c r="T896" s="24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2" t="s">
        <v>178</v>
      </c>
      <c r="AU896" s="242" t="s">
        <v>83</v>
      </c>
      <c r="AV896" s="13" t="s">
        <v>81</v>
      </c>
      <c r="AW896" s="13" t="s">
        <v>30</v>
      </c>
      <c r="AX896" s="13" t="s">
        <v>73</v>
      </c>
      <c r="AY896" s="242" t="s">
        <v>169</v>
      </c>
    </row>
    <row r="897" s="14" customFormat="1">
      <c r="A897" s="14"/>
      <c r="B897" s="243"/>
      <c r="C897" s="244"/>
      <c r="D897" s="234" t="s">
        <v>178</v>
      </c>
      <c r="E897" s="245" t="s">
        <v>1</v>
      </c>
      <c r="F897" s="246" t="s">
        <v>949</v>
      </c>
      <c r="G897" s="244"/>
      <c r="H897" s="247">
        <v>3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178</v>
      </c>
      <c r="AU897" s="253" t="s">
        <v>83</v>
      </c>
      <c r="AV897" s="14" t="s">
        <v>83</v>
      </c>
      <c r="AW897" s="14" t="s">
        <v>30</v>
      </c>
      <c r="AX897" s="14" t="s">
        <v>73</v>
      </c>
      <c r="AY897" s="253" t="s">
        <v>169</v>
      </c>
    </row>
    <row r="898" s="15" customFormat="1">
      <c r="A898" s="15"/>
      <c r="B898" s="254"/>
      <c r="C898" s="255"/>
      <c r="D898" s="234" t="s">
        <v>178</v>
      </c>
      <c r="E898" s="256" t="s">
        <v>1</v>
      </c>
      <c r="F898" s="257" t="s">
        <v>181</v>
      </c>
      <c r="G898" s="255"/>
      <c r="H898" s="258">
        <v>3</v>
      </c>
      <c r="I898" s="259"/>
      <c r="J898" s="255"/>
      <c r="K898" s="255"/>
      <c r="L898" s="260"/>
      <c r="M898" s="261"/>
      <c r="N898" s="262"/>
      <c r="O898" s="262"/>
      <c r="P898" s="262"/>
      <c r="Q898" s="262"/>
      <c r="R898" s="262"/>
      <c r="S898" s="262"/>
      <c r="T898" s="263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4" t="s">
        <v>178</v>
      </c>
      <c r="AU898" s="264" t="s">
        <v>83</v>
      </c>
      <c r="AV898" s="15" t="s">
        <v>177</v>
      </c>
      <c r="AW898" s="15" t="s">
        <v>30</v>
      </c>
      <c r="AX898" s="15" t="s">
        <v>81</v>
      </c>
      <c r="AY898" s="264" t="s">
        <v>169</v>
      </c>
    </row>
    <row r="899" s="2" customFormat="1" ht="33" customHeight="1">
      <c r="A899" s="39"/>
      <c r="B899" s="40"/>
      <c r="C899" s="219" t="s">
        <v>730</v>
      </c>
      <c r="D899" s="219" t="s">
        <v>172</v>
      </c>
      <c r="E899" s="220" t="s">
        <v>950</v>
      </c>
      <c r="F899" s="221" t="s">
        <v>951</v>
      </c>
      <c r="G899" s="222" t="s">
        <v>335</v>
      </c>
      <c r="H899" s="223">
        <v>1</v>
      </c>
      <c r="I899" s="224"/>
      <c r="J899" s="225">
        <f>ROUND(I899*H899,2)</f>
        <v>0</v>
      </c>
      <c r="K899" s="221" t="s">
        <v>409</v>
      </c>
      <c r="L899" s="45"/>
      <c r="M899" s="226" t="s">
        <v>1</v>
      </c>
      <c r="N899" s="227" t="s">
        <v>38</v>
      </c>
      <c r="O899" s="92"/>
      <c r="P899" s="228">
        <f>O899*H899</f>
        <v>0</v>
      </c>
      <c r="Q899" s="228">
        <v>0</v>
      </c>
      <c r="R899" s="228">
        <f>Q899*H899</f>
        <v>0</v>
      </c>
      <c r="S899" s="228">
        <v>0</v>
      </c>
      <c r="T899" s="229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0" t="s">
        <v>316</v>
      </c>
      <c r="AT899" s="230" t="s">
        <v>172</v>
      </c>
      <c r="AU899" s="230" t="s">
        <v>83</v>
      </c>
      <c r="AY899" s="18" t="s">
        <v>169</v>
      </c>
      <c r="BE899" s="231">
        <f>IF(N899="základní",J899,0)</f>
        <v>0</v>
      </c>
      <c r="BF899" s="231">
        <f>IF(N899="snížená",J899,0)</f>
        <v>0</v>
      </c>
      <c r="BG899" s="231">
        <f>IF(N899="zákl. přenesená",J899,0)</f>
        <v>0</v>
      </c>
      <c r="BH899" s="231">
        <f>IF(N899="sníž. přenesená",J899,0)</f>
        <v>0</v>
      </c>
      <c r="BI899" s="231">
        <f>IF(N899="nulová",J899,0)</f>
        <v>0</v>
      </c>
      <c r="BJ899" s="18" t="s">
        <v>81</v>
      </c>
      <c r="BK899" s="231">
        <f>ROUND(I899*H899,2)</f>
        <v>0</v>
      </c>
      <c r="BL899" s="18" t="s">
        <v>316</v>
      </c>
      <c r="BM899" s="230" t="s">
        <v>952</v>
      </c>
    </row>
    <row r="900" s="2" customFormat="1">
      <c r="A900" s="39"/>
      <c r="B900" s="40"/>
      <c r="C900" s="41"/>
      <c r="D900" s="234" t="s">
        <v>522</v>
      </c>
      <c r="E900" s="41"/>
      <c r="F900" s="279" t="s">
        <v>523</v>
      </c>
      <c r="G900" s="41"/>
      <c r="H900" s="41"/>
      <c r="I900" s="280"/>
      <c r="J900" s="41"/>
      <c r="K900" s="41"/>
      <c r="L900" s="45"/>
      <c r="M900" s="281"/>
      <c r="N900" s="282"/>
      <c r="O900" s="92"/>
      <c r="P900" s="92"/>
      <c r="Q900" s="92"/>
      <c r="R900" s="92"/>
      <c r="S900" s="92"/>
      <c r="T900" s="93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522</v>
      </c>
      <c r="AU900" s="18" t="s">
        <v>83</v>
      </c>
    </row>
    <row r="901" s="13" customFormat="1">
      <c r="A901" s="13"/>
      <c r="B901" s="232"/>
      <c r="C901" s="233"/>
      <c r="D901" s="234" t="s">
        <v>178</v>
      </c>
      <c r="E901" s="235" t="s">
        <v>1</v>
      </c>
      <c r="F901" s="236" t="s">
        <v>179</v>
      </c>
      <c r="G901" s="233"/>
      <c r="H901" s="235" t="s">
        <v>1</v>
      </c>
      <c r="I901" s="237"/>
      <c r="J901" s="233"/>
      <c r="K901" s="233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178</v>
      </c>
      <c r="AU901" s="242" t="s">
        <v>83</v>
      </c>
      <c r="AV901" s="13" t="s">
        <v>81</v>
      </c>
      <c r="AW901" s="13" t="s">
        <v>30</v>
      </c>
      <c r="AX901" s="13" t="s">
        <v>73</v>
      </c>
      <c r="AY901" s="242" t="s">
        <v>169</v>
      </c>
    </row>
    <row r="902" s="13" customFormat="1">
      <c r="A902" s="13"/>
      <c r="B902" s="232"/>
      <c r="C902" s="233"/>
      <c r="D902" s="234" t="s">
        <v>178</v>
      </c>
      <c r="E902" s="235" t="s">
        <v>1</v>
      </c>
      <c r="F902" s="236" t="s">
        <v>953</v>
      </c>
      <c r="G902" s="233"/>
      <c r="H902" s="235" t="s">
        <v>1</v>
      </c>
      <c r="I902" s="237"/>
      <c r="J902" s="233"/>
      <c r="K902" s="233"/>
      <c r="L902" s="238"/>
      <c r="M902" s="239"/>
      <c r="N902" s="240"/>
      <c r="O902" s="240"/>
      <c r="P902" s="240"/>
      <c r="Q902" s="240"/>
      <c r="R902" s="240"/>
      <c r="S902" s="240"/>
      <c r="T902" s="24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2" t="s">
        <v>178</v>
      </c>
      <c r="AU902" s="242" t="s">
        <v>83</v>
      </c>
      <c r="AV902" s="13" t="s">
        <v>81</v>
      </c>
      <c r="AW902" s="13" t="s">
        <v>30</v>
      </c>
      <c r="AX902" s="13" t="s">
        <v>73</v>
      </c>
      <c r="AY902" s="242" t="s">
        <v>169</v>
      </c>
    </row>
    <row r="903" s="14" customFormat="1">
      <c r="A903" s="14"/>
      <c r="B903" s="243"/>
      <c r="C903" s="244"/>
      <c r="D903" s="234" t="s">
        <v>178</v>
      </c>
      <c r="E903" s="245" t="s">
        <v>1</v>
      </c>
      <c r="F903" s="246" t="s">
        <v>81</v>
      </c>
      <c r="G903" s="244"/>
      <c r="H903" s="247">
        <v>1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178</v>
      </c>
      <c r="AU903" s="253" t="s">
        <v>83</v>
      </c>
      <c r="AV903" s="14" t="s">
        <v>83</v>
      </c>
      <c r="AW903" s="14" t="s">
        <v>30</v>
      </c>
      <c r="AX903" s="14" t="s">
        <v>73</v>
      </c>
      <c r="AY903" s="253" t="s">
        <v>169</v>
      </c>
    </row>
    <row r="904" s="15" customFormat="1">
      <c r="A904" s="15"/>
      <c r="B904" s="254"/>
      <c r="C904" s="255"/>
      <c r="D904" s="234" t="s">
        <v>178</v>
      </c>
      <c r="E904" s="256" t="s">
        <v>1</v>
      </c>
      <c r="F904" s="257" t="s">
        <v>181</v>
      </c>
      <c r="G904" s="255"/>
      <c r="H904" s="258">
        <v>1</v>
      </c>
      <c r="I904" s="259"/>
      <c r="J904" s="255"/>
      <c r="K904" s="255"/>
      <c r="L904" s="260"/>
      <c r="M904" s="261"/>
      <c r="N904" s="262"/>
      <c r="O904" s="262"/>
      <c r="P904" s="262"/>
      <c r="Q904" s="262"/>
      <c r="R904" s="262"/>
      <c r="S904" s="262"/>
      <c r="T904" s="263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4" t="s">
        <v>178</v>
      </c>
      <c r="AU904" s="264" t="s">
        <v>83</v>
      </c>
      <c r="AV904" s="15" t="s">
        <v>177</v>
      </c>
      <c r="AW904" s="15" t="s">
        <v>30</v>
      </c>
      <c r="AX904" s="15" t="s">
        <v>81</v>
      </c>
      <c r="AY904" s="264" t="s">
        <v>169</v>
      </c>
    </row>
    <row r="905" s="2" customFormat="1" ht="24.15" customHeight="1">
      <c r="A905" s="39"/>
      <c r="B905" s="40"/>
      <c r="C905" s="219" t="s">
        <v>954</v>
      </c>
      <c r="D905" s="219" t="s">
        <v>172</v>
      </c>
      <c r="E905" s="220" t="s">
        <v>955</v>
      </c>
      <c r="F905" s="221" t="s">
        <v>956</v>
      </c>
      <c r="G905" s="222" t="s">
        <v>335</v>
      </c>
      <c r="H905" s="223">
        <v>3</v>
      </c>
      <c r="I905" s="224"/>
      <c r="J905" s="225">
        <f>ROUND(I905*H905,2)</f>
        <v>0</v>
      </c>
      <c r="K905" s="221" t="s">
        <v>409</v>
      </c>
      <c r="L905" s="45"/>
      <c r="M905" s="226" t="s">
        <v>1</v>
      </c>
      <c r="N905" s="227" t="s">
        <v>38</v>
      </c>
      <c r="O905" s="92"/>
      <c r="P905" s="228">
        <f>O905*H905</f>
        <v>0</v>
      </c>
      <c r="Q905" s="228">
        <v>0</v>
      </c>
      <c r="R905" s="228">
        <f>Q905*H905</f>
        <v>0</v>
      </c>
      <c r="S905" s="228">
        <v>0</v>
      </c>
      <c r="T905" s="229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0" t="s">
        <v>316</v>
      </c>
      <c r="AT905" s="230" t="s">
        <v>172</v>
      </c>
      <c r="AU905" s="230" t="s">
        <v>83</v>
      </c>
      <c r="AY905" s="18" t="s">
        <v>169</v>
      </c>
      <c r="BE905" s="231">
        <f>IF(N905="základní",J905,0)</f>
        <v>0</v>
      </c>
      <c r="BF905" s="231">
        <f>IF(N905="snížená",J905,0)</f>
        <v>0</v>
      </c>
      <c r="BG905" s="231">
        <f>IF(N905="zákl. přenesená",J905,0)</f>
        <v>0</v>
      </c>
      <c r="BH905" s="231">
        <f>IF(N905="sníž. přenesená",J905,0)</f>
        <v>0</v>
      </c>
      <c r="BI905" s="231">
        <f>IF(N905="nulová",J905,0)</f>
        <v>0</v>
      </c>
      <c r="BJ905" s="18" t="s">
        <v>81</v>
      </c>
      <c r="BK905" s="231">
        <f>ROUND(I905*H905,2)</f>
        <v>0</v>
      </c>
      <c r="BL905" s="18" t="s">
        <v>316</v>
      </c>
      <c r="BM905" s="230" t="s">
        <v>957</v>
      </c>
    </row>
    <row r="906" s="2" customFormat="1">
      <c r="A906" s="39"/>
      <c r="B906" s="40"/>
      <c r="C906" s="41"/>
      <c r="D906" s="234" t="s">
        <v>522</v>
      </c>
      <c r="E906" s="41"/>
      <c r="F906" s="279" t="s">
        <v>523</v>
      </c>
      <c r="G906" s="41"/>
      <c r="H906" s="41"/>
      <c r="I906" s="280"/>
      <c r="J906" s="41"/>
      <c r="K906" s="41"/>
      <c r="L906" s="45"/>
      <c r="M906" s="281"/>
      <c r="N906" s="282"/>
      <c r="O906" s="92"/>
      <c r="P906" s="92"/>
      <c r="Q906" s="92"/>
      <c r="R906" s="92"/>
      <c r="S906" s="92"/>
      <c r="T906" s="93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T906" s="18" t="s">
        <v>522</v>
      </c>
      <c r="AU906" s="18" t="s">
        <v>83</v>
      </c>
    </row>
    <row r="907" s="13" customFormat="1">
      <c r="A907" s="13"/>
      <c r="B907" s="232"/>
      <c r="C907" s="233"/>
      <c r="D907" s="234" t="s">
        <v>178</v>
      </c>
      <c r="E907" s="235" t="s">
        <v>1</v>
      </c>
      <c r="F907" s="236" t="s">
        <v>179</v>
      </c>
      <c r="G907" s="233"/>
      <c r="H907" s="235" t="s">
        <v>1</v>
      </c>
      <c r="I907" s="237"/>
      <c r="J907" s="233"/>
      <c r="K907" s="233"/>
      <c r="L907" s="238"/>
      <c r="M907" s="239"/>
      <c r="N907" s="240"/>
      <c r="O907" s="240"/>
      <c r="P907" s="240"/>
      <c r="Q907" s="240"/>
      <c r="R907" s="240"/>
      <c r="S907" s="240"/>
      <c r="T907" s="24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2" t="s">
        <v>178</v>
      </c>
      <c r="AU907" s="242" t="s">
        <v>83</v>
      </c>
      <c r="AV907" s="13" t="s">
        <v>81</v>
      </c>
      <c r="AW907" s="13" t="s">
        <v>30</v>
      </c>
      <c r="AX907" s="13" t="s">
        <v>73</v>
      </c>
      <c r="AY907" s="242" t="s">
        <v>169</v>
      </c>
    </row>
    <row r="908" s="13" customFormat="1">
      <c r="A908" s="13"/>
      <c r="B908" s="232"/>
      <c r="C908" s="233"/>
      <c r="D908" s="234" t="s">
        <v>178</v>
      </c>
      <c r="E908" s="235" t="s">
        <v>1</v>
      </c>
      <c r="F908" s="236" t="s">
        <v>958</v>
      </c>
      <c r="G908" s="233"/>
      <c r="H908" s="235" t="s">
        <v>1</v>
      </c>
      <c r="I908" s="237"/>
      <c r="J908" s="233"/>
      <c r="K908" s="233"/>
      <c r="L908" s="238"/>
      <c r="M908" s="239"/>
      <c r="N908" s="240"/>
      <c r="O908" s="240"/>
      <c r="P908" s="240"/>
      <c r="Q908" s="240"/>
      <c r="R908" s="240"/>
      <c r="S908" s="240"/>
      <c r="T908" s="24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2" t="s">
        <v>178</v>
      </c>
      <c r="AU908" s="242" t="s">
        <v>83</v>
      </c>
      <c r="AV908" s="13" t="s">
        <v>81</v>
      </c>
      <c r="AW908" s="13" t="s">
        <v>30</v>
      </c>
      <c r="AX908" s="13" t="s">
        <v>73</v>
      </c>
      <c r="AY908" s="242" t="s">
        <v>169</v>
      </c>
    </row>
    <row r="909" s="14" customFormat="1">
      <c r="A909" s="14"/>
      <c r="B909" s="243"/>
      <c r="C909" s="244"/>
      <c r="D909" s="234" t="s">
        <v>178</v>
      </c>
      <c r="E909" s="245" t="s">
        <v>1</v>
      </c>
      <c r="F909" s="246" t="s">
        <v>949</v>
      </c>
      <c r="G909" s="244"/>
      <c r="H909" s="247">
        <v>3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178</v>
      </c>
      <c r="AU909" s="253" t="s">
        <v>83</v>
      </c>
      <c r="AV909" s="14" t="s">
        <v>83</v>
      </c>
      <c r="AW909" s="14" t="s">
        <v>30</v>
      </c>
      <c r="AX909" s="14" t="s">
        <v>73</v>
      </c>
      <c r="AY909" s="253" t="s">
        <v>169</v>
      </c>
    </row>
    <row r="910" s="15" customFormat="1">
      <c r="A910" s="15"/>
      <c r="B910" s="254"/>
      <c r="C910" s="255"/>
      <c r="D910" s="234" t="s">
        <v>178</v>
      </c>
      <c r="E910" s="256" t="s">
        <v>1</v>
      </c>
      <c r="F910" s="257" t="s">
        <v>181</v>
      </c>
      <c r="G910" s="255"/>
      <c r="H910" s="258">
        <v>3</v>
      </c>
      <c r="I910" s="259"/>
      <c r="J910" s="255"/>
      <c r="K910" s="255"/>
      <c r="L910" s="260"/>
      <c r="M910" s="261"/>
      <c r="N910" s="262"/>
      <c r="O910" s="262"/>
      <c r="P910" s="262"/>
      <c r="Q910" s="262"/>
      <c r="R910" s="262"/>
      <c r="S910" s="262"/>
      <c r="T910" s="263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4" t="s">
        <v>178</v>
      </c>
      <c r="AU910" s="264" t="s">
        <v>83</v>
      </c>
      <c r="AV910" s="15" t="s">
        <v>177</v>
      </c>
      <c r="AW910" s="15" t="s">
        <v>30</v>
      </c>
      <c r="AX910" s="15" t="s">
        <v>81</v>
      </c>
      <c r="AY910" s="264" t="s">
        <v>169</v>
      </c>
    </row>
    <row r="911" s="2" customFormat="1" ht="24.15" customHeight="1">
      <c r="A911" s="39"/>
      <c r="B911" s="40"/>
      <c r="C911" s="219" t="s">
        <v>734</v>
      </c>
      <c r="D911" s="219" t="s">
        <v>172</v>
      </c>
      <c r="E911" s="220" t="s">
        <v>959</v>
      </c>
      <c r="F911" s="221" t="s">
        <v>960</v>
      </c>
      <c r="G911" s="222" t="s">
        <v>335</v>
      </c>
      <c r="H911" s="223">
        <v>1</v>
      </c>
      <c r="I911" s="224"/>
      <c r="J911" s="225">
        <f>ROUND(I911*H911,2)</f>
        <v>0</v>
      </c>
      <c r="K911" s="221" t="s">
        <v>409</v>
      </c>
      <c r="L911" s="45"/>
      <c r="M911" s="226" t="s">
        <v>1</v>
      </c>
      <c r="N911" s="227" t="s">
        <v>38</v>
      </c>
      <c r="O911" s="92"/>
      <c r="P911" s="228">
        <f>O911*H911</f>
        <v>0</v>
      </c>
      <c r="Q911" s="228">
        <v>0</v>
      </c>
      <c r="R911" s="228">
        <f>Q911*H911</f>
        <v>0</v>
      </c>
      <c r="S911" s="228">
        <v>0</v>
      </c>
      <c r="T911" s="229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0" t="s">
        <v>316</v>
      </c>
      <c r="AT911" s="230" t="s">
        <v>172</v>
      </c>
      <c r="AU911" s="230" t="s">
        <v>83</v>
      </c>
      <c r="AY911" s="18" t="s">
        <v>169</v>
      </c>
      <c r="BE911" s="231">
        <f>IF(N911="základní",J911,0)</f>
        <v>0</v>
      </c>
      <c r="BF911" s="231">
        <f>IF(N911="snížená",J911,0)</f>
        <v>0</v>
      </c>
      <c r="BG911" s="231">
        <f>IF(N911="zákl. přenesená",J911,0)</f>
        <v>0</v>
      </c>
      <c r="BH911" s="231">
        <f>IF(N911="sníž. přenesená",J911,0)</f>
        <v>0</v>
      </c>
      <c r="BI911" s="231">
        <f>IF(N911="nulová",J911,0)</f>
        <v>0</v>
      </c>
      <c r="BJ911" s="18" t="s">
        <v>81</v>
      </c>
      <c r="BK911" s="231">
        <f>ROUND(I911*H911,2)</f>
        <v>0</v>
      </c>
      <c r="BL911" s="18" t="s">
        <v>316</v>
      </c>
      <c r="BM911" s="230" t="s">
        <v>961</v>
      </c>
    </row>
    <row r="912" s="2" customFormat="1">
      <c r="A912" s="39"/>
      <c r="B912" s="40"/>
      <c r="C912" s="41"/>
      <c r="D912" s="234" t="s">
        <v>522</v>
      </c>
      <c r="E912" s="41"/>
      <c r="F912" s="279" t="s">
        <v>523</v>
      </c>
      <c r="G912" s="41"/>
      <c r="H912" s="41"/>
      <c r="I912" s="280"/>
      <c r="J912" s="41"/>
      <c r="K912" s="41"/>
      <c r="L912" s="45"/>
      <c r="M912" s="281"/>
      <c r="N912" s="282"/>
      <c r="O912" s="92"/>
      <c r="P912" s="92"/>
      <c r="Q912" s="92"/>
      <c r="R912" s="92"/>
      <c r="S912" s="92"/>
      <c r="T912" s="93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522</v>
      </c>
      <c r="AU912" s="18" t="s">
        <v>83</v>
      </c>
    </row>
    <row r="913" s="13" customFormat="1">
      <c r="A913" s="13"/>
      <c r="B913" s="232"/>
      <c r="C913" s="233"/>
      <c r="D913" s="234" t="s">
        <v>178</v>
      </c>
      <c r="E913" s="235" t="s">
        <v>1</v>
      </c>
      <c r="F913" s="236" t="s">
        <v>179</v>
      </c>
      <c r="G913" s="233"/>
      <c r="H913" s="235" t="s">
        <v>1</v>
      </c>
      <c r="I913" s="237"/>
      <c r="J913" s="233"/>
      <c r="K913" s="233"/>
      <c r="L913" s="238"/>
      <c r="M913" s="239"/>
      <c r="N913" s="240"/>
      <c r="O913" s="240"/>
      <c r="P913" s="240"/>
      <c r="Q913" s="240"/>
      <c r="R913" s="240"/>
      <c r="S913" s="240"/>
      <c r="T913" s="24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2" t="s">
        <v>178</v>
      </c>
      <c r="AU913" s="242" t="s">
        <v>83</v>
      </c>
      <c r="AV913" s="13" t="s">
        <v>81</v>
      </c>
      <c r="AW913" s="13" t="s">
        <v>30</v>
      </c>
      <c r="AX913" s="13" t="s">
        <v>73</v>
      </c>
      <c r="AY913" s="242" t="s">
        <v>169</v>
      </c>
    </row>
    <row r="914" s="13" customFormat="1">
      <c r="A914" s="13"/>
      <c r="B914" s="232"/>
      <c r="C914" s="233"/>
      <c r="D914" s="234" t="s">
        <v>178</v>
      </c>
      <c r="E914" s="235" t="s">
        <v>1</v>
      </c>
      <c r="F914" s="236" t="s">
        <v>962</v>
      </c>
      <c r="G914" s="233"/>
      <c r="H914" s="235" t="s">
        <v>1</v>
      </c>
      <c r="I914" s="237"/>
      <c r="J914" s="233"/>
      <c r="K914" s="233"/>
      <c r="L914" s="238"/>
      <c r="M914" s="239"/>
      <c r="N914" s="240"/>
      <c r="O914" s="240"/>
      <c r="P914" s="240"/>
      <c r="Q914" s="240"/>
      <c r="R914" s="240"/>
      <c r="S914" s="240"/>
      <c r="T914" s="24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2" t="s">
        <v>178</v>
      </c>
      <c r="AU914" s="242" t="s">
        <v>83</v>
      </c>
      <c r="AV914" s="13" t="s">
        <v>81</v>
      </c>
      <c r="AW914" s="13" t="s">
        <v>30</v>
      </c>
      <c r="AX914" s="13" t="s">
        <v>73</v>
      </c>
      <c r="AY914" s="242" t="s">
        <v>169</v>
      </c>
    </row>
    <row r="915" s="14" customFormat="1">
      <c r="A915" s="14"/>
      <c r="B915" s="243"/>
      <c r="C915" s="244"/>
      <c r="D915" s="234" t="s">
        <v>178</v>
      </c>
      <c r="E915" s="245" t="s">
        <v>1</v>
      </c>
      <c r="F915" s="246" t="s">
        <v>81</v>
      </c>
      <c r="G915" s="244"/>
      <c r="H915" s="247">
        <v>1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178</v>
      </c>
      <c r="AU915" s="253" t="s">
        <v>83</v>
      </c>
      <c r="AV915" s="14" t="s">
        <v>83</v>
      </c>
      <c r="AW915" s="14" t="s">
        <v>30</v>
      </c>
      <c r="AX915" s="14" t="s">
        <v>73</v>
      </c>
      <c r="AY915" s="253" t="s">
        <v>169</v>
      </c>
    </row>
    <row r="916" s="15" customFormat="1">
      <c r="A916" s="15"/>
      <c r="B916" s="254"/>
      <c r="C916" s="255"/>
      <c r="D916" s="234" t="s">
        <v>178</v>
      </c>
      <c r="E916" s="256" t="s">
        <v>1</v>
      </c>
      <c r="F916" s="257" t="s">
        <v>181</v>
      </c>
      <c r="G916" s="255"/>
      <c r="H916" s="258">
        <v>1</v>
      </c>
      <c r="I916" s="259"/>
      <c r="J916" s="255"/>
      <c r="K916" s="255"/>
      <c r="L916" s="260"/>
      <c r="M916" s="261"/>
      <c r="N916" s="262"/>
      <c r="O916" s="262"/>
      <c r="P916" s="262"/>
      <c r="Q916" s="262"/>
      <c r="R916" s="262"/>
      <c r="S916" s="262"/>
      <c r="T916" s="263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4" t="s">
        <v>178</v>
      </c>
      <c r="AU916" s="264" t="s">
        <v>83</v>
      </c>
      <c r="AV916" s="15" t="s">
        <v>177</v>
      </c>
      <c r="AW916" s="15" t="s">
        <v>30</v>
      </c>
      <c r="AX916" s="15" t="s">
        <v>81</v>
      </c>
      <c r="AY916" s="264" t="s">
        <v>169</v>
      </c>
    </row>
    <row r="917" s="2" customFormat="1" ht="24.15" customHeight="1">
      <c r="A917" s="39"/>
      <c r="B917" s="40"/>
      <c r="C917" s="219" t="s">
        <v>963</v>
      </c>
      <c r="D917" s="219" t="s">
        <v>172</v>
      </c>
      <c r="E917" s="220" t="s">
        <v>964</v>
      </c>
      <c r="F917" s="221" t="s">
        <v>965</v>
      </c>
      <c r="G917" s="222" t="s">
        <v>335</v>
      </c>
      <c r="H917" s="223">
        <v>3</v>
      </c>
      <c r="I917" s="224"/>
      <c r="J917" s="225">
        <f>ROUND(I917*H917,2)</f>
        <v>0</v>
      </c>
      <c r="K917" s="221" t="s">
        <v>409</v>
      </c>
      <c r="L917" s="45"/>
      <c r="M917" s="226" t="s">
        <v>1</v>
      </c>
      <c r="N917" s="227" t="s">
        <v>38</v>
      </c>
      <c r="O917" s="92"/>
      <c r="P917" s="228">
        <f>O917*H917</f>
        <v>0</v>
      </c>
      <c r="Q917" s="228">
        <v>0</v>
      </c>
      <c r="R917" s="228">
        <f>Q917*H917</f>
        <v>0</v>
      </c>
      <c r="S917" s="228">
        <v>0</v>
      </c>
      <c r="T917" s="229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30" t="s">
        <v>316</v>
      </c>
      <c r="AT917" s="230" t="s">
        <v>172</v>
      </c>
      <c r="AU917" s="230" t="s">
        <v>83</v>
      </c>
      <c r="AY917" s="18" t="s">
        <v>169</v>
      </c>
      <c r="BE917" s="231">
        <f>IF(N917="základní",J917,0)</f>
        <v>0</v>
      </c>
      <c r="BF917" s="231">
        <f>IF(N917="snížená",J917,0)</f>
        <v>0</v>
      </c>
      <c r="BG917" s="231">
        <f>IF(N917="zákl. přenesená",J917,0)</f>
        <v>0</v>
      </c>
      <c r="BH917" s="231">
        <f>IF(N917="sníž. přenesená",J917,0)</f>
        <v>0</v>
      </c>
      <c r="BI917" s="231">
        <f>IF(N917="nulová",J917,0)</f>
        <v>0</v>
      </c>
      <c r="BJ917" s="18" t="s">
        <v>81</v>
      </c>
      <c r="BK917" s="231">
        <f>ROUND(I917*H917,2)</f>
        <v>0</v>
      </c>
      <c r="BL917" s="18" t="s">
        <v>316</v>
      </c>
      <c r="BM917" s="230" t="s">
        <v>966</v>
      </c>
    </row>
    <row r="918" s="2" customFormat="1">
      <c r="A918" s="39"/>
      <c r="B918" s="40"/>
      <c r="C918" s="41"/>
      <c r="D918" s="234" t="s">
        <v>522</v>
      </c>
      <c r="E918" s="41"/>
      <c r="F918" s="279" t="s">
        <v>523</v>
      </c>
      <c r="G918" s="41"/>
      <c r="H918" s="41"/>
      <c r="I918" s="280"/>
      <c r="J918" s="41"/>
      <c r="K918" s="41"/>
      <c r="L918" s="45"/>
      <c r="M918" s="281"/>
      <c r="N918" s="282"/>
      <c r="O918" s="92"/>
      <c r="P918" s="92"/>
      <c r="Q918" s="92"/>
      <c r="R918" s="92"/>
      <c r="S918" s="92"/>
      <c r="T918" s="93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T918" s="18" t="s">
        <v>522</v>
      </c>
      <c r="AU918" s="18" t="s">
        <v>83</v>
      </c>
    </row>
    <row r="919" s="13" customFormat="1">
      <c r="A919" s="13"/>
      <c r="B919" s="232"/>
      <c r="C919" s="233"/>
      <c r="D919" s="234" t="s">
        <v>178</v>
      </c>
      <c r="E919" s="235" t="s">
        <v>1</v>
      </c>
      <c r="F919" s="236" t="s">
        <v>179</v>
      </c>
      <c r="G919" s="233"/>
      <c r="H919" s="235" t="s">
        <v>1</v>
      </c>
      <c r="I919" s="237"/>
      <c r="J919" s="233"/>
      <c r="K919" s="233"/>
      <c r="L919" s="238"/>
      <c r="M919" s="239"/>
      <c r="N919" s="240"/>
      <c r="O919" s="240"/>
      <c r="P919" s="240"/>
      <c r="Q919" s="240"/>
      <c r="R919" s="240"/>
      <c r="S919" s="240"/>
      <c r="T919" s="24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2" t="s">
        <v>178</v>
      </c>
      <c r="AU919" s="242" t="s">
        <v>83</v>
      </c>
      <c r="AV919" s="13" t="s">
        <v>81</v>
      </c>
      <c r="AW919" s="13" t="s">
        <v>30</v>
      </c>
      <c r="AX919" s="13" t="s">
        <v>73</v>
      </c>
      <c r="AY919" s="242" t="s">
        <v>169</v>
      </c>
    </row>
    <row r="920" s="13" customFormat="1">
      <c r="A920" s="13"/>
      <c r="B920" s="232"/>
      <c r="C920" s="233"/>
      <c r="D920" s="234" t="s">
        <v>178</v>
      </c>
      <c r="E920" s="235" t="s">
        <v>1</v>
      </c>
      <c r="F920" s="236" t="s">
        <v>967</v>
      </c>
      <c r="G920" s="233"/>
      <c r="H920" s="235" t="s">
        <v>1</v>
      </c>
      <c r="I920" s="237"/>
      <c r="J920" s="233"/>
      <c r="K920" s="233"/>
      <c r="L920" s="238"/>
      <c r="M920" s="239"/>
      <c r="N920" s="240"/>
      <c r="O920" s="240"/>
      <c r="P920" s="240"/>
      <c r="Q920" s="240"/>
      <c r="R920" s="240"/>
      <c r="S920" s="240"/>
      <c r="T920" s="24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2" t="s">
        <v>178</v>
      </c>
      <c r="AU920" s="242" t="s">
        <v>83</v>
      </c>
      <c r="AV920" s="13" t="s">
        <v>81</v>
      </c>
      <c r="AW920" s="13" t="s">
        <v>30</v>
      </c>
      <c r="AX920" s="13" t="s">
        <v>73</v>
      </c>
      <c r="AY920" s="242" t="s">
        <v>169</v>
      </c>
    </row>
    <row r="921" s="14" customFormat="1">
      <c r="A921" s="14"/>
      <c r="B921" s="243"/>
      <c r="C921" s="244"/>
      <c r="D921" s="234" t="s">
        <v>178</v>
      </c>
      <c r="E921" s="245" t="s">
        <v>1</v>
      </c>
      <c r="F921" s="246" t="s">
        <v>968</v>
      </c>
      <c r="G921" s="244"/>
      <c r="H921" s="247">
        <v>3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178</v>
      </c>
      <c r="AU921" s="253" t="s">
        <v>83</v>
      </c>
      <c r="AV921" s="14" t="s">
        <v>83</v>
      </c>
      <c r="AW921" s="14" t="s">
        <v>30</v>
      </c>
      <c r="AX921" s="14" t="s">
        <v>73</v>
      </c>
      <c r="AY921" s="253" t="s">
        <v>169</v>
      </c>
    </row>
    <row r="922" s="15" customFormat="1">
      <c r="A922" s="15"/>
      <c r="B922" s="254"/>
      <c r="C922" s="255"/>
      <c r="D922" s="234" t="s">
        <v>178</v>
      </c>
      <c r="E922" s="256" t="s">
        <v>1</v>
      </c>
      <c r="F922" s="257" t="s">
        <v>181</v>
      </c>
      <c r="G922" s="255"/>
      <c r="H922" s="258">
        <v>3</v>
      </c>
      <c r="I922" s="259"/>
      <c r="J922" s="255"/>
      <c r="K922" s="255"/>
      <c r="L922" s="260"/>
      <c r="M922" s="261"/>
      <c r="N922" s="262"/>
      <c r="O922" s="262"/>
      <c r="P922" s="262"/>
      <c r="Q922" s="262"/>
      <c r="R922" s="262"/>
      <c r="S922" s="262"/>
      <c r="T922" s="263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64" t="s">
        <v>178</v>
      </c>
      <c r="AU922" s="264" t="s">
        <v>83</v>
      </c>
      <c r="AV922" s="15" t="s">
        <v>177</v>
      </c>
      <c r="AW922" s="15" t="s">
        <v>30</v>
      </c>
      <c r="AX922" s="15" t="s">
        <v>81</v>
      </c>
      <c r="AY922" s="264" t="s">
        <v>169</v>
      </c>
    </row>
    <row r="923" s="2" customFormat="1" ht="24.15" customHeight="1">
      <c r="A923" s="39"/>
      <c r="B923" s="40"/>
      <c r="C923" s="219" t="s">
        <v>740</v>
      </c>
      <c r="D923" s="219" t="s">
        <v>172</v>
      </c>
      <c r="E923" s="220" t="s">
        <v>969</v>
      </c>
      <c r="F923" s="221" t="s">
        <v>970</v>
      </c>
      <c r="G923" s="222" t="s">
        <v>335</v>
      </c>
      <c r="H923" s="223">
        <v>2</v>
      </c>
      <c r="I923" s="224"/>
      <c r="J923" s="225">
        <f>ROUND(I923*H923,2)</f>
        <v>0</v>
      </c>
      <c r="K923" s="221" t="s">
        <v>409</v>
      </c>
      <c r="L923" s="45"/>
      <c r="M923" s="226" t="s">
        <v>1</v>
      </c>
      <c r="N923" s="227" t="s">
        <v>38</v>
      </c>
      <c r="O923" s="92"/>
      <c r="P923" s="228">
        <f>O923*H923</f>
        <v>0</v>
      </c>
      <c r="Q923" s="228">
        <v>0</v>
      </c>
      <c r="R923" s="228">
        <f>Q923*H923</f>
        <v>0</v>
      </c>
      <c r="S923" s="228">
        <v>0</v>
      </c>
      <c r="T923" s="229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0" t="s">
        <v>316</v>
      </c>
      <c r="AT923" s="230" t="s">
        <v>172</v>
      </c>
      <c r="AU923" s="230" t="s">
        <v>83</v>
      </c>
      <c r="AY923" s="18" t="s">
        <v>169</v>
      </c>
      <c r="BE923" s="231">
        <f>IF(N923="základní",J923,0)</f>
        <v>0</v>
      </c>
      <c r="BF923" s="231">
        <f>IF(N923="snížená",J923,0)</f>
        <v>0</v>
      </c>
      <c r="BG923" s="231">
        <f>IF(N923="zákl. přenesená",J923,0)</f>
        <v>0</v>
      </c>
      <c r="BH923" s="231">
        <f>IF(N923="sníž. přenesená",J923,0)</f>
        <v>0</v>
      </c>
      <c r="BI923" s="231">
        <f>IF(N923="nulová",J923,0)</f>
        <v>0</v>
      </c>
      <c r="BJ923" s="18" t="s">
        <v>81</v>
      </c>
      <c r="BK923" s="231">
        <f>ROUND(I923*H923,2)</f>
        <v>0</v>
      </c>
      <c r="BL923" s="18" t="s">
        <v>316</v>
      </c>
      <c r="BM923" s="230" t="s">
        <v>971</v>
      </c>
    </row>
    <row r="924" s="2" customFormat="1">
      <c r="A924" s="39"/>
      <c r="B924" s="40"/>
      <c r="C924" s="41"/>
      <c r="D924" s="234" t="s">
        <v>522</v>
      </c>
      <c r="E924" s="41"/>
      <c r="F924" s="279" t="s">
        <v>523</v>
      </c>
      <c r="G924" s="41"/>
      <c r="H924" s="41"/>
      <c r="I924" s="280"/>
      <c r="J924" s="41"/>
      <c r="K924" s="41"/>
      <c r="L924" s="45"/>
      <c r="M924" s="281"/>
      <c r="N924" s="282"/>
      <c r="O924" s="92"/>
      <c r="P924" s="92"/>
      <c r="Q924" s="92"/>
      <c r="R924" s="92"/>
      <c r="S924" s="92"/>
      <c r="T924" s="93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T924" s="18" t="s">
        <v>522</v>
      </c>
      <c r="AU924" s="18" t="s">
        <v>83</v>
      </c>
    </row>
    <row r="925" s="13" customFormat="1">
      <c r="A925" s="13"/>
      <c r="B925" s="232"/>
      <c r="C925" s="233"/>
      <c r="D925" s="234" t="s">
        <v>178</v>
      </c>
      <c r="E925" s="235" t="s">
        <v>1</v>
      </c>
      <c r="F925" s="236" t="s">
        <v>179</v>
      </c>
      <c r="G925" s="233"/>
      <c r="H925" s="235" t="s">
        <v>1</v>
      </c>
      <c r="I925" s="237"/>
      <c r="J925" s="233"/>
      <c r="K925" s="233"/>
      <c r="L925" s="238"/>
      <c r="M925" s="239"/>
      <c r="N925" s="240"/>
      <c r="O925" s="240"/>
      <c r="P925" s="240"/>
      <c r="Q925" s="240"/>
      <c r="R925" s="240"/>
      <c r="S925" s="240"/>
      <c r="T925" s="24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2" t="s">
        <v>178</v>
      </c>
      <c r="AU925" s="242" t="s">
        <v>83</v>
      </c>
      <c r="AV925" s="13" t="s">
        <v>81</v>
      </c>
      <c r="AW925" s="13" t="s">
        <v>30</v>
      </c>
      <c r="AX925" s="13" t="s">
        <v>73</v>
      </c>
      <c r="AY925" s="242" t="s">
        <v>169</v>
      </c>
    </row>
    <row r="926" s="13" customFormat="1">
      <c r="A926" s="13"/>
      <c r="B926" s="232"/>
      <c r="C926" s="233"/>
      <c r="D926" s="234" t="s">
        <v>178</v>
      </c>
      <c r="E926" s="235" t="s">
        <v>1</v>
      </c>
      <c r="F926" s="236" t="s">
        <v>640</v>
      </c>
      <c r="G926" s="233"/>
      <c r="H926" s="235" t="s">
        <v>1</v>
      </c>
      <c r="I926" s="237"/>
      <c r="J926" s="233"/>
      <c r="K926" s="233"/>
      <c r="L926" s="238"/>
      <c r="M926" s="239"/>
      <c r="N926" s="240"/>
      <c r="O926" s="240"/>
      <c r="P926" s="240"/>
      <c r="Q926" s="240"/>
      <c r="R926" s="240"/>
      <c r="S926" s="240"/>
      <c r="T926" s="24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2" t="s">
        <v>178</v>
      </c>
      <c r="AU926" s="242" t="s">
        <v>83</v>
      </c>
      <c r="AV926" s="13" t="s">
        <v>81</v>
      </c>
      <c r="AW926" s="13" t="s">
        <v>30</v>
      </c>
      <c r="AX926" s="13" t="s">
        <v>73</v>
      </c>
      <c r="AY926" s="242" t="s">
        <v>169</v>
      </c>
    </row>
    <row r="927" s="14" customFormat="1">
      <c r="A927" s="14"/>
      <c r="B927" s="243"/>
      <c r="C927" s="244"/>
      <c r="D927" s="234" t="s">
        <v>178</v>
      </c>
      <c r="E927" s="245" t="s">
        <v>1</v>
      </c>
      <c r="F927" s="246" t="s">
        <v>83</v>
      </c>
      <c r="G927" s="244"/>
      <c r="H927" s="247">
        <v>2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178</v>
      </c>
      <c r="AU927" s="253" t="s">
        <v>83</v>
      </c>
      <c r="AV927" s="14" t="s">
        <v>83</v>
      </c>
      <c r="AW927" s="14" t="s">
        <v>30</v>
      </c>
      <c r="AX927" s="14" t="s">
        <v>73</v>
      </c>
      <c r="AY927" s="253" t="s">
        <v>169</v>
      </c>
    </row>
    <row r="928" s="15" customFormat="1">
      <c r="A928" s="15"/>
      <c r="B928" s="254"/>
      <c r="C928" s="255"/>
      <c r="D928" s="234" t="s">
        <v>178</v>
      </c>
      <c r="E928" s="256" t="s">
        <v>1</v>
      </c>
      <c r="F928" s="257" t="s">
        <v>181</v>
      </c>
      <c r="G928" s="255"/>
      <c r="H928" s="258">
        <v>2</v>
      </c>
      <c r="I928" s="259"/>
      <c r="J928" s="255"/>
      <c r="K928" s="255"/>
      <c r="L928" s="260"/>
      <c r="M928" s="261"/>
      <c r="N928" s="262"/>
      <c r="O928" s="262"/>
      <c r="P928" s="262"/>
      <c r="Q928" s="262"/>
      <c r="R928" s="262"/>
      <c r="S928" s="262"/>
      <c r="T928" s="263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4" t="s">
        <v>178</v>
      </c>
      <c r="AU928" s="264" t="s">
        <v>83</v>
      </c>
      <c r="AV928" s="15" t="s">
        <v>177</v>
      </c>
      <c r="AW928" s="15" t="s">
        <v>30</v>
      </c>
      <c r="AX928" s="15" t="s">
        <v>81</v>
      </c>
      <c r="AY928" s="264" t="s">
        <v>169</v>
      </c>
    </row>
    <row r="929" s="2" customFormat="1" ht="24.15" customHeight="1">
      <c r="A929" s="39"/>
      <c r="B929" s="40"/>
      <c r="C929" s="219" t="s">
        <v>972</v>
      </c>
      <c r="D929" s="219" t="s">
        <v>172</v>
      </c>
      <c r="E929" s="220" t="s">
        <v>973</v>
      </c>
      <c r="F929" s="221" t="s">
        <v>974</v>
      </c>
      <c r="G929" s="222" t="s">
        <v>335</v>
      </c>
      <c r="H929" s="223">
        <v>1</v>
      </c>
      <c r="I929" s="224"/>
      <c r="J929" s="225">
        <f>ROUND(I929*H929,2)</f>
        <v>0</v>
      </c>
      <c r="K929" s="221" t="s">
        <v>409</v>
      </c>
      <c r="L929" s="45"/>
      <c r="M929" s="226" t="s">
        <v>1</v>
      </c>
      <c r="N929" s="227" t="s">
        <v>38</v>
      </c>
      <c r="O929" s="92"/>
      <c r="P929" s="228">
        <f>O929*H929</f>
        <v>0</v>
      </c>
      <c r="Q929" s="228">
        <v>0</v>
      </c>
      <c r="R929" s="228">
        <f>Q929*H929</f>
        <v>0</v>
      </c>
      <c r="S929" s="228">
        <v>0</v>
      </c>
      <c r="T929" s="229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0" t="s">
        <v>316</v>
      </c>
      <c r="AT929" s="230" t="s">
        <v>172</v>
      </c>
      <c r="AU929" s="230" t="s">
        <v>83</v>
      </c>
      <c r="AY929" s="18" t="s">
        <v>169</v>
      </c>
      <c r="BE929" s="231">
        <f>IF(N929="základní",J929,0)</f>
        <v>0</v>
      </c>
      <c r="BF929" s="231">
        <f>IF(N929="snížená",J929,0)</f>
        <v>0</v>
      </c>
      <c r="BG929" s="231">
        <f>IF(N929="zákl. přenesená",J929,0)</f>
        <v>0</v>
      </c>
      <c r="BH929" s="231">
        <f>IF(N929="sníž. přenesená",J929,0)</f>
        <v>0</v>
      </c>
      <c r="BI929" s="231">
        <f>IF(N929="nulová",J929,0)</f>
        <v>0</v>
      </c>
      <c r="BJ929" s="18" t="s">
        <v>81</v>
      </c>
      <c r="BK929" s="231">
        <f>ROUND(I929*H929,2)</f>
        <v>0</v>
      </c>
      <c r="BL929" s="18" t="s">
        <v>316</v>
      </c>
      <c r="BM929" s="230" t="s">
        <v>975</v>
      </c>
    </row>
    <row r="930" s="2" customFormat="1">
      <c r="A930" s="39"/>
      <c r="B930" s="40"/>
      <c r="C930" s="41"/>
      <c r="D930" s="234" t="s">
        <v>522</v>
      </c>
      <c r="E930" s="41"/>
      <c r="F930" s="279" t="s">
        <v>523</v>
      </c>
      <c r="G930" s="41"/>
      <c r="H930" s="41"/>
      <c r="I930" s="280"/>
      <c r="J930" s="41"/>
      <c r="K930" s="41"/>
      <c r="L930" s="45"/>
      <c r="M930" s="281"/>
      <c r="N930" s="282"/>
      <c r="O930" s="92"/>
      <c r="P930" s="92"/>
      <c r="Q930" s="92"/>
      <c r="R930" s="92"/>
      <c r="S930" s="92"/>
      <c r="T930" s="93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T930" s="18" t="s">
        <v>522</v>
      </c>
      <c r="AU930" s="18" t="s">
        <v>83</v>
      </c>
    </row>
    <row r="931" s="13" customFormat="1">
      <c r="A931" s="13"/>
      <c r="B931" s="232"/>
      <c r="C931" s="233"/>
      <c r="D931" s="234" t="s">
        <v>178</v>
      </c>
      <c r="E931" s="235" t="s">
        <v>1</v>
      </c>
      <c r="F931" s="236" t="s">
        <v>179</v>
      </c>
      <c r="G931" s="233"/>
      <c r="H931" s="235" t="s">
        <v>1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178</v>
      </c>
      <c r="AU931" s="242" t="s">
        <v>83</v>
      </c>
      <c r="AV931" s="13" t="s">
        <v>81</v>
      </c>
      <c r="AW931" s="13" t="s">
        <v>30</v>
      </c>
      <c r="AX931" s="13" t="s">
        <v>73</v>
      </c>
      <c r="AY931" s="242" t="s">
        <v>169</v>
      </c>
    </row>
    <row r="932" s="13" customFormat="1">
      <c r="A932" s="13"/>
      <c r="B932" s="232"/>
      <c r="C932" s="233"/>
      <c r="D932" s="234" t="s">
        <v>178</v>
      </c>
      <c r="E932" s="235" t="s">
        <v>1</v>
      </c>
      <c r="F932" s="236" t="s">
        <v>976</v>
      </c>
      <c r="G932" s="233"/>
      <c r="H932" s="235" t="s">
        <v>1</v>
      </c>
      <c r="I932" s="237"/>
      <c r="J932" s="233"/>
      <c r="K932" s="233"/>
      <c r="L932" s="238"/>
      <c r="M932" s="239"/>
      <c r="N932" s="240"/>
      <c r="O932" s="240"/>
      <c r="P932" s="240"/>
      <c r="Q932" s="240"/>
      <c r="R932" s="240"/>
      <c r="S932" s="240"/>
      <c r="T932" s="24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2" t="s">
        <v>178</v>
      </c>
      <c r="AU932" s="242" t="s">
        <v>83</v>
      </c>
      <c r="AV932" s="13" t="s">
        <v>81</v>
      </c>
      <c r="AW932" s="13" t="s">
        <v>30</v>
      </c>
      <c r="AX932" s="13" t="s">
        <v>73</v>
      </c>
      <c r="AY932" s="242" t="s">
        <v>169</v>
      </c>
    </row>
    <row r="933" s="14" customFormat="1">
      <c r="A933" s="14"/>
      <c r="B933" s="243"/>
      <c r="C933" s="244"/>
      <c r="D933" s="234" t="s">
        <v>178</v>
      </c>
      <c r="E933" s="245" t="s">
        <v>1</v>
      </c>
      <c r="F933" s="246" t="s">
        <v>81</v>
      </c>
      <c r="G933" s="244"/>
      <c r="H933" s="247">
        <v>1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178</v>
      </c>
      <c r="AU933" s="253" t="s">
        <v>83</v>
      </c>
      <c r="AV933" s="14" t="s">
        <v>83</v>
      </c>
      <c r="AW933" s="14" t="s">
        <v>30</v>
      </c>
      <c r="AX933" s="14" t="s">
        <v>73</v>
      </c>
      <c r="AY933" s="253" t="s">
        <v>169</v>
      </c>
    </row>
    <row r="934" s="15" customFormat="1">
      <c r="A934" s="15"/>
      <c r="B934" s="254"/>
      <c r="C934" s="255"/>
      <c r="D934" s="234" t="s">
        <v>178</v>
      </c>
      <c r="E934" s="256" t="s">
        <v>1</v>
      </c>
      <c r="F934" s="257" t="s">
        <v>181</v>
      </c>
      <c r="G934" s="255"/>
      <c r="H934" s="258">
        <v>1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4" t="s">
        <v>178</v>
      </c>
      <c r="AU934" s="264" t="s">
        <v>83</v>
      </c>
      <c r="AV934" s="15" t="s">
        <v>177</v>
      </c>
      <c r="AW934" s="15" t="s">
        <v>30</v>
      </c>
      <c r="AX934" s="15" t="s">
        <v>81</v>
      </c>
      <c r="AY934" s="264" t="s">
        <v>169</v>
      </c>
    </row>
    <row r="935" s="2" customFormat="1" ht="24.15" customHeight="1">
      <c r="A935" s="39"/>
      <c r="B935" s="40"/>
      <c r="C935" s="219" t="s">
        <v>743</v>
      </c>
      <c r="D935" s="219" t="s">
        <v>172</v>
      </c>
      <c r="E935" s="220" t="s">
        <v>977</v>
      </c>
      <c r="F935" s="221" t="s">
        <v>978</v>
      </c>
      <c r="G935" s="222" t="s">
        <v>335</v>
      </c>
      <c r="H935" s="223">
        <v>1</v>
      </c>
      <c r="I935" s="224"/>
      <c r="J935" s="225">
        <f>ROUND(I935*H935,2)</f>
        <v>0</v>
      </c>
      <c r="K935" s="221" t="s">
        <v>409</v>
      </c>
      <c r="L935" s="45"/>
      <c r="M935" s="226" t="s">
        <v>1</v>
      </c>
      <c r="N935" s="227" t="s">
        <v>38</v>
      </c>
      <c r="O935" s="92"/>
      <c r="P935" s="228">
        <f>O935*H935</f>
        <v>0</v>
      </c>
      <c r="Q935" s="228">
        <v>0</v>
      </c>
      <c r="R935" s="228">
        <f>Q935*H935</f>
        <v>0</v>
      </c>
      <c r="S935" s="228">
        <v>0</v>
      </c>
      <c r="T935" s="229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0" t="s">
        <v>316</v>
      </c>
      <c r="AT935" s="230" t="s">
        <v>172</v>
      </c>
      <c r="AU935" s="230" t="s">
        <v>83</v>
      </c>
      <c r="AY935" s="18" t="s">
        <v>169</v>
      </c>
      <c r="BE935" s="231">
        <f>IF(N935="základní",J935,0)</f>
        <v>0</v>
      </c>
      <c r="BF935" s="231">
        <f>IF(N935="snížená",J935,0)</f>
        <v>0</v>
      </c>
      <c r="BG935" s="231">
        <f>IF(N935="zákl. přenesená",J935,0)</f>
        <v>0</v>
      </c>
      <c r="BH935" s="231">
        <f>IF(N935="sníž. přenesená",J935,0)</f>
        <v>0</v>
      </c>
      <c r="BI935" s="231">
        <f>IF(N935="nulová",J935,0)</f>
        <v>0</v>
      </c>
      <c r="BJ935" s="18" t="s">
        <v>81</v>
      </c>
      <c r="BK935" s="231">
        <f>ROUND(I935*H935,2)</f>
        <v>0</v>
      </c>
      <c r="BL935" s="18" t="s">
        <v>316</v>
      </c>
      <c r="BM935" s="230" t="s">
        <v>323</v>
      </c>
    </row>
    <row r="936" s="2" customFormat="1">
      <c r="A936" s="39"/>
      <c r="B936" s="40"/>
      <c r="C936" s="41"/>
      <c r="D936" s="234" t="s">
        <v>522</v>
      </c>
      <c r="E936" s="41"/>
      <c r="F936" s="279" t="s">
        <v>523</v>
      </c>
      <c r="G936" s="41"/>
      <c r="H936" s="41"/>
      <c r="I936" s="280"/>
      <c r="J936" s="41"/>
      <c r="K936" s="41"/>
      <c r="L936" s="45"/>
      <c r="M936" s="281"/>
      <c r="N936" s="282"/>
      <c r="O936" s="92"/>
      <c r="P936" s="92"/>
      <c r="Q936" s="92"/>
      <c r="R936" s="92"/>
      <c r="S936" s="92"/>
      <c r="T936" s="93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T936" s="18" t="s">
        <v>522</v>
      </c>
      <c r="AU936" s="18" t="s">
        <v>83</v>
      </c>
    </row>
    <row r="937" s="13" customFormat="1">
      <c r="A937" s="13"/>
      <c r="B937" s="232"/>
      <c r="C937" s="233"/>
      <c r="D937" s="234" t="s">
        <v>178</v>
      </c>
      <c r="E937" s="235" t="s">
        <v>1</v>
      </c>
      <c r="F937" s="236" t="s">
        <v>179</v>
      </c>
      <c r="G937" s="233"/>
      <c r="H937" s="235" t="s">
        <v>1</v>
      </c>
      <c r="I937" s="237"/>
      <c r="J937" s="233"/>
      <c r="K937" s="233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178</v>
      </c>
      <c r="AU937" s="242" t="s">
        <v>83</v>
      </c>
      <c r="AV937" s="13" t="s">
        <v>81</v>
      </c>
      <c r="AW937" s="13" t="s">
        <v>30</v>
      </c>
      <c r="AX937" s="13" t="s">
        <v>73</v>
      </c>
      <c r="AY937" s="242" t="s">
        <v>169</v>
      </c>
    </row>
    <row r="938" s="13" customFormat="1">
      <c r="A938" s="13"/>
      <c r="B938" s="232"/>
      <c r="C938" s="233"/>
      <c r="D938" s="234" t="s">
        <v>178</v>
      </c>
      <c r="E938" s="235" t="s">
        <v>1</v>
      </c>
      <c r="F938" s="236" t="s">
        <v>979</v>
      </c>
      <c r="G938" s="233"/>
      <c r="H938" s="235" t="s">
        <v>1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2" t="s">
        <v>178</v>
      </c>
      <c r="AU938" s="242" t="s">
        <v>83</v>
      </c>
      <c r="AV938" s="13" t="s">
        <v>81</v>
      </c>
      <c r="AW938" s="13" t="s">
        <v>30</v>
      </c>
      <c r="AX938" s="13" t="s">
        <v>73</v>
      </c>
      <c r="AY938" s="242" t="s">
        <v>169</v>
      </c>
    </row>
    <row r="939" s="14" customFormat="1">
      <c r="A939" s="14"/>
      <c r="B939" s="243"/>
      <c r="C939" s="244"/>
      <c r="D939" s="234" t="s">
        <v>178</v>
      </c>
      <c r="E939" s="245" t="s">
        <v>1</v>
      </c>
      <c r="F939" s="246" t="s">
        <v>81</v>
      </c>
      <c r="G939" s="244"/>
      <c r="H939" s="247">
        <v>1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178</v>
      </c>
      <c r="AU939" s="253" t="s">
        <v>83</v>
      </c>
      <c r="AV939" s="14" t="s">
        <v>83</v>
      </c>
      <c r="AW939" s="14" t="s">
        <v>30</v>
      </c>
      <c r="AX939" s="14" t="s">
        <v>73</v>
      </c>
      <c r="AY939" s="253" t="s">
        <v>169</v>
      </c>
    </row>
    <row r="940" s="15" customFormat="1">
      <c r="A940" s="15"/>
      <c r="B940" s="254"/>
      <c r="C940" s="255"/>
      <c r="D940" s="234" t="s">
        <v>178</v>
      </c>
      <c r="E940" s="256" t="s">
        <v>1</v>
      </c>
      <c r="F940" s="257" t="s">
        <v>181</v>
      </c>
      <c r="G940" s="255"/>
      <c r="H940" s="258">
        <v>1</v>
      </c>
      <c r="I940" s="259"/>
      <c r="J940" s="255"/>
      <c r="K940" s="255"/>
      <c r="L940" s="260"/>
      <c r="M940" s="261"/>
      <c r="N940" s="262"/>
      <c r="O940" s="262"/>
      <c r="P940" s="262"/>
      <c r="Q940" s="262"/>
      <c r="R940" s="262"/>
      <c r="S940" s="262"/>
      <c r="T940" s="263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4" t="s">
        <v>178</v>
      </c>
      <c r="AU940" s="264" t="s">
        <v>83</v>
      </c>
      <c r="AV940" s="15" t="s">
        <v>177</v>
      </c>
      <c r="AW940" s="15" t="s">
        <v>30</v>
      </c>
      <c r="AX940" s="15" t="s">
        <v>81</v>
      </c>
      <c r="AY940" s="264" t="s">
        <v>169</v>
      </c>
    </row>
    <row r="941" s="2" customFormat="1" ht="24.15" customHeight="1">
      <c r="A941" s="39"/>
      <c r="B941" s="40"/>
      <c r="C941" s="219" t="s">
        <v>980</v>
      </c>
      <c r="D941" s="219" t="s">
        <v>172</v>
      </c>
      <c r="E941" s="220" t="s">
        <v>981</v>
      </c>
      <c r="F941" s="221" t="s">
        <v>982</v>
      </c>
      <c r="G941" s="222" t="s">
        <v>335</v>
      </c>
      <c r="H941" s="223">
        <v>1</v>
      </c>
      <c r="I941" s="224"/>
      <c r="J941" s="225">
        <f>ROUND(I941*H941,2)</f>
        <v>0</v>
      </c>
      <c r="K941" s="221" t="s">
        <v>409</v>
      </c>
      <c r="L941" s="45"/>
      <c r="M941" s="226" t="s">
        <v>1</v>
      </c>
      <c r="N941" s="227" t="s">
        <v>38</v>
      </c>
      <c r="O941" s="92"/>
      <c r="P941" s="228">
        <f>O941*H941</f>
        <v>0</v>
      </c>
      <c r="Q941" s="228">
        <v>0</v>
      </c>
      <c r="R941" s="228">
        <f>Q941*H941</f>
        <v>0</v>
      </c>
      <c r="S941" s="228">
        <v>0</v>
      </c>
      <c r="T941" s="229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30" t="s">
        <v>316</v>
      </c>
      <c r="AT941" s="230" t="s">
        <v>172</v>
      </c>
      <c r="AU941" s="230" t="s">
        <v>83</v>
      </c>
      <c r="AY941" s="18" t="s">
        <v>169</v>
      </c>
      <c r="BE941" s="231">
        <f>IF(N941="základní",J941,0)</f>
        <v>0</v>
      </c>
      <c r="BF941" s="231">
        <f>IF(N941="snížená",J941,0)</f>
        <v>0</v>
      </c>
      <c r="BG941" s="231">
        <f>IF(N941="zákl. přenesená",J941,0)</f>
        <v>0</v>
      </c>
      <c r="BH941" s="231">
        <f>IF(N941="sníž. přenesená",J941,0)</f>
        <v>0</v>
      </c>
      <c r="BI941" s="231">
        <f>IF(N941="nulová",J941,0)</f>
        <v>0</v>
      </c>
      <c r="BJ941" s="18" t="s">
        <v>81</v>
      </c>
      <c r="BK941" s="231">
        <f>ROUND(I941*H941,2)</f>
        <v>0</v>
      </c>
      <c r="BL941" s="18" t="s">
        <v>316</v>
      </c>
      <c r="BM941" s="230" t="s">
        <v>983</v>
      </c>
    </row>
    <row r="942" s="2" customFormat="1">
      <c r="A942" s="39"/>
      <c r="B942" s="40"/>
      <c r="C942" s="41"/>
      <c r="D942" s="234" t="s">
        <v>522</v>
      </c>
      <c r="E942" s="41"/>
      <c r="F942" s="279" t="s">
        <v>523</v>
      </c>
      <c r="G942" s="41"/>
      <c r="H942" s="41"/>
      <c r="I942" s="280"/>
      <c r="J942" s="41"/>
      <c r="K942" s="41"/>
      <c r="L942" s="45"/>
      <c r="M942" s="281"/>
      <c r="N942" s="282"/>
      <c r="O942" s="92"/>
      <c r="P942" s="92"/>
      <c r="Q942" s="92"/>
      <c r="R942" s="92"/>
      <c r="S942" s="92"/>
      <c r="T942" s="93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T942" s="18" t="s">
        <v>522</v>
      </c>
      <c r="AU942" s="18" t="s">
        <v>83</v>
      </c>
    </row>
    <row r="943" s="13" customFormat="1">
      <c r="A943" s="13"/>
      <c r="B943" s="232"/>
      <c r="C943" s="233"/>
      <c r="D943" s="234" t="s">
        <v>178</v>
      </c>
      <c r="E943" s="235" t="s">
        <v>1</v>
      </c>
      <c r="F943" s="236" t="s">
        <v>179</v>
      </c>
      <c r="G943" s="233"/>
      <c r="H943" s="235" t="s">
        <v>1</v>
      </c>
      <c r="I943" s="237"/>
      <c r="J943" s="233"/>
      <c r="K943" s="233"/>
      <c r="L943" s="238"/>
      <c r="M943" s="239"/>
      <c r="N943" s="240"/>
      <c r="O943" s="240"/>
      <c r="P943" s="240"/>
      <c r="Q943" s="240"/>
      <c r="R943" s="240"/>
      <c r="S943" s="240"/>
      <c r="T943" s="24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2" t="s">
        <v>178</v>
      </c>
      <c r="AU943" s="242" t="s">
        <v>83</v>
      </c>
      <c r="AV943" s="13" t="s">
        <v>81</v>
      </c>
      <c r="AW943" s="13" t="s">
        <v>30</v>
      </c>
      <c r="AX943" s="13" t="s">
        <v>73</v>
      </c>
      <c r="AY943" s="242" t="s">
        <v>169</v>
      </c>
    </row>
    <row r="944" s="13" customFormat="1">
      <c r="A944" s="13"/>
      <c r="B944" s="232"/>
      <c r="C944" s="233"/>
      <c r="D944" s="234" t="s">
        <v>178</v>
      </c>
      <c r="E944" s="235" t="s">
        <v>1</v>
      </c>
      <c r="F944" s="236" t="s">
        <v>984</v>
      </c>
      <c r="G944" s="233"/>
      <c r="H944" s="235" t="s">
        <v>1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2" t="s">
        <v>178</v>
      </c>
      <c r="AU944" s="242" t="s">
        <v>83</v>
      </c>
      <c r="AV944" s="13" t="s">
        <v>81</v>
      </c>
      <c r="AW944" s="13" t="s">
        <v>30</v>
      </c>
      <c r="AX944" s="13" t="s">
        <v>73</v>
      </c>
      <c r="AY944" s="242" t="s">
        <v>169</v>
      </c>
    </row>
    <row r="945" s="14" customFormat="1">
      <c r="A945" s="14"/>
      <c r="B945" s="243"/>
      <c r="C945" s="244"/>
      <c r="D945" s="234" t="s">
        <v>178</v>
      </c>
      <c r="E945" s="245" t="s">
        <v>1</v>
      </c>
      <c r="F945" s="246" t="s">
        <v>81</v>
      </c>
      <c r="G945" s="244"/>
      <c r="H945" s="247">
        <v>1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178</v>
      </c>
      <c r="AU945" s="253" t="s">
        <v>83</v>
      </c>
      <c r="AV945" s="14" t="s">
        <v>83</v>
      </c>
      <c r="AW945" s="14" t="s">
        <v>30</v>
      </c>
      <c r="AX945" s="14" t="s">
        <v>73</v>
      </c>
      <c r="AY945" s="253" t="s">
        <v>169</v>
      </c>
    </row>
    <row r="946" s="15" customFormat="1">
      <c r="A946" s="15"/>
      <c r="B946" s="254"/>
      <c r="C946" s="255"/>
      <c r="D946" s="234" t="s">
        <v>178</v>
      </c>
      <c r="E946" s="256" t="s">
        <v>1</v>
      </c>
      <c r="F946" s="257" t="s">
        <v>181</v>
      </c>
      <c r="G946" s="255"/>
      <c r="H946" s="258">
        <v>1</v>
      </c>
      <c r="I946" s="259"/>
      <c r="J946" s="255"/>
      <c r="K946" s="255"/>
      <c r="L946" s="260"/>
      <c r="M946" s="261"/>
      <c r="N946" s="262"/>
      <c r="O946" s="262"/>
      <c r="P946" s="262"/>
      <c r="Q946" s="262"/>
      <c r="R946" s="262"/>
      <c r="S946" s="262"/>
      <c r="T946" s="263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4" t="s">
        <v>178</v>
      </c>
      <c r="AU946" s="264" t="s">
        <v>83</v>
      </c>
      <c r="AV946" s="15" t="s">
        <v>177</v>
      </c>
      <c r="AW946" s="15" t="s">
        <v>30</v>
      </c>
      <c r="AX946" s="15" t="s">
        <v>81</v>
      </c>
      <c r="AY946" s="264" t="s">
        <v>169</v>
      </c>
    </row>
    <row r="947" s="2" customFormat="1" ht="24.15" customHeight="1">
      <c r="A947" s="39"/>
      <c r="B947" s="40"/>
      <c r="C947" s="219" t="s">
        <v>747</v>
      </c>
      <c r="D947" s="219" t="s">
        <v>172</v>
      </c>
      <c r="E947" s="220" t="s">
        <v>985</v>
      </c>
      <c r="F947" s="221" t="s">
        <v>986</v>
      </c>
      <c r="G947" s="222" t="s">
        <v>335</v>
      </c>
      <c r="H947" s="223">
        <v>1</v>
      </c>
      <c r="I947" s="224"/>
      <c r="J947" s="225">
        <f>ROUND(I947*H947,2)</f>
        <v>0</v>
      </c>
      <c r="K947" s="221" t="s">
        <v>409</v>
      </c>
      <c r="L947" s="45"/>
      <c r="M947" s="226" t="s">
        <v>1</v>
      </c>
      <c r="N947" s="227" t="s">
        <v>38</v>
      </c>
      <c r="O947" s="92"/>
      <c r="P947" s="228">
        <f>O947*H947</f>
        <v>0</v>
      </c>
      <c r="Q947" s="228">
        <v>0</v>
      </c>
      <c r="R947" s="228">
        <f>Q947*H947</f>
        <v>0</v>
      </c>
      <c r="S947" s="228">
        <v>0</v>
      </c>
      <c r="T947" s="229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0" t="s">
        <v>316</v>
      </c>
      <c r="AT947" s="230" t="s">
        <v>172</v>
      </c>
      <c r="AU947" s="230" t="s">
        <v>83</v>
      </c>
      <c r="AY947" s="18" t="s">
        <v>169</v>
      </c>
      <c r="BE947" s="231">
        <f>IF(N947="základní",J947,0)</f>
        <v>0</v>
      </c>
      <c r="BF947" s="231">
        <f>IF(N947="snížená",J947,0)</f>
        <v>0</v>
      </c>
      <c r="BG947" s="231">
        <f>IF(N947="zákl. přenesená",J947,0)</f>
        <v>0</v>
      </c>
      <c r="BH947" s="231">
        <f>IF(N947="sníž. přenesená",J947,0)</f>
        <v>0</v>
      </c>
      <c r="BI947" s="231">
        <f>IF(N947="nulová",J947,0)</f>
        <v>0</v>
      </c>
      <c r="BJ947" s="18" t="s">
        <v>81</v>
      </c>
      <c r="BK947" s="231">
        <f>ROUND(I947*H947,2)</f>
        <v>0</v>
      </c>
      <c r="BL947" s="18" t="s">
        <v>316</v>
      </c>
      <c r="BM947" s="230" t="s">
        <v>987</v>
      </c>
    </row>
    <row r="948" s="2" customFormat="1">
      <c r="A948" s="39"/>
      <c r="B948" s="40"/>
      <c r="C948" s="41"/>
      <c r="D948" s="234" t="s">
        <v>522</v>
      </c>
      <c r="E948" s="41"/>
      <c r="F948" s="279" t="s">
        <v>523</v>
      </c>
      <c r="G948" s="41"/>
      <c r="H948" s="41"/>
      <c r="I948" s="280"/>
      <c r="J948" s="41"/>
      <c r="K948" s="41"/>
      <c r="L948" s="45"/>
      <c r="M948" s="281"/>
      <c r="N948" s="282"/>
      <c r="O948" s="92"/>
      <c r="P948" s="92"/>
      <c r="Q948" s="92"/>
      <c r="R948" s="92"/>
      <c r="S948" s="92"/>
      <c r="T948" s="93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T948" s="18" t="s">
        <v>522</v>
      </c>
      <c r="AU948" s="18" t="s">
        <v>83</v>
      </c>
    </row>
    <row r="949" s="13" customFormat="1">
      <c r="A949" s="13"/>
      <c r="B949" s="232"/>
      <c r="C949" s="233"/>
      <c r="D949" s="234" t="s">
        <v>178</v>
      </c>
      <c r="E949" s="235" t="s">
        <v>1</v>
      </c>
      <c r="F949" s="236" t="s">
        <v>179</v>
      </c>
      <c r="G949" s="233"/>
      <c r="H949" s="235" t="s">
        <v>1</v>
      </c>
      <c r="I949" s="237"/>
      <c r="J949" s="233"/>
      <c r="K949" s="233"/>
      <c r="L949" s="238"/>
      <c r="M949" s="239"/>
      <c r="N949" s="240"/>
      <c r="O949" s="240"/>
      <c r="P949" s="240"/>
      <c r="Q949" s="240"/>
      <c r="R949" s="240"/>
      <c r="S949" s="240"/>
      <c r="T949" s="24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2" t="s">
        <v>178</v>
      </c>
      <c r="AU949" s="242" t="s">
        <v>83</v>
      </c>
      <c r="AV949" s="13" t="s">
        <v>81</v>
      </c>
      <c r="AW949" s="13" t="s">
        <v>30</v>
      </c>
      <c r="AX949" s="13" t="s">
        <v>73</v>
      </c>
      <c r="AY949" s="242" t="s">
        <v>169</v>
      </c>
    </row>
    <row r="950" s="13" customFormat="1">
      <c r="A950" s="13"/>
      <c r="B950" s="232"/>
      <c r="C950" s="233"/>
      <c r="D950" s="234" t="s">
        <v>178</v>
      </c>
      <c r="E950" s="235" t="s">
        <v>1</v>
      </c>
      <c r="F950" s="236" t="s">
        <v>988</v>
      </c>
      <c r="G950" s="233"/>
      <c r="H950" s="235" t="s">
        <v>1</v>
      </c>
      <c r="I950" s="237"/>
      <c r="J950" s="233"/>
      <c r="K950" s="233"/>
      <c r="L950" s="238"/>
      <c r="M950" s="239"/>
      <c r="N950" s="240"/>
      <c r="O950" s="240"/>
      <c r="P950" s="240"/>
      <c r="Q950" s="240"/>
      <c r="R950" s="240"/>
      <c r="S950" s="240"/>
      <c r="T950" s="24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2" t="s">
        <v>178</v>
      </c>
      <c r="AU950" s="242" t="s">
        <v>83</v>
      </c>
      <c r="AV950" s="13" t="s">
        <v>81</v>
      </c>
      <c r="AW950" s="13" t="s">
        <v>30</v>
      </c>
      <c r="AX950" s="13" t="s">
        <v>73</v>
      </c>
      <c r="AY950" s="242" t="s">
        <v>169</v>
      </c>
    </row>
    <row r="951" s="14" customFormat="1">
      <c r="A951" s="14"/>
      <c r="B951" s="243"/>
      <c r="C951" s="244"/>
      <c r="D951" s="234" t="s">
        <v>178</v>
      </c>
      <c r="E951" s="245" t="s">
        <v>1</v>
      </c>
      <c r="F951" s="246" t="s">
        <v>81</v>
      </c>
      <c r="G951" s="244"/>
      <c r="H951" s="247">
        <v>1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178</v>
      </c>
      <c r="AU951" s="253" t="s">
        <v>83</v>
      </c>
      <c r="AV951" s="14" t="s">
        <v>83</v>
      </c>
      <c r="AW951" s="14" t="s">
        <v>30</v>
      </c>
      <c r="AX951" s="14" t="s">
        <v>73</v>
      </c>
      <c r="AY951" s="253" t="s">
        <v>169</v>
      </c>
    </row>
    <row r="952" s="15" customFormat="1">
      <c r="A952" s="15"/>
      <c r="B952" s="254"/>
      <c r="C952" s="255"/>
      <c r="D952" s="234" t="s">
        <v>178</v>
      </c>
      <c r="E952" s="256" t="s">
        <v>1</v>
      </c>
      <c r="F952" s="257" t="s">
        <v>181</v>
      </c>
      <c r="G952" s="255"/>
      <c r="H952" s="258">
        <v>1</v>
      </c>
      <c r="I952" s="259"/>
      <c r="J952" s="255"/>
      <c r="K952" s="255"/>
      <c r="L952" s="260"/>
      <c r="M952" s="261"/>
      <c r="N952" s="262"/>
      <c r="O952" s="262"/>
      <c r="P952" s="262"/>
      <c r="Q952" s="262"/>
      <c r="R952" s="262"/>
      <c r="S952" s="262"/>
      <c r="T952" s="263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4" t="s">
        <v>178</v>
      </c>
      <c r="AU952" s="264" t="s">
        <v>83</v>
      </c>
      <c r="AV952" s="15" t="s">
        <v>177</v>
      </c>
      <c r="AW952" s="15" t="s">
        <v>30</v>
      </c>
      <c r="AX952" s="15" t="s">
        <v>81</v>
      </c>
      <c r="AY952" s="264" t="s">
        <v>169</v>
      </c>
    </row>
    <row r="953" s="12" customFormat="1" ht="22.8" customHeight="1">
      <c r="A953" s="12"/>
      <c r="B953" s="203"/>
      <c r="C953" s="204"/>
      <c r="D953" s="205" t="s">
        <v>72</v>
      </c>
      <c r="E953" s="217" t="s">
        <v>989</v>
      </c>
      <c r="F953" s="217" t="s">
        <v>990</v>
      </c>
      <c r="G953" s="204"/>
      <c r="H953" s="204"/>
      <c r="I953" s="207"/>
      <c r="J953" s="218">
        <f>BK953</f>
        <v>0</v>
      </c>
      <c r="K953" s="204"/>
      <c r="L953" s="209"/>
      <c r="M953" s="210"/>
      <c r="N953" s="211"/>
      <c r="O953" s="211"/>
      <c r="P953" s="212">
        <f>SUM(P954:P967)</f>
        <v>0</v>
      </c>
      <c r="Q953" s="211"/>
      <c r="R953" s="212">
        <f>SUM(R954:R967)</f>
        <v>0</v>
      </c>
      <c r="S953" s="211"/>
      <c r="T953" s="213">
        <f>SUM(T954:T967)</f>
        <v>0</v>
      </c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R953" s="214" t="s">
        <v>83</v>
      </c>
      <c r="AT953" s="215" t="s">
        <v>72</v>
      </c>
      <c r="AU953" s="215" t="s">
        <v>81</v>
      </c>
      <c r="AY953" s="214" t="s">
        <v>169</v>
      </c>
      <c r="BK953" s="216">
        <f>SUM(BK954:BK967)</f>
        <v>0</v>
      </c>
    </row>
    <row r="954" s="2" customFormat="1" ht="24.15" customHeight="1">
      <c r="A954" s="39"/>
      <c r="B954" s="40"/>
      <c r="C954" s="219" t="s">
        <v>991</v>
      </c>
      <c r="D954" s="219" t="s">
        <v>172</v>
      </c>
      <c r="E954" s="220" t="s">
        <v>992</v>
      </c>
      <c r="F954" s="221" t="s">
        <v>993</v>
      </c>
      <c r="G954" s="222" t="s">
        <v>335</v>
      </c>
      <c r="H954" s="223">
        <v>1</v>
      </c>
      <c r="I954" s="224"/>
      <c r="J954" s="225">
        <f>ROUND(I954*H954,2)</f>
        <v>0</v>
      </c>
      <c r="K954" s="221" t="s">
        <v>409</v>
      </c>
      <c r="L954" s="45"/>
      <c r="M954" s="226" t="s">
        <v>1</v>
      </c>
      <c r="N954" s="227" t="s">
        <v>38</v>
      </c>
      <c r="O954" s="92"/>
      <c r="P954" s="228">
        <f>O954*H954</f>
        <v>0</v>
      </c>
      <c r="Q954" s="228">
        <v>0</v>
      </c>
      <c r="R954" s="228">
        <f>Q954*H954</f>
        <v>0</v>
      </c>
      <c r="S954" s="228">
        <v>0</v>
      </c>
      <c r="T954" s="229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0" t="s">
        <v>316</v>
      </c>
      <c r="AT954" s="230" t="s">
        <v>172</v>
      </c>
      <c r="AU954" s="230" t="s">
        <v>83</v>
      </c>
      <c r="AY954" s="18" t="s">
        <v>169</v>
      </c>
      <c r="BE954" s="231">
        <f>IF(N954="základní",J954,0)</f>
        <v>0</v>
      </c>
      <c r="BF954" s="231">
        <f>IF(N954="snížená",J954,0)</f>
        <v>0</v>
      </c>
      <c r="BG954" s="231">
        <f>IF(N954="zákl. přenesená",J954,0)</f>
        <v>0</v>
      </c>
      <c r="BH954" s="231">
        <f>IF(N954="sníž. přenesená",J954,0)</f>
        <v>0</v>
      </c>
      <c r="BI954" s="231">
        <f>IF(N954="nulová",J954,0)</f>
        <v>0</v>
      </c>
      <c r="BJ954" s="18" t="s">
        <v>81</v>
      </c>
      <c r="BK954" s="231">
        <f>ROUND(I954*H954,2)</f>
        <v>0</v>
      </c>
      <c r="BL954" s="18" t="s">
        <v>316</v>
      </c>
      <c r="BM954" s="230" t="s">
        <v>994</v>
      </c>
    </row>
    <row r="955" s="13" customFormat="1">
      <c r="A955" s="13"/>
      <c r="B955" s="232"/>
      <c r="C955" s="233"/>
      <c r="D955" s="234" t="s">
        <v>178</v>
      </c>
      <c r="E955" s="235" t="s">
        <v>1</v>
      </c>
      <c r="F955" s="236" t="s">
        <v>179</v>
      </c>
      <c r="G955" s="233"/>
      <c r="H955" s="235" t="s">
        <v>1</v>
      </c>
      <c r="I955" s="237"/>
      <c r="J955" s="233"/>
      <c r="K955" s="233"/>
      <c r="L955" s="238"/>
      <c r="M955" s="239"/>
      <c r="N955" s="240"/>
      <c r="O955" s="240"/>
      <c r="P955" s="240"/>
      <c r="Q955" s="240"/>
      <c r="R955" s="240"/>
      <c r="S955" s="240"/>
      <c r="T955" s="24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2" t="s">
        <v>178</v>
      </c>
      <c r="AU955" s="242" t="s">
        <v>83</v>
      </c>
      <c r="AV955" s="13" t="s">
        <v>81</v>
      </c>
      <c r="AW955" s="13" t="s">
        <v>30</v>
      </c>
      <c r="AX955" s="13" t="s">
        <v>73</v>
      </c>
      <c r="AY955" s="242" t="s">
        <v>169</v>
      </c>
    </row>
    <row r="956" s="13" customFormat="1">
      <c r="A956" s="13"/>
      <c r="B956" s="232"/>
      <c r="C956" s="233"/>
      <c r="D956" s="234" t="s">
        <v>178</v>
      </c>
      <c r="E956" s="235" t="s">
        <v>1</v>
      </c>
      <c r="F956" s="236" t="s">
        <v>995</v>
      </c>
      <c r="G956" s="233"/>
      <c r="H956" s="235" t="s">
        <v>1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178</v>
      </c>
      <c r="AU956" s="242" t="s">
        <v>83</v>
      </c>
      <c r="AV956" s="13" t="s">
        <v>81</v>
      </c>
      <c r="AW956" s="13" t="s">
        <v>30</v>
      </c>
      <c r="AX956" s="13" t="s">
        <v>73</v>
      </c>
      <c r="AY956" s="242" t="s">
        <v>169</v>
      </c>
    </row>
    <row r="957" s="14" customFormat="1">
      <c r="A957" s="14"/>
      <c r="B957" s="243"/>
      <c r="C957" s="244"/>
      <c r="D957" s="234" t="s">
        <v>178</v>
      </c>
      <c r="E957" s="245" t="s">
        <v>1</v>
      </c>
      <c r="F957" s="246" t="s">
        <v>81</v>
      </c>
      <c r="G957" s="244"/>
      <c r="H957" s="247">
        <v>1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178</v>
      </c>
      <c r="AU957" s="253" t="s">
        <v>83</v>
      </c>
      <c r="AV957" s="14" t="s">
        <v>83</v>
      </c>
      <c r="AW957" s="14" t="s">
        <v>30</v>
      </c>
      <c r="AX957" s="14" t="s">
        <v>73</v>
      </c>
      <c r="AY957" s="253" t="s">
        <v>169</v>
      </c>
    </row>
    <row r="958" s="15" customFormat="1">
      <c r="A958" s="15"/>
      <c r="B958" s="254"/>
      <c r="C958" s="255"/>
      <c r="D958" s="234" t="s">
        <v>178</v>
      </c>
      <c r="E958" s="256" t="s">
        <v>1</v>
      </c>
      <c r="F958" s="257" t="s">
        <v>181</v>
      </c>
      <c r="G958" s="255"/>
      <c r="H958" s="258">
        <v>1</v>
      </c>
      <c r="I958" s="259"/>
      <c r="J958" s="255"/>
      <c r="K958" s="255"/>
      <c r="L958" s="260"/>
      <c r="M958" s="261"/>
      <c r="N958" s="262"/>
      <c r="O958" s="262"/>
      <c r="P958" s="262"/>
      <c r="Q958" s="262"/>
      <c r="R958" s="262"/>
      <c r="S958" s="262"/>
      <c r="T958" s="263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4" t="s">
        <v>178</v>
      </c>
      <c r="AU958" s="264" t="s">
        <v>83</v>
      </c>
      <c r="AV958" s="15" t="s">
        <v>177</v>
      </c>
      <c r="AW958" s="15" t="s">
        <v>30</v>
      </c>
      <c r="AX958" s="15" t="s">
        <v>81</v>
      </c>
      <c r="AY958" s="264" t="s">
        <v>169</v>
      </c>
    </row>
    <row r="959" s="2" customFormat="1" ht="24.15" customHeight="1">
      <c r="A959" s="39"/>
      <c r="B959" s="40"/>
      <c r="C959" s="219" t="s">
        <v>750</v>
      </c>
      <c r="D959" s="219" t="s">
        <v>172</v>
      </c>
      <c r="E959" s="220" t="s">
        <v>996</v>
      </c>
      <c r="F959" s="221" t="s">
        <v>997</v>
      </c>
      <c r="G959" s="222" t="s">
        <v>561</v>
      </c>
      <c r="H959" s="223">
        <v>1</v>
      </c>
      <c r="I959" s="224"/>
      <c r="J959" s="225">
        <f>ROUND(I959*H959,2)</f>
        <v>0</v>
      </c>
      <c r="K959" s="221" t="s">
        <v>409</v>
      </c>
      <c r="L959" s="45"/>
      <c r="M959" s="226" t="s">
        <v>1</v>
      </c>
      <c r="N959" s="227" t="s">
        <v>38</v>
      </c>
      <c r="O959" s="92"/>
      <c r="P959" s="228">
        <f>O959*H959</f>
        <v>0</v>
      </c>
      <c r="Q959" s="228">
        <v>0</v>
      </c>
      <c r="R959" s="228">
        <f>Q959*H959</f>
        <v>0</v>
      </c>
      <c r="S959" s="228">
        <v>0</v>
      </c>
      <c r="T959" s="229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0" t="s">
        <v>316</v>
      </c>
      <c r="AT959" s="230" t="s">
        <v>172</v>
      </c>
      <c r="AU959" s="230" t="s">
        <v>83</v>
      </c>
      <c r="AY959" s="18" t="s">
        <v>169</v>
      </c>
      <c r="BE959" s="231">
        <f>IF(N959="základní",J959,0)</f>
        <v>0</v>
      </c>
      <c r="BF959" s="231">
        <f>IF(N959="snížená",J959,0)</f>
        <v>0</v>
      </c>
      <c r="BG959" s="231">
        <f>IF(N959="zákl. přenesená",J959,0)</f>
        <v>0</v>
      </c>
      <c r="BH959" s="231">
        <f>IF(N959="sníž. přenesená",J959,0)</f>
        <v>0</v>
      </c>
      <c r="BI959" s="231">
        <f>IF(N959="nulová",J959,0)</f>
        <v>0</v>
      </c>
      <c r="BJ959" s="18" t="s">
        <v>81</v>
      </c>
      <c r="BK959" s="231">
        <f>ROUND(I959*H959,2)</f>
        <v>0</v>
      </c>
      <c r="BL959" s="18" t="s">
        <v>316</v>
      </c>
      <c r="BM959" s="230" t="s">
        <v>998</v>
      </c>
    </row>
    <row r="960" s="13" customFormat="1">
      <c r="A960" s="13"/>
      <c r="B960" s="232"/>
      <c r="C960" s="233"/>
      <c r="D960" s="234" t="s">
        <v>178</v>
      </c>
      <c r="E960" s="235" t="s">
        <v>1</v>
      </c>
      <c r="F960" s="236" t="s">
        <v>179</v>
      </c>
      <c r="G960" s="233"/>
      <c r="H960" s="235" t="s">
        <v>1</v>
      </c>
      <c r="I960" s="237"/>
      <c r="J960" s="233"/>
      <c r="K960" s="233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178</v>
      </c>
      <c r="AU960" s="242" t="s">
        <v>83</v>
      </c>
      <c r="AV960" s="13" t="s">
        <v>81</v>
      </c>
      <c r="AW960" s="13" t="s">
        <v>30</v>
      </c>
      <c r="AX960" s="13" t="s">
        <v>73</v>
      </c>
      <c r="AY960" s="242" t="s">
        <v>169</v>
      </c>
    </row>
    <row r="961" s="13" customFormat="1">
      <c r="A961" s="13"/>
      <c r="B961" s="232"/>
      <c r="C961" s="233"/>
      <c r="D961" s="234" t="s">
        <v>178</v>
      </c>
      <c r="E961" s="235" t="s">
        <v>1</v>
      </c>
      <c r="F961" s="236" t="s">
        <v>999</v>
      </c>
      <c r="G961" s="233"/>
      <c r="H961" s="235" t="s">
        <v>1</v>
      </c>
      <c r="I961" s="237"/>
      <c r="J961" s="233"/>
      <c r="K961" s="233"/>
      <c r="L961" s="238"/>
      <c r="M961" s="239"/>
      <c r="N961" s="240"/>
      <c r="O961" s="240"/>
      <c r="P961" s="240"/>
      <c r="Q961" s="240"/>
      <c r="R961" s="240"/>
      <c r="S961" s="240"/>
      <c r="T961" s="24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2" t="s">
        <v>178</v>
      </c>
      <c r="AU961" s="242" t="s">
        <v>83</v>
      </c>
      <c r="AV961" s="13" t="s">
        <v>81</v>
      </c>
      <c r="AW961" s="13" t="s">
        <v>30</v>
      </c>
      <c r="AX961" s="13" t="s">
        <v>73</v>
      </c>
      <c r="AY961" s="242" t="s">
        <v>169</v>
      </c>
    </row>
    <row r="962" s="14" customFormat="1">
      <c r="A962" s="14"/>
      <c r="B962" s="243"/>
      <c r="C962" s="244"/>
      <c r="D962" s="234" t="s">
        <v>178</v>
      </c>
      <c r="E962" s="245" t="s">
        <v>1</v>
      </c>
      <c r="F962" s="246" t="s">
        <v>81</v>
      </c>
      <c r="G962" s="244"/>
      <c r="H962" s="247">
        <v>1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178</v>
      </c>
      <c r="AU962" s="253" t="s">
        <v>83</v>
      </c>
      <c r="AV962" s="14" t="s">
        <v>83</v>
      </c>
      <c r="AW962" s="14" t="s">
        <v>30</v>
      </c>
      <c r="AX962" s="14" t="s">
        <v>73</v>
      </c>
      <c r="AY962" s="253" t="s">
        <v>169</v>
      </c>
    </row>
    <row r="963" s="15" customFormat="1">
      <c r="A963" s="15"/>
      <c r="B963" s="254"/>
      <c r="C963" s="255"/>
      <c r="D963" s="234" t="s">
        <v>178</v>
      </c>
      <c r="E963" s="256" t="s">
        <v>1</v>
      </c>
      <c r="F963" s="257" t="s">
        <v>181</v>
      </c>
      <c r="G963" s="255"/>
      <c r="H963" s="258">
        <v>1</v>
      </c>
      <c r="I963" s="259"/>
      <c r="J963" s="255"/>
      <c r="K963" s="255"/>
      <c r="L963" s="260"/>
      <c r="M963" s="261"/>
      <c r="N963" s="262"/>
      <c r="O963" s="262"/>
      <c r="P963" s="262"/>
      <c r="Q963" s="262"/>
      <c r="R963" s="262"/>
      <c r="S963" s="262"/>
      <c r="T963" s="263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64" t="s">
        <v>178</v>
      </c>
      <c r="AU963" s="264" t="s">
        <v>83</v>
      </c>
      <c r="AV963" s="15" t="s">
        <v>177</v>
      </c>
      <c r="AW963" s="15" t="s">
        <v>30</v>
      </c>
      <c r="AX963" s="15" t="s">
        <v>81</v>
      </c>
      <c r="AY963" s="264" t="s">
        <v>169</v>
      </c>
    </row>
    <row r="964" s="2" customFormat="1" ht="24.15" customHeight="1">
      <c r="A964" s="39"/>
      <c r="B964" s="40"/>
      <c r="C964" s="219" t="s">
        <v>1000</v>
      </c>
      <c r="D964" s="219" t="s">
        <v>172</v>
      </c>
      <c r="E964" s="220" t="s">
        <v>1001</v>
      </c>
      <c r="F964" s="221" t="s">
        <v>1002</v>
      </c>
      <c r="G964" s="222" t="s">
        <v>1003</v>
      </c>
      <c r="H964" s="223">
        <v>581.36000000000001</v>
      </c>
      <c r="I964" s="224"/>
      <c r="J964" s="225">
        <f>ROUND(I964*H964,2)</f>
        <v>0</v>
      </c>
      <c r="K964" s="221" t="s">
        <v>1</v>
      </c>
      <c r="L964" s="45"/>
      <c r="M964" s="226" t="s">
        <v>1</v>
      </c>
      <c r="N964" s="227" t="s">
        <v>38</v>
      </c>
      <c r="O964" s="92"/>
      <c r="P964" s="228">
        <f>O964*H964</f>
        <v>0</v>
      </c>
      <c r="Q964" s="228">
        <v>0</v>
      </c>
      <c r="R964" s="228">
        <f>Q964*H964</f>
        <v>0</v>
      </c>
      <c r="S964" s="228">
        <v>0</v>
      </c>
      <c r="T964" s="229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30" t="s">
        <v>316</v>
      </c>
      <c r="AT964" s="230" t="s">
        <v>172</v>
      </c>
      <c r="AU964" s="230" t="s">
        <v>83</v>
      </c>
      <c r="AY964" s="18" t="s">
        <v>169</v>
      </c>
      <c r="BE964" s="231">
        <f>IF(N964="základní",J964,0)</f>
        <v>0</v>
      </c>
      <c r="BF964" s="231">
        <f>IF(N964="snížená",J964,0)</f>
        <v>0</v>
      </c>
      <c r="BG964" s="231">
        <f>IF(N964="zákl. přenesená",J964,0)</f>
        <v>0</v>
      </c>
      <c r="BH964" s="231">
        <f>IF(N964="sníž. přenesená",J964,0)</f>
        <v>0</v>
      </c>
      <c r="BI964" s="231">
        <f>IF(N964="nulová",J964,0)</f>
        <v>0</v>
      </c>
      <c r="BJ964" s="18" t="s">
        <v>81</v>
      </c>
      <c r="BK964" s="231">
        <f>ROUND(I964*H964,2)</f>
        <v>0</v>
      </c>
      <c r="BL964" s="18" t="s">
        <v>316</v>
      </c>
      <c r="BM964" s="230" t="s">
        <v>1004</v>
      </c>
    </row>
    <row r="965" s="13" customFormat="1">
      <c r="A965" s="13"/>
      <c r="B965" s="232"/>
      <c r="C965" s="233"/>
      <c r="D965" s="234" t="s">
        <v>178</v>
      </c>
      <c r="E965" s="235" t="s">
        <v>1</v>
      </c>
      <c r="F965" s="236" t="s">
        <v>179</v>
      </c>
      <c r="G965" s="233"/>
      <c r="H965" s="235" t="s">
        <v>1</v>
      </c>
      <c r="I965" s="237"/>
      <c r="J965" s="233"/>
      <c r="K965" s="233"/>
      <c r="L965" s="238"/>
      <c r="M965" s="239"/>
      <c r="N965" s="240"/>
      <c r="O965" s="240"/>
      <c r="P965" s="240"/>
      <c r="Q965" s="240"/>
      <c r="R965" s="240"/>
      <c r="S965" s="240"/>
      <c r="T965" s="24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2" t="s">
        <v>178</v>
      </c>
      <c r="AU965" s="242" t="s">
        <v>83</v>
      </c>
      <c r="AV965" s="13" t="s">
        <v>81</v>
      </c>
      <c r="AW965" s="13" t="s">
        <v>30</v>
      </c>
      <c r="AX965" s="13" t="s">
        <v>73</v>
      </c>
      <c r="AY965" s="242" t="s">
        <v>169</v>
      </c>
    </row>
    <row r="966" s="14" customFormat="1">
      <c r="A966" s="14"/>
      <c r="B966" s="243"/>
      <c r="C966" s="244"/>
      <c r="D966" s="234" t="s">
        <v>178</v>
      </c>
      <c r="E966" s="245" t="s">
        <v>1</v>
      </c>
      <c r="F966" s="246" t="s">
        <v>1005</v>
      </c>
      <c r="G966" s="244"/>
      <c r="H966" s="247">
        <v>581.36000000000001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178</v>
      </c>
      <c r="AU966" s="253" t="s">
        <v>83</v>
      </c>
      <c r="AV966" s="14" t="s">
        <v>83</v>
      </c>
      <c r="AW966" s="14" t="s">
        <v>30</v>
      </c>
      <c r="AX966" s="14" t="s">
        <v>73</v>
      </c>
      <c r="AY966" s="253" t="s">
        <v>169</v>
      </c>
    </row>
    <row r="967" s="15" customFormat="1">
      <c r="A967" s="15"/>
      <c r="B967" s="254"/>
      <c r="C967" s="255"/>
      <c r="D967" s="234" t="s">
        <v>178</v>
      </c>
      <c r="E967" s="256" t="s">
        <v>1</v>
      </c>
      <c r="F967" s="257" t="s">
        <v>181</v>
      </c>
      <c r="G967" s="255"/>
      <c r="H967" s="258">
        <v>581.36000000000001</v>
      </c>
      <c r="I967" s="259"/>
      <c r="J967" s="255"/>
      <c r="K967" s="255"/>
      <c r="L967" s="260"/>
      <c r="M967" s="261"/>
      <c r="N967" s="262"/>
      <c r="O967" s="262"/>
      <c r="P967" s="262"/>
      <c r="Q967" s="262"/>
      <c r="R967" s="262"/>
      <c r="S967" s="262"/>
      <c r="T967" s="263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4" t="s">
        <v>178</v>
      </c>
      <c r="AU967" s="264" t="s">
        <v>83</v>
      </c>
      <c r="AV967" s="15" t="s">
        <v>177</v>
      </c>
      <c r="AW967" s="15" t="s">
        <v>30</v>
      </c>
      <c r="AX967" s="15" t="s">
        <v>81</v>
      </c>
      <c r="AY967" s="264" t="s">
        <v>169</v>
      </c>
    </row>
    <row r="968" s="12" customFormat="1" ht="22.8" customHeight="1">
      <c r="A968" s="12"/>
      <c r="B968" s="203"/>
      <c r="C968" s="204"/>
      <c r="D968" s="205" t="s">
        <v>72</v>
      </c>
      <c r="E968" s="217" t="s">
        <v>417</v>
      </c>
      <c r="F968" s="217" t="s">
        <v>418</v>
      </c>
      <c r="G968" s="204"/>
      <c r="H968" s="204"/>
      <c r="I968" s="207"/>
      <c r="J968" s="218">
        <f>BK968</f>
        <v>0</v>
      </c>
      <c r="K968" s="204"/>
      <c r="L968" s="209"/>
      <c r="M968" s="210"/>
      <c r="N968" s="211"/>
      <c r="O968" s="211"/>
      <c r="P968" s="212">
        <f>SUM(P969:P1086)</f>
        <v>0</v>
      </c>
      <c r="Q968" s="211"/>
      <c r="R968" s="212">
        <f>SUM(R969:R1086)</f>
        <v>0</v>
      </c>
      <c r="S968" s="211"/>
      <c r="T968" s="213">
        <f>SUM(T969:T1086)</f>
        <v>0</v>
      </c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R968" s="214" t="s">
        <v>83</v>
      </c>
      <c r="AT968" s="215" t="s">
        <v>72</v>
      </c>
      <c r="AU968" s="215" t="s">
        <v>81</v>
      </c>
      <c r="AY968" s="214" t="s">
        <v>169</v>
      </c>
      <c r="BK968" s="216">
        <f>SUM(BK969:BK1086)</f>
        <v>0</v>
      </c>
    </row>
    <row r="969" s="2" customFormat="1" ht="16.5" customHeight="1">
      <c r="A969" s="39"/>
      <c r="B969" s="40"/>
      <c r="C969" s="219" t="s">
        <v>756</v>
      </c>
      <c r="D969" s="219" t="s">
        <v>172</v>
      </c>
      <c r="E969" s="220" t="s">
        <v>1006</v>
      </c>
      <c r="F969" s="221" t="s">
        <v>1007</v>
      </c>
      <c r="G969" s="222" t="s">
        <v>175</v>
      </c>
      <c r="H969" s="223">
        <v>265.48000000000002</v>
      </c>
      <c r="I969" s="224"/>
      <c r="J969" s="225">
        <f>ROUND(I969*H969,2)</f>
        <v>0</v>
      </c>
      <c r="K969" s="221" t="s">
        <v>176</v>
      </c>
      <c r="L969" s="45"/>
      <c r="M969" s="226" t="s">
        <v>1</v>
      </c>
      <c r="N969" s="227" t="s">
        <v>38</v>
      </c>
      <c r="O969" s="92"/>
      <c r="P969" s="228">
        <f>O969*H969</f>
        <v>0</v>
      </c>
      <c r="Q969" s="228">
        <v>0</v>
      </c>
      <c r="R969" s="228">
        <f>Q969*H969</f>
        <v>0</v>
      </c>
      <c r="S969" s="228">
        <v>0</v>
      </c>
      <c r="T969" s="229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30" t="s">
        <v>316</v>
      </c>
      <c r="AT969" s="230" t="s">
        <v>172</v>
      </c>
      <c r="AU969" s="230" t="s">
        <v>83</v>
      </c>
      <c r="AY969" s="18" t="s">
        <v>169</v>
      </c>
      <c r="BE969" s="231">
        <f>IF(N969="základní",J969,0)</f>
        <v>0</v>
      </c>
      <c r="BF969" s="231">
        <f>IF(N969="snížená",J969,0)</f>
        <v>0</v>
      </c>
      <c r="BG969" s="231">
        <f>IF(N969="zákl. přenesená",J969,0)</f>
        <v>0</v>
      </c>
      <c r="BH969" s="231">
        <f>IF(N969="sníž. přenesená",J969,0)</f>
        <v>0</v>
      </c>
      <c r="BI969" s="231">
        <f>IF(N969="nulová",J969,0)</f>
        <v>0</v>
      </c>
      <c r="BJ969" s="18" t="s">
        <v>81</v>
      </c>
      <c r="BK969" s="231">
        <f>ROUND(I969*H969,2)</f>
        <v>0</v>
      </c>
      <c r="BL969" s="18" t="s">
        <v>316</v>
      </c>
      <c r="BM969" s="230" t="s">
        <v>1008</v>
      </c>
    </row>
    <row r="970" s="13" customFormat="1">
      <c r="A970" s="13"/>
      <c r="B970" s="232"/>
      <c r="C970" s="233"/>
      <c r="D970" s="234" t="s">
        <v>178</v>
      </c>
      <c r="E970" s="235" t="s">
        <v>1</v>
      </c>
      <c r="F970" s="236" t="s">
        <v>472</v>
      </c>
      <c r="G970" s="233"/>
      <c r="H970" s="235" t="s">
        <v>1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2" t="s">
        <v>178</v>
      </c>
      <c r="AU970" s="242" t="s">
        <v>83</v>
      </c>
      <c r="AV970" s="13" t="s">
        <v>81</v>
      </c>
      <c r="AW970" s="13" t="s">
        <v>30</v>
      </c>
      <c r="AX970" s="13" t="s">
        <v>73</v>
      </c>
      <c r="AY970" s="242" t="s">
        <v>169</v>
      </c>
    </row>
    <row r="971" s="13" customFormat="1">
      <c r="A971" s="13"/>
      <c r="B971" s="232"/>
      <c r="C971" s="233"/>
      <c r="D971" s="234" t="s">
        <v>178</v>
      </c>
      <c r="E971" s="235" t="s">
        <v>1</v>
      </c>
      <c r="F971" s="236" t="s">
        <v>665</v>
      </c>
      <c r="G971" s="233"/>
      <c r="H971" s="235" t="s">
        <v>1</v>
      </c>
      <c r="I971" s="237"/>
      <c r="J971" s="233"/>
      <c r="K971" s="233"/>
      <c r="L971" s="238"/>
      <c r="M971" s="239"/>
      <c r="N971" s="240"/>
      <c r="O971" s="240"/>
      <c r="P971" s="240"/>
      <c r="Q971" s="240"/>
      <c r="R971" s="240"/>
      <c r="S971" s="240"/>
      <c r="T971" s="24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2" t="s">
        <v>178</v>
      </c>
      <c r="AU971" s="242" t="s">
        <v>83</v>
      </c>
      <c r="AV971" s="13" t="s">
        <v>81</v>
      </c>
      <c r="AW971" s="13" t="s">
        <v>30</v>
      </c>
      <c r="AX971" s="13" t="s">
        <v>73</v>
      </c>
      <c r="AY971" s="242" t="s">
        <v>169</v>
      </c>
    </row>
    <row r="972" s="13" customFormat="1">
      <c r="A972" s="13"/>
      <c r="B972" s="232"/>
      <c r="C972" s="233"/>
      <c r="D972" s="234" t="s">
        <v>178</v>
      </c>
      <c r="E972" s="235" t="s">
        <v>1</v>
      </c>
      <c r="F972" s="236" t="s">
        <v>202</v>
      </c>
      <c r="G972" s="233"/>
      <c r="H972" s="235" t="s">
        <v>1</v>
      </c>
      <c r="I972" s="237"/>
      <c r="J972" s="233"/>
      <c r="K972" s="233"/>
      <c r="L972" s="238"/>
      <c r="M972" s="239"/>
      <c r="N972" s="240"/>
      <c r="O972" s="240"/>
      <c r="P972" s="240"/>
      <c r="Q972" s="240"/>
      <c r="R972" s="240"/>
      <c r="S972" s="240"/>
      <c r="T972" s="24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2" t="s">
        <v>178</v>
      </c>
      <c r="AU972" s="242" t="s">
        <v>83</v>
      </c>
      <c r="AV972" s="13" t="s">
        <v>81</v>
      </c>
      <c r="AW972" s="13" t="s">
        <v>30</v>
      </c>
      <c r="AX972" s="13" t="s">
        <v>73</v>
      </c>
      <c r="AY972" s="242" t="s">
        <v>169</v>
      </c>
    </row>
    <row r="973" s="13" customFormat="1">
      <c r="A973" s="13"/>
      <c r="B973" s="232"/>
      <c r="C973" s="233"/>
      <c r="D973" s="234" t="s">
        <v>178</v>
      </c>
      <c r="E973" s="235" t="s">
        <v>1</v>
      </c>
      <c r="F973" s="236" t="s">
        <v>268</v>
      </c>
      <c r="G973" s="233"/>
      <c r="H973" s="235" t="s">
        <v>1</v>
      </c>
      <c r="I973" s="237"/>
      <c r="J973" s="233"/>
      <c r="K973" s="233"/>
      <c r="L973" s="238"/>
      <c r="M973" s="239"/>
      <c r="N973" s="240"/>
      <c r="O973" s="240"/>
      <c r="P973" s="240"/>
      <c r="Q973" s="240"/>
      <c r="R973" s="240"/>
      <c r="S973" s="240"/>
      <c r="T973" s="24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2" t="s">
        <v>178</v>
      </c>
      <c r="AU973" s="242" t="s">
        <v>83</v>
      </c>
      <c r="AV973" s="13" t="s">
        <v>81</v>
      </c>
      <c r="AW973" s="13" t="s">
        <v>30</v>
      </c>
      <c r="AX973" s="13" t="s">
        <v>73</v>
      </c>
      <c r="AY973" s="242" t="s">
        <v>169</v>
      </c>
    </row>
    <row r="974" s="14" customFormat="1">
      <c r="A974" s="14"/>
      <c r="B974" s="243"/>
      <c r="C974" s="244"/>
      <c r="D974" s="234" t="s">
        <v>178</v>
      </c>
      <c r="E974" s="245" t="s">
        <v>1</v>
      </c>
      <c r="F974" s="246" t="s">
        <v>269</v>
      </c>
      <c r="G974" s="244"/>
      <c r="H974" s="247">
        <v>17.32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178</v>
      </c>
      <c r="AU974" s="253" t="s">
        <v>83</v>
      </c>
      <c r="AV974" s="14" t="s">
        <v>83</v>
      </c>
      <c r="AW974" s="14" t="s">
        <v>30</v>
      </c>
      <c r="AX974" s="14" t="s">
        <v>73</v>
      </c>
      <c r="AY974" s="253" t="s">
        <v>169</v>
      </c>
    </row>
    <row r="975" s="13" customFormat="1">
      <c r="A975" s="13"/>
      <c r="B975" s="232"/>
      <c r="C975" s="233"/>
      <c r="D975" s="234" t="s">
        <v>178</v>
      </c>
      <c r="E975" s="235" t="s">
        <v>1</v>
      </c>
      <c r="F975" s="236" t="s">
        <v>270</v>
      </c>
      <c r="G975" s="233"/>
      <c r="H975" s="235" t="s">
        <v>1</v>
      </c>
      <c r="I975" s="237"/>
      <c r="J975" s="233"/>
      <c r="K975" s="233"/>
      <c r="L975" s="238"/>
      <c r="M975" s="239"/>
      <c r="N975" s="240"/>
      <c r="O975" s="240"/>
      <c r="P975" s="240"/>
      <c r="Q975" s="240"/>
      <c r="R975" s="240"/>
      <c r="S975" s="240"/>
      <c r="T975" s="24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2" t="s">
        <v>178</v>
      </c>
      <c r="AU975" s="242" t="s">
        <v>83</v>
      </c>
      <c r="AV975" s="13" t="s">
        <v>81</v>
      </c>
      <c r="AW975" s="13" t="s">
        <v>30</v>
      </c>
      <c r="AX975" s="13" t="s">
        <v>73</v>
      </c>
      <c r="AY975" s="242" t="s">
        <v>169</v>
      </c>
    </row>
    <row r="976" s="14" customFormat="1">
      <c r="A976" s="14"/>
      <c r="B976" s="243"/>
      <c r="C976" s="244"/>
      <c r="D976" s="234" t="s">
        <v>178</v>
      </c>
      <c r="E976" s="245" t="s">
        <v>1</v>
      </c>
      <c r="F976" s="246" t="s">
        <v>233</v>
      </c>
      <c r="G976" s="244"/>
      <c r="H976" s="247">
        <v>3.8199999999999998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178</v>
      </c>
      <c r="AU976" s="253" t="s">
        <v>83</v>
      </c>
      <c r="AV976" s="14" t="s">
        <v>83</v>
      </c>
      <c r="AW976" s="14" t="s">
        <v>30</v>
      </c>
      <c r="AX976" s="14" t="s">
        <v>73</v>
      </c>
      <c r="AY976" s="253" t="s">
        <v>169</v>
      </c>
    </row>
    <row r="977" s="13" customFormat="1">
      <c r="A977" s="13"/>
      <c r="B977" s="232"/>
      <c r="C977" s="233"/>
      <c r="D977" s="234" t="s">
        <v>178</v>
      </c>
      <c r="E977" s="235" t="s">
        <v>1</v>
      </c>
      <c r="F977" s="236" t="s">
        <v>260</v>
      </c>
      <c r="G977" s="233"/>
      <c r="H977" s="235" t="s">
        <v>1</v>
      </c>
      <c r="I977" s="237"/>
      <c r="J977" s="233"/>
      <c r="K977" s="233"/>
      <c r="L977" s="238"/>
      <c r="M977" s="239"/>
      <c r="N977" s="240"/>
      <c r="O977" s="240"/>
      <c r="P977" s="240"/>
      <c r="Q977" s="240"/>
      <c r="R977" s="240"/>
      <c r="S977" s="240"/>
      <c r="T977" s="24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2" t="s">
        <v>178</v>
      </c>
      <c r="AU977" s="242" t="s">
        <v>83</v>
      </c>
      <c r="AV977" s="13" t="s">
        <v>81</v>
      </c>
      <c r="AW977" s="13" t="s">
        <v>30</v>
      </c>
      <c r="AX977" s="13" t="s">
        <v>73</v>
      </c>
      <c r="AY977" s="242" t="s">
        <v>169</v>
      </c>
    </row>
    <row r="978" s="14" customFormat="1">
      <c r="A978" s="14"/>
      <c r="B978" s="243"/>
      <c r="C978" s="244"/>
      <c r="D978" s="234" t="s">
        <v>178</v>
      </c>
      <c r="E978" s="245" t="s">
        <v>1</v>
      </c>
      <c r="F978" s="246" t="s">
        <v>261</v>
      </c>
      <c r="G978" s="244"/>
      <c r="H978" s="247">
        <v>21.440000000000001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3" t="s">
        <v>178</v>
      </c>
      <c r="AU978" s="253" t="s">
        <v>83</v>
      </c>
      <c r="AV978" s="14" t="s">
        <v>83</v>
      </c>
      <c r="AW978" s="14" t="s">
        <v>30</v>
      </c>
      <c r="AX978" s="14" t="s">
        <v>73</v>
      </c>
      <c r="AY978" s="253" t="s">
        <v>169</v>
      </c>
    </row>
    <row r="979" s="13" customFormat="1">
      <c r="A979" s="13"/>
      <c r="B979" s="232"/>
      <c r="C979" s="233"/>
      <c r="D979" s="234" t="s">
        <v>178</v>
      </c>
      <c r="E979" s="235" t="s">
        <v>1</v>
      </c>
      <c r="F979" s="236" t="s">
        <v>266</v>
      </c>
      <c r="G979" s="233"/>
      <c r="H979" s="235" t="s">
        <v>1</v>
      </c>
      <c r="I979" s="237"/>
      <c r="J979" s="233"/>
      <c r="K979" s="233"/>
      <c r="L979" s="238"/>
      <c r="M979" s="239"/>
      <c r="N979" s="240"/>
      <c r="O979" s="240"/>
      <c r="P979" s="240"/>
      <c r="Q979" s="240"/>
      <c r="R979" s="240"/>
      <c r="S979" s="240"/>
      <c r="T979" s="24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2" t="s">
        <v>178</v>
      </c>
      <c r="AU979" s="242" t="s">
        <v>83</v>
      </c>
      <c r="AV979" s="13" t="s">
        <v>81</v>
      </c>
      <c r="AW979" s="13" t="s">
        <v>30</v>
      </c>
      <c r="AX979" s="13" t="s">
        <v>73</v>
      </c>
      <c r="AY979" s="242" t="s">
        <v>169</v>
      </c>
    </row>
    <row r="980" s="14" customFormat="1">
      <c r="A980" s="14"/>
      <c r="B980" s="243"/>
      <c r="C980" s="244"/>
      <c r="D980" s="234" t="s">
        <v>178</v>
      </c>
      <c r="E980" s="245" t="s">
        <v>1</v>
      </c>
      <c r="F980" s="246" t="s">
        <v>267</v>
      </c>
      <c r="G980" s="244"/>
      <c r="H980" s="247">
        <v>2.1400000000000001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178</v>
      </c>
      <c r="AU980" s="253" t="s">
        <v>83</v>
      </c>
      <c r="AV980" s="14" t="s">
        <v>83</v>
      </c>
      <c r="AW980" s="14" t="s">
        <v>30</v>
      </c>
      <c r="AX980" s="14" t="s">
        <v>73</v>
      </c>
      <c r="AY980" s="253" t="s">
        <v>169</v>
      </c>
    </row>
    <row r="981" s="13" customFormat="1">
      <c r="A981" s="13"/>
      <c r="B981" s="232"/>
      <c r="C981" s="233"/>
      <c r="D981" s="234" t="s">
        <v>178</v>
      </c>
      <c r="E981" s="235" t="s">
        <v>1</v>
      </c>
      <c r="F981" s="236" t="s">
        <v>264</v>
      </c>
      <c r="G981" s="233"/>
      <c r="H981" s="235" t="s">
        <v>1</v>
      </c>
      <c r="I981" s="237"/>
      <c r="J981" s="233"/>
      <c r="K981" s="233"/>
      <c r="L981" s="238"/>
      <c r="M981" s="239"/>
      <c r="N981" s="240"/>
      <c r="O981" s="240"/>
      <c r="P981" s="240"/>
      <c r="Q981" s="240"/>
      <c r="R981" s="240"/>
      <c r="S981" s="240"/>
      <c r="T981" s="24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2" t="s">
        <v>178</v>
      </c>
      <c r="AU981" s="242" t="s">
        <v>83</v>
      </c>
      <c r="AV981" s="13" t="s">
        <v>81</v>
      </c>
      <c r="AW981" s="13" t="s">
        <v>30</v>
      </c>
      <c r="AX981" s="13" t="s">
        <v>73</v>
      </c>
      <c r="AY981" s="242" t="s">
        <v>169</v>
      </c>
    </row>
    <row r="982" s="14" customFormat="1">
      <c r="A982" s="14"/>
      <c r="B982" s="243"/>
      <c r="C982" s="244"/>
      <c r="D982" s="234" t="s">
        <v>178</v>
      </c>
      <c r="E982" s="245" t="s">
        <v>1</v>
      </c>
      <c r="F982" s="246" t="s">
        <v>265</v>
      </c>
      <c r="G982" s="244"/>
      <c r="H982" s="247">
        <v>7.1100000000000003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178</v>
      </c>
      <c r="AU982" s="253" t="s">
        <v>83</v>
      </c>
      <c r="AV982" s="14" t="s">
        <v>83</v>
      </c>
      <c r="AW982" s="14" t="s">
        <v>30</v>
      </c>
      <c r="AX982" s="14" t="s">
        <v>73</v>
      </c>
      <c r="AY982" s="253" t="s">
        <v>169</v>
      </c>
    </row>
    <row r="983" s="13" customFormat="1">
      <c r="A983" s="13"/>
      <c r="B983" s="232"/>
      <c r="C983" s="233"/>
      <c r="D983" s="234" t="s">
        <v>178</v>
      </c>
      <c r="E983" s="235" t="s">
        <v>1</v>
      </c>
      <c r="F983" s="236" t="s">
        <v>262</v>
      </c>
      <c r="G983" s="233"/>
      <c r="H983" s="235" t="s">
        <v>1</v>
      </c>
      <c r="I983" s="237"/>
      <c r="J983" s="233"/>
      <c r="K983" s="233"/>
      <c r="L983" s="238"/>
      <c r="M983" s="239"/>
      <c r="N983" s="240"/>
      <c r="O983" s="240"/>
      <c r="P983" s="240"/>
      <c r="Q983" s="240"/>
      <c r="R983" s="240"/>
      <c r="S983" s="240"/>
      <c r="T983" s="24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2" t="s">
        <v>178</v>
      </c>
      <c r="AU983" s="242" t="s">
        <v>83</v>
      </c>
      <c r="AV983" s="13" t="s">
        <v>81</v>
      </c>
      <c r="AW983" s="13" t="s">
        <v>30</v>
      </c>
      <c r="AX983" s="13" t="s">
        <v>73</v>
      </c>
      <c r="AY983" s="242" t="s">
        <v>169</v>
      </c>
    </row>
    <row r="984" s="14" customFormat="1">
      <c r="A984" s="14"/>
      <c r="B984" s="243"/>
      <c r="C984" s="244"/>
      <c r="D984" s="234" t="s">
        <v>178</v>
      </c>
      <c r="E984" s="245" t="s">
        <v>1</v>
      </c>
      <c r="F984" s="246" t="s">
        <v>263</v>
      </c>
      <c r="G984" s="244"/>
      <c r="H984" s="247">
        <v>6.6699999999999999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178</v>
      </c>
      <c r="AU984" s="253" t="s">
        <v>83</v>
      </c>
      <c r="AV984" s="14" t="s">
        <v>83</v>
      </c>
      <c r="AW984" s="14" t="s">
        <v>30</v>
      </c>
      <c r="AX984" s="14" t="s">
        <v>73</v>
      </c>
      <c r="AY984" s="253" t="s">
        <v>169</v>
      </c>
    </row>
    <row r="985" s="13" customFormat="1">
      <c r="A985" s="13"/>
      <c r="B985" s="232"/>
      <c r="C985" s="233"/>
      <c r="D985" s="234" t="s">
        <v>178</v>
      </c>
      <c r="E985" s="235" t="s">
        <v>1</v>
      </c>
      <c r="F985" s="236" t="s">
        <v>203</v>
      </c>
      <c r="G985" s="233"/>
      <c r="H985" s="235" t="s">
        <v>1</v>
      </c>
      <c r="I985" s="237"/>
      <c r="J985" s="233"/>
      <c r="K985" s="233"/>
      <c r="L985" s="238"/>
      <c r="M985" s="239"/>
      <c r="N985" s="240"/>
      <c r="O985" s="240"/>
      <c r="P985" s="240"/>
      <c r="Q985" s="240"/>
      <c r="R985" s="240"/>
      <c r="S985" s="240"/>
      <c r="T985" s="24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2" t="s">
        <v>178</v>
      </c>
      <c r="AU985" s="242" t="s">
        <v>83</v>
      </c>
      <c r="AV985" s="13" t="s">
        <v>81</v>
      </c>
      <c r="AW985" s="13" t="s">
        <v>30</v>
      </c>
      <c r="AX985" s="13" t="s">
        <v>73</v>
      </c>
      <c r="AY985" s="242" t="s">
        <v>169</v>
      </c>
    </row>
    <row r="986" s="14" customFormat="1">
      <c r="A986" s="14"/>
      <c r="B986" s="243"/>
      <c r="C986" s="244"/>
      <c r="D986" s="234" t="s">
        <v>178</v>
      </c>
      <c r="E986" s="245" t="s">
        <v>1</v>
      </c>
      <c r="F986" s="246" t="s">
        <v>204</v>
      </c>
      <c r="G986" s="244"/>
      <c r="H986" s="247">
        <v>6.04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178</v>
      </c>
      <c r="AU986" s="253" t="s">
        <v>83</v>
      </c>
      <c r="AV986" s="14" t="s">
        <v>83</v>
      </c>
      <c r="AW986" s="14" t="s">
        <v>30</v>
      </c>
      <c r="AX986" s="14" t="s">
        <v>73</v>
      </c>
      <c r="AY986" s="253" t="s">
        <v>169</v>
      </c>
    </row>
    <row r="987" s="13" customFormat="1">
      <c r="A987" s="13"/>
      <c r="B987" s="232"/>
      <c r="C987" s="233"/>
      <c r="D987" s="234" t="s">
        <v>178</v>
      </c>
      <c r="E987" s="235" t="s">
        <v>1</v>
      </c>
      <c r="F987" s="236" t="s">
        <v>666</v>
      </c>
      <c r="G987" s="233"/>
      <c r="H987" s="235" t="s">
        <v>1</v>
      </c>
      <c r="I987" s="237"/>
      <c r="J987" s="233"/>
      <c r="K987" s="233"/>
      <c r="L987" s="238"/>
      <c r="M987" s="239"/>
      <c r="N987" s="240"/>
      <c r="O987" s="240"/>
      <c r="P987" s="240"/>
      <c r="Q987" s="240"/>
      <c r="R987" s="240"/>
      <c r="S987" s="240"/>
      <c r="T987" s="24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2" t="s">
        <v>178</v>
      </c>
      <c r="AU987" s="242" t="s">
        <v>83</v>
      </c>
      <c r="AV987" s="13" t="s">
        <v>81</v>
      </c>
      <c r="AW987" s="13" t="s">
        <v>30</v>
      </c>
      <c r="AX987" s="13" t="s">
        <v>73</v>
      </c>
      <c r="AY987" s="242" t="s">
        <v>169</v>
      </c>
    </row>
    <row r="988" s="14" customFormat="1">
      <c r="A988" s="14"/>
      <c r="B988" s="243"/>
      <c r="C988" s="244"/>
      <c r="D988" s="234" t="s">
        <v>178</v>
      </c>
      <c r="E988" s="245" t="s">
        <v>1</v>
      </c>
      <c r="F988" s="246" t="s">
        <v>206</v>
      </c>
      <c r="G988" s="244"/>
      <c r="H988" s="247">
        <v>25.989999999999998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178</v>
      </c>
      <c r="AU988" s="253" t="s">
        <v>83</v>
      </c>
      <c r="AV988" s="14" t="s">
        <v>83</v>
      </c>
      <c r="AW988" s="14" t="s">
        <v>30</v>
      </c>
      <c r="AX988" s="14" t="s">
        <v>73</v>
      </c>
      <c r="AY988" s="253" t="s">
        <v>169</v>
      </c>
    </row>
    <row r="989" s="13" customFormat="1">
      <c r="A989" s="13"/>
      <c r="B989" s="232"/>
      <c r="C989" s="233"/>
      <c r="D989" s="234" t="s">
        <v>178</v>
      </c>
      <c r="E989" s="235" t="s">
        <v>1</v>
      </c>
      <c r="F989" s="236" t="s">
        <v>207</v>
      </c>
      <c r="G989" s="233"/>
      <c r="H989" s="235" t="s">
        <v>1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2" t="s">
        <v>178</v>
      </c>
      <c r="AU989" s="242" t="s">
        <v>83</v>
      </c>
      <c r="AV989" s="13" t="s">
        <v>81</v>
      </c>
      <c r="AW989" s="13" t="s">
        <v>30</v>
      </c>
      <c r="AX989" s="13" t="s">
        <v>73</v>
      </c>
      <c r="AY989" s="242" t="s">
        <v>169</v>
      </c>
    </row>
    <row r="990" s="14" customFormat="1">
      <c r="A990" s="14"/>
      <c r="B990" s="243"/>
      <c r="C990" s="244"/>
      <c r="D990" s="234" t="s">
        <v>178</v>
      </c>
      <c r="E990" s="245" t="s">
        <v>1</v>
      </c>
      <c r="F990" s="246" t="s">
        <v>259</v>
      </c>
      <c r="G990" s="244"/>
      <c r="H990" s="247">
        <v>28.940000000000001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178</v>
      </c>
      <c r="AU990" s="253" t="s">
        <v>83</v>
      </c>
      <c r="AV990" s="14" t="s">
        <v>83</v>
      </c>
      <c r="AW990" s="14" t="s">
        <v>30</v>
      </c>
      <c r="AX990" s="14" t="s">
        <v>73</v>
      </c>
      <c r="AY990" s="253" t="s">
        <v>169</v>
      </c>
    </row>
    <row r="991" s="13" customFormat="1">
      <c r="A991" s="13"/>
      <c r="B991" s="232"/>
      <c r="C991" s="233"/>
      <c r="D991" s="234" t="s">
        <v>178</v>
      </c>
      <c r="E991" s="235" t="s">
        <v>1</v>
      </c>
      <c r="F991" s="236" t="s">
        <v>188</v>
      </c>
      <c r="G991" s="233"/>
      <c r="H991" s="235" t="s">
        <v>1</v>
      </c>
      <c r="I991" s="237"/>
      <c r="J991" s="233"/>
      <c r="K991" s="233"/>
      <c r="L991" s="238"/>
      <c r="M991" s="239"/>
      <c r="N991" s="240"/>
      <c r="O991" s="240"/>
      <c r="P991" s="240"/>
      <c r="Q991" s="240"/>
      <c r="R991" s="240"/>
      <c r="S991" s="240"/>
      <c r="T991" s="24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2" t="s">
        <v>178</v>
      </c>
      <c r="AU991" s="242" t="s">
        <v>83</v>
      </c>
      <c r="AV991" s="13" t="s">
        <v>81</v>
      </c>
      <c r="AW991" s="13" t="s">
        <v>30</v>
      </c>
      <c r="AX991" s="13" t="s">
        <v>73</v>
      </c>
      <c r="AY991" s="242" t="s">
        <v>169</v>
      </c>
    </row>
    <row r="992" s="14" customFormat="1">
      <c r="A992" s="14"/>
      <c r="B992" s="243"/>
      <c r="C992" s="244"/>
      <c r="D992" s="234" t="s">
        <v>178</v>
      </c>
      <c r="E992" s="245" t="s">
        <v>1</v>
      </c>
      <c r="F992" s="246" t="s">
        <v>667</v>
      </c>
      <c r="G992" s="244"/>
      <c r="H992" s="247">
        <v>15.779999999999999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178</v>
      </c>
      <c r="AU992" s="253" t="s">
        <v>83</v>
      </c>
      <c r="AV992" s="14" t="s">
        <v>83</v>
      </c>
      <c r="AW992" s="14" t="s">
        <v>30</v>
      </c>
      <c r="AX992" s="14" t="s">
        <v>73</v>
      </c>
      <c r="AY992" s="253" t="s">
        <v>169</v>
      </c>
    </row>
    <row r="993" s="13" customFormat="1">
      <c r="A993" s="13"/>
      <c r="B993" s="232"/>
      <c r="C993" s="233"/>
      <c r="D993" s="234" t="s">
        <v>178</v>
      </c>
      <c r="E993" s="235" t="s">
        <v>1</v>
      </c>
      <c r="F993" s="236" t="s">
        <v>213</v>
      </c>
      <c r="G993" s="233"/>
      <c r="H993" s="235" t="s">
        <v>1</v>
      </c>
      <c r="I993" s="237"/>
      <c r="J993" s="233"/>
      <c r="K993" s="233"/>
      <c r="L993" s="238"/>
      <c r="M993" s="239"/>
      <c r="N993" s="240"/>
      <c r="O993" s="240"/>
      <c r="P993" s="240"/>
      <c r="Q993" s="240"/>
      <c r="R993" s="240"/>
      <c r="S993" s="240"/>
      <c r="T993" s="24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2" t="s">
        <v>178</v>
      </c>
      <c r="AU993" s="242" t="s">
        <v>83</v>
      </c>
      <c r="AV993" s="13" t="s">
        <v>81</v>
      </c>
      <c r="AW993" s="13" t="s">
        <v>30</v>
      </c>
      <c r="AX993" s="13" t="s">
        <v>73</v>
      </c>
      <c r="AY993" s="242" t="s">
        <v>169</v>
      </c>
    </row>
    <row r="994" s="13" customFormat="1">
      <c r="A994" s="13"/>
      <c r="B994" s="232"/>
      <c r="C994" s="233"/>
      <c r="D994" s="234" t="s">
        <v>178</v>
      </c>
      <c r="E994" s="235" t="s">
        <v>1</v>
      </c>
      <c r="F994" s="236" t="s">
        <v>218</v>
      </c>
      <c r="G994" s="233"/>
      <c r="H994" s="235" t="s">
        <v>1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2" t="s">
        <v>178</v>
      </c>
      <c r="AU994" s="242" t="s">
        <v>83</v>
      </c>
      <c r="AV994" s="13" t="s">
        <v>81</v>
      </c>
      <c r="AW994" s="13" t="s">
        <v>30</v>
      </c>
      <c r="AX994" s="13" t="s">
        <v>73</v>
      </c>
      <c r="AY994" s="242" t="s">
        <v>169</v>
      </c>
    </row>
    <row r="995" s="14" customFormat="1">
      <c r="A995" s="14"/>
      <c r="B995" s="243"/>
      <c r="C995" s="244"/>
      <c r="D995" s="234" t="s">
        <v>178</v>
      </c>
      <c r="E995" s="245" t="s">
        <v>1</v>
      </c>
      <c r="F995" s="246" t="s">
        <v>219</v>
      </c>
      <c r="G995" s="244"/>
      <c r="H995" s="247">
        <v>5.9100000000000001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178</v>
      </c>
      <c r="AU995" s="253" t="s">
        <v>83</v>
      </c>
      <c r="AV995" s="14" t="s">
        <v>83</v>
      </c>
      <c r="AW995" s="14" t="s">
        <v>30</v>
      </c>
      <c r="AX995" s="14" t="s">
        <v>73</v>
      </c>
      <c r="AY995" s="253" t="s">
        <v>169</v>
      </c>
    </row>
    <row r="996" s="13" customFormat="1">
      <c r="A996" s="13"/>
      <c r="B996" s="232"/>
      <c r="C996" s="233"/>
      <c r="D996" s="234" t="s">
        <v>178</v>
      </c>
      <c r="E996" s="235" t="s">
        <v>1</v>
      </c>
      <c r="F996" s="236" t="s">
        <v>226</v>
      </c>
      <c r="G996" s="233"/>
      <c r="H996" s="235" t="s">
        <v>1</v>
      </c>
      <c r="I996" s="237"/>
      <c r="J996" s="233"/>
      <c r="K996" s="233"/>
      <c r="L996" s="238"/>
      <c r="M996" s="239"/>
      <c r="N996" s="240"/>
      <c r="O996" s="240"/>
      <c r="P996" s="240"/>
      <c r="Q996" s="240"/>
      <c r="R996" s="240"/>
      <c r="S996" s="240"/>
      <c r="T996" s="24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2" t="s">
        <v>178</v>
      </c>
      <c r="AU996" s="242" t="s">
        <v>83</v>
      </c>
      <c r="AV996" s="13" t="s">
        <v>81</v>
      </c>
      <c r="AW996" s="13" t="s">
        <v>30</v>
      </c>
      <c r="AX996" s="13" t="s">
        <v>73</v>
      </c>
      <c r="AY996" s="242" t="s">
        <v>169</v>
      </c>
    </row>
    <row r="997" s="14" customFormat="1">
      <c r="A997" s="14"/>
      <c r="B997" s="243"/>
      <c r="C997" s="244"/>
      <c r="D997" s="234" t="s">
        <v>178</v>
      </c>
      <c r="E997" s="245" t="s">
        <v>1</v>
      </c>
      <c r="F997" s="246" t="s">
        <v>227</v>
      </c>
      <c r="G997" s="244"/>
      <c r="H997" s="247">
        <v>31.879999999999999</v>
      </c>
      <c r="I997" s="248"/>
      <c r="J997" s="244"/>
      <c r="K997" s="244"/>
      <c r="L997" s="249"/>
      <c r="M997" s="250"/>
      <c r="N997" s="251"/>
      <c r="O997" s="251"/>
      <c r="P997" s="251"/>
      <c r="Q997" s="251"/>
      <c r="R997" s="251"/>
      <c r="S997" s="251"/>
      <c r="T997" s="25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3" t="s">
        <v>178</v>
      </c>
      <c r="AU997" s="253" t="s">
        <v>83</v>
      </c>
      <c r="AV997" s="14" t="s">
        <v>83</v>
      </c>
      <c r="AW997" s="14" t="s">
        <v>30</v>
      </c>
      <c r="AX997" s="14" t="s">
        <v>73</v>
      </c>
      <c r="AY997" s="253" t="s">
        <v>169</v>
      </c>
    </row>
    <row r="998" s="13" customFormat="1">
      <c r="A998" s="13"/>
      <c r="B998" s="232"/>
      <c r="C998" s="233"/>
      <c r="D998" s="234" t="s">
        <v>178</v>
      </c>
      <c r="E998" s="235" t="s">
        <v>1</v>
      </c>
      <c r="F998" s="236" t="s">
        <v>271</v>
      </c>
      <c r="G998" s="233"/>
      <c r="H998" s="235" t="s">
        <v>1</v>
      </c>
      <c r="I998" s="237"/>
      <c r="J998" s="233"/>
      <c r="K998" s="233"/>
      <c r="L998" s="238"/>
      <c r="M998" s="239"/>
      <c r="N998" s="240"/>
      <c r="O998" s="240"/>
      <c r="P998" s="240"/>
      <c r="Q998" s="240"/>
      <c r="R998" s="240"/>
      <c r="S998" s="240"/>
      <c r="T998" s="24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2" t="s">
        <v>178</v>
      </c>
      <c r="AU998" s="242" t="s">
        <v>83</v>
      </c>
      <c r="AV998" s="13" t="s">
        <v>81</v>
      </c>
      <c r="AW998" s="13" t="s">
        <v>30</v>
      </c>
      <c r="AX998" s="13" t="s">
        <v>73</v>
      </c>
      <c r="AY998" s="242" t="s">
        <v>169</v>
      </c>
    </row>
    <row r="999" s="14" customFormat="1">
      <c r="A999" s="14"/>
      <c r="B999" s="243"/>
      <c r="C999" s="244"/>
      <c r="D999" s="234" t="s">
        <v>178</v>
      </c>
      <c r="E999" s="245" t="s">
        <v>1</v>
      </c>
      <c r="F999" s="246" t="s">
        <v>272</v>
      </c>
      <c r="G999" s="244"/>
      <c r="H999" s="247">
        <v>20.66</v>
      </c>
      <c r="I999" s="248"/>
      <c r="J999" s="244"/>
      <c r="K999" s="244"/>
      <c r="L999" s="249"/>
      <c r="M999" s="250"/>
      <c r="N999" s="251"/>
      <c r="O999" s="251"/>
      <c r="P999" s="251"/>
      <c r="Q999" s="251"/>
      <c r="R999" s="251"/>
      <c r="S999" s="251"/>
      <c r="T999" s="25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3" t="s">
        <v>178</v>
      </c>
      <c r="AU999" s="253" t="s">
        <v>83</v>
      </c>
      <c r="AV999" s="14" t="s">
        <v>83</v>
      </c>
      <c r="AW999" s="14" t="s">
        <v>30</v>
      </c>
      <c r="AX999" s="14" t="s">
        <v>73</v>
      </c>
      <c r="AY999" s="253" t="s">
        <v>169</v>
      </c>
    </row>
    <row r="1000" s="14" customFormat="1">
      <c r="A1000" s="14"/>
      <c r="B1000" s="243"/>
      <c r="C1000" s="244"/>
      <c r="D1000" s="234" t="s">
        <v>178</v>
      </c>
      <c r="E1000" s="245" t="s">
        <v>1</v>
      </c>
      <c r="F1000" s="246" t="s">
        <v>208</v>
      </c>
      <c r="G1000" s="244"/>
      <c r="H1000" s="247">
        <v>27.030000000000001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3" t="s">
        <v>178</v>
      </c>
      <c r="AU1000" s="253" t="s">
        <v>83</v>
      </c>
      <c r="AV1000" s="14" t="s">
        <v>83</v>
      </c>
      <c r="AW1000" s="14" t="s">
        <v>30</v>
      </c>
      <c r="AX1000" s="14" t="s">
        <v>73</v>
      </c>
      <c r="AY1000" s="253" t="s">
        <v>169</v>
      </c>
    </row>
    <row r="1001" s="16" customFormat="1">
      <c r="A1001" s="16"/>
      <c r="B1001" s="265"/>
      <c r="C1001" s="266"/>
      <c r="D1001" s="234" t="s">
        <v>178</v>
      </c>
      <c r="E1001" s="267" t="s">
        <v>1</v>
      </c>
      <c r="F1001" s="268" t="s">
        <v>212</v>
      </c>
      <c r="G1001" s="266"/>
      <c r="H1001" s="269">
        <v>220.72999999999999</v>
      </c>
      <c r="I1001" s="270"/>
      <c r="J1001" s="266"/>
      <c r="K1001" s="266"/>
      <c r="L1001" s="271"/>
      <c r="M1001" s="272"/>
      <c r="N1001" s="273"/>
      <c r="O1001" s="273"/>
      <c r="P1001" s="273"/>
      <c r="Q1001" s="273"/>
      <c r="R1001" s="273"/>
      <c r="S1001" s="273"/>
      <c r="T1001" s="274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T1001" s="275" t="s">
        <v>178</v>
      </c>
      <c r="AU1001" s="275" t="s">
        <v>83</v>
      </c>
      <c r="AV1001" s="16" t="s">
        <v>170</v>
      </c>
      <c r="AW1001" s="16" t="s">
        <v>30</v>
      </c>
      <c r="AX1001" s="16" t="s">
        <v>73</v>
      </c>
      <c r="AY1001" s="275" t="s">
        <v>169</v>
      </c>
    </row>
    <row r="1002" s="13" customFormat="1">
      <c r="A1002" s="13"/>
      <c r="B1002" s="232"/>
      <c r="C1002" s="233"/>
      <c r="D1002" s="234" t="s">
        <v>178</v>
      </c>
      <c r="E1002" s="235" t="s">
        <v>1</v>
      </c>
      <c r="F1002" s="236" t="s">
        <v>691</v>
      </c>
      <c r="G1002" s="233"/>
      <c r="H1002" s="235" t="s">
        <v>1</v>
      </c>
      <c r="I1002" s="237"/>
      <c r="J1002" s="233"/>
      <c r="K1002" s="233"/>
      <c r="L1002" s="238"/>
      <c r="M1002" s="239"/>
      <c r="N1002" s="240"/>
      <c r="O1002" s="240"/>
      <c r="P1002" s="240"/>
      <c r="Q1002" s="240"/>
      <c r="R1002" s="240"/>
      <c r="S1002" s="240"/>
      <c r="T1002" s="24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2" t="s">
        <v>178</v>
      </c>
      <c r="AU1002" s="242" t="s">
        <v>83</v>
      </c>
      <c r="AV1002" s="13" t="s">
        <v>81</v>
      </c>
      <c r="AW1002" s="13" t="s">
        <v>30</v>
      </c>
      <c r="AX1002" s="13" t="s">
        <v>73</v>
      </c>
      <c r="AY1002" s="242" t="s">
        <v>169</v>
      </c>
    </row>
    <row r="1003" s="13" customFormat="1">
      <c r="A1003" s="13"/>
      <c r="B1003" s="232"/>
      <c r="C1003" s="233"/>
      <c r="D1003" s="234" t="s">
        <v>178</v>
      </c>
      <c r="E1003" s="235" t="s">
        <v>1</v>
      </c>
      <c r="F1003" s="236" t="s">
        <v>692</v>
      </c>
      <c r="G1003" s="233"/>
      <c r="H1003" s="235" t="s">
        <v>1</v>
      </c>
      <c r="I1003" s="237"/>
      <c r="J1003" s="233"/>
      <c r="K1003" s="233"/>
      <c r="L1003" s="238"/>
      <c r="M1003" s="239"/>
      <c r="N1003" s="240"/>
      <c r="O1003" s="240"/>
      <c r="P1003" s="240"/>
      <c r="Q1003" s="240"/>
      <c r="R1003" s="240"/>
      <c r="S1003" s="240"/>
      <c r="T1003" s="24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2" t="s">
        <v>178</v>
      </c>
      <c r="AU1003" s="242" t="s">
        <v>83</v>
      </c>
      <c r="AV1003" s="13" t="s">
        <v>81</v>
      </c>
      <c r="AW1003" s="13" t="s">
        <v>30</v>
      </c>
      <c r="AX1003" s="13" t="s">
        <v>73</v>
      </c>
      <c r="AY1003" s="242" t="s">
        <v>169</v>
      </c>
    </row>
    <row r="1004" s="14" customFormat="1">
      <c r="A1004" s="14"/>
      <c r="B1004" s="243"/>
      <c r="C1004" s="244"/>
      <c r="D1004" s="234" t="s">
        <v>178</v>
      </c>
      <c r="E1004" s="245" t="s">
        <v>1</v>
      </c>
      <c r="F1004" s="246" t="s">
        <v>693</v>
      </c>
      <c r="G1004" s="244"/>
      <c r="H1004" s="247">
        <v>10.01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178</v>
      </c>
      <c r="AU1004" s="253" t="s">
        <v>83</v>
      </c>
      <c r="AV1004" s="14" t="s">
        <v>83</v>
      </c>
      <c r="AW1004" s="14" t="s">
        <v>30</v>
      </c>
      <c r="AX1004" s="14" t="s">
        <v>73</v>
      </c>
      <c r="AY1004" s="253" t="s">
        <v>169</v>
      </c>
    </row>
    <row r="1005" s="13" customFormat="1">
      <c r="A1005" s="13"/>
      <c r="B1005" s="232"/>
      <c r="C1005" s="233"/>
      <c r="D1005" s="234" t="s">
        <v>178</v>
      </c>
      <c r="E1005" s="235" t="s">
        <v>1</v>
      </c>
      <c r="F1005" s="236" t="s">
        <v>694</v>
      </c>
      <c r="G1005" s="233"/>
      <c r="H1005" s="235" t="s">
        <v>1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2" t="s">
        <v>178</v>
      </c>
      <c r="AU1005" s="242" t="s">
        <v>83</v>
      </c>
      <c r="AV1005" s="13" t="s">
        <v>81</v>
      </c>
      <c r="AW1005" s="13" t="s">
        <v>30</v>
      </c>
      <c r="AX1005" s="13" t="s">
        <v>73</v>
      </c>
      <c r="AY1005" s="242" t="s">
        <v>169</v>
      </c>
    </row>
    <row r="1006" s="14" customFormat="1">
      <c r="A1006" s="14"/>
      <c r="B1006" s="243"/>
      <c r="C1006" s="244"/>
      <c r="D1006" s="234" t="s">
        <v>178</v>
      </c>
      <c r="E1006" s="245" t="s">
        <v>1</v>
      </c>
      <c r="F1006" s="246" t="s">
        <v>695</v>
      </c>
      <c r="G1006" s="244"/>
      <c r="H1006" s="247">
        <v>12.640000000000001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178</v>
      </c>
      <c r="AU1006" s="253" t="s">
        <v>83</v>
      </c>
      <c r="AV1006" s="14" t="s">
        <v>83</v>
      </c>
      <c r="AW1006" s="14" t="s">
        <v>30</v>
      </c>
      <c r="AX1006" s="14" t="s">
        <v>73</v>
      </c>
      <c r="AY1006" s="253" t="s">
        <v>169</v>
      </c>
    </row>
    <row r="1007" s="13" customFormat="1">
      <c r="A1007" s="13"/>
      <c r="B1007" s="232"/>
      <c r="C1007" s="233"/>
      <c r="D1007" s="234" t="s">
        <v>178</v>
      </c>
      <c r="E1007" s="235" t="s">
        <v>1</v>
      </c>
      <c r="F1007" s="236" t="s">
        <v>696</v>
      </c>
      <c r="G1007" s="233"/>
      <c r="H1007" s="235" t="s">
        <v>1</v>
      </c>
      <c r="I1007" s="237"/>
      <c r="J1007" s="233"/>
      <c r="K1007" s="233"/>
      <c r="L1007" s="238"/>
      <c r="M1007" s="239"/>
      <c r="N1007" s="240"/>
      <c r="O1007" s="240"/>
      <c r="P1007" s="240"/>
      <c r="Q1007" s="240"/>
      <c r="R1007" s="240"/>
      <c r="S1007" s="240"/>
      <c r="T1007" s="24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2" t="s">
        <v>178</v>
      </c>
      <c r="AU1007" s="242" t="s">
        <v>83</v>
      </c>
      <c r="AV1007" s="13" t="s">
        <v>81</v>
      </c>
      <c r="AW1007" s="13" t="s">
        <v>30</v>
      </c>
      <c r="AX1007" s="13" t="s">
        <v>73</v>
      </c>
      <c r="AY1007" s="242" t="s">
        <v>169</v>
      </c>
    </row>
    <row r="1008" s="14" customFormat="1">
      <c r="A1008" s="14"/>
      <c r="B1008" s="243"/>
      <c r="C1008" s="244"/>
      <c r="D1008" s="234" t="s">
        <v>178</v>
      </c>
      <c r="E1008" s="245" t="s">
        <v>1</v>
      </c>
      <c r="F1008" s="246" t="s">
        <v>697</v>
      </c>
      <c r="G1008" s="244"/>
      <c r="H1008" s="247">
        <v>2.5299999999999998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178</v>
      </c>
      <c r="AU1008" s="253" t="s">
        <v>83</v>
      </c>
      <c r="AV1008" s="14" t="s">
        <v>83</v>
      </c>
      <c r="AW1008" s="14" t="s">
        <v>30</v>
      </c>
      <c r="AX1008" s="14" t="s">
        <v>73</v>
      </c>
      <c r="AY1008" s="253" t="s">
        <v>169</v>
      </c>
    </row>
    <row r="1009" s="16" customFormat="1">
      <c r="A1009" s="16"/>
      <c r="B1009" s="265"/>
      <c r="C1009" s="266"/>
      <c r="D1009" s="234" t="s">
        <v>178</v>
      </c>
      <c r="E1009" s="267" t="s">
        <v>1</v>
      </c>
      <c r="F1009" s="268" t="s">
        <v>212</v>
      </c>
      <c r="G1009" s="266"/>
      <c r="H1009" s="269">
        <v>25.18</v>
      </c>
      <c r="I1009" s="270"/>
      <c r="J1009" s="266"/>
      <c r="K1009" s="266"/>
      <c r="L1009" s="271"/>
      <c r="M1009" s="272"/>
      <c r="N1009" s="273"/>
      <c r="O1009" s="273"/>
      <c r="P1009" s="273"/>
      <c r="Q1009" s="273"/>
      <c r="R1009" s="273"/>
      <c r="S1009" s="273"/>
      <c r="T1009" s="274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T1009" s="275" t="s">
        <v>178</v>
      </c>
      <c r="AU1009" s="275" t="s">
        <v>83</v>
      </c>
      <c r="AV1009" s="16" t="s">
        <v>170</v>
      </c>
      <c r="AW1009" s="16" t="s">
        <v>30</v>
      </c>
      <c r="AX1009" s="16" t="s">
        <v>73</v>
      </c>
      <c r="AY1009" s="275" t="s">
        <v>169</v>
      </c>
    </row>
    <row r="1010" s="13" customFormat="1">
      <c r="A1010" s="13"/>
      <c r="B1010" s="232"/>
      <c r="C1010" s="233"/>
      <c r="D1010" s="234" t="s">
        <v>178</v>
      </c>
      <c r="E1010" s="235" t="s">
        <v>1</v>
      </c>
      <c r="F1010" s="236" t="s">
        <v>677</v>
      </c>
      <c r="G1010" s="233"/>
      <c r="H1010" s="235" t="s">
        <v>1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2" t="s">
        <v>178</v>
      </c>
      <c r="AU1010" s="242" t="s">
        <v>83</v>
      </c>
      <c r="AV1010" s="13" t="s">
        <v>81</v>
      </c>
      <c r="AW1010" s="13" t="s">
        <v>30</v>
      </c>
      <c r="AX1010" s="13" t="s">
        <v>73</v>
      </c>
      <c r="AY1010" s="242" t="s">
        <v>169</v>
      </c>
    </row>
    <row r="1011" s="13" customFormat="1">
      <c r="A1011" s="13"/>
      <c r="B1011" s="232"/>
      <c r="C1011" s="233"/>
      <c r="D1011" s="234" t="s">
        <v>178</v>
      </c>
      <c r="E1011" s="235" t="s">
        <v>1</v>
      </c>
      <c r="F1011" s="236" t="s">
        <v>213</v>
      </c>
      <c r="G1011" s="233"/>
      <c r="H1011" s="235" t="s">
        <v>1</v>
      </c>
      <c r="I1011" s="237"/>
      <c r="J1011" s="233"/>
      <c r="K1011" s="233"/>
      <c r="L1011" s="238"/>
      <c r="M1011" s="239"/>
      <c r="N1011" s="240"/>
      <c r="O1011" s="240"/>
      <c r="P1011" s="240"/>
      <c r="Q1011" s="240"/>
      <c r="R1011" s="240"/>
      <c r="S1011" s="240"/>
      <c r="T1011" s="24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2" t="s">
        <v>178</v>
      </c>
      <c r="AU1011" s="242" t="s">
        <v>83</v>
      </c>
      <c r="AV1011" s="13" t="s">
        <v>81</v>
      </c>
      <c r="AW1011" s="13" t="s">
        <v>30</v>
      </c>
      <c r="AX1011" s="13" t="s">
        <v>73</v>
      </c>
      <c r="AY1011" s="242" t="s">
        <v>169</v>
      </c>
    </row>
    <row r="1012" s="13" customFormat="1">
      <c r="A1012" s="13"/>
      <c r="B1012" s="232"/>
      <c r="C1012" s="233"/>
      <c r="D1012" s="234" t="s">
        <v>178</v>
      </c>
      <c r="E1012" s="235" t="s">
        <v>1</v>
      </c>
      <c r="F1012" s="236" t="s">
        <v>216</v>
      </c>
      <c r="G1012" s="233"/>
      <c r="H1012" s="235" t="s">
        <v>1</v>
      </c>
      <c r="I1012" s="237"/>
      <c r="J1012" s="233"/>
      <c r="K1012" s="233"/>
      <c r="L1012" s="238"/>
      <c r="M1012" s="239"/>
      <c r="N1012" s="240"/>
      <c r="O1012" s="240"/>
      <c r="P1012" s="240"/>
      <c r="Q1012" s="240"/>
      <c r="R1012" s="240"/>
      <c r="S1012" s="240"/>
      <c r="T1012" s="24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2" t="s">
        <v>178</v>
      </c>
      <c r="AU1012" s="242" t="s">
        <v>83</v>
      </c>
      <c r="AV1012" s="13" t="s">
        <v>81</v>
      </c>
      <c r="AW1012" s="13" t="s">
        <v>30</v>
      </c>
      <c r="AX1012" s="13" t="s">
        <v>73</v>
      </c>
      <c r="AY1012" s="242" t="s">
        <v>169</v>
      </c>
    </row>
    <row r="1013" s="14" customFormat="1">
      <c r="A1013" s="14"/>
      <c r="B1013" s="243"/>
      <c r="C1013" s="244"/>
      <c r="D1013" s="234" t="s">
        <v>178</v>
      </c>
      <c r="E1013" s="245" t="s">
        <v>1</v>
      </c>
      <c r="F1013" s="246" t="s">
        <v>217</v>
      </c>
      <c r="G1013" s="244"/>
      <c r="H1013" s="247">
        <v>5.9199999999999999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178</v>
      </c>
      <c r="AU1013" s="253" t="s">
        <v>83</v>
      </c>
      <c r="AV1013" s="14" t="s">
        <v>83</v>
      </c>
      <c r="AW1013" s="14" t="s">
        <v>30</v>
      </c>
      <c r="AX1013" s="14" t="s">
        <v>73</v>
      </c>
      <c r="AY1013" s="253" t="s">
        <v>169</v>
      </c>
    </row>
    <row r="1014" s="13" customFormat="1">
      <c r="A1014" s="13"/>
      <c r="B1014" s="232"/>
      <c r="C1014" s="233"/>
      <c r="D1014" s="234" t="s">
        <v>178</v>
      </c>
      <c r="E1014" s="235" t="s">
        <v>1</v>
      </c>
      <c r="F1014" s="236" t="s">
        <v>222</v>
      </c>
      <c r="G1014" s="233"/>
      <c r="H1014" s="235" t="s">
        <v>1</v>
      </c>
      <c r="I1014" s="237"/>
      <c r="J1014" s="233"/>
      <c r="K1014" s="233"/>
      <c r="L1014" s="238"/>
      <c r="M1014" s="239"/>
      <c r="N1014" s="240"/>
      <c r="O1014" s="240"/>
      <c r="P1014" s="240"/>
      <c r="Q1014" s="240"/>
      <c r="R1014" s="240"/>
      <c r="S1014" s="240"/>
      <c r="T1014" s="24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2" t="s">
        <v>178</v>
      </c>
      <c r="AU1014" s="242" t="s">
        <v>83</v>
      </c>
      <c r="AV1014" s="13" t="s">
        <v>81</v>
      </c>
      <c r="AW1014" s="13" t="s">
        <v>30</v>
      </c>
      <c r="AX1014" s="13" t="s">
        <v>73</v>
      </c>
      <c r="AY1014" s="242" t="s">
        <v>169</v>
      </c>
    </row>
    <row r="1015" s="14" customFormat="1">
      <c r="A1015" s="14"/>
      <c r="B1015" s="243"/>
      <c r="C1015" s="244"/>
      <c r="D1015" s="234" t="s">
        <v>178</v>
      </c>
      <c r="E1015" s="245" t="s">
        <v>1</v>
      </c>
      <c r="F1015" s="246" t="s">
        <v>223</v>
      </c>
      <c r="G1015" s="244"/>
      <c r="H1015" s="247">
        <v>3.96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178</v>
      </c>
      <c r="AU1015" s="253" t="s">
        <v>83</v>
      </c>
      <c r="AV1015" s="14" t="s">
        <v>83</v>
      </c>
      <c r="AW1015" s="14" t="s">
        <v>30</v>
      </c>
      <c r="AX1015" s="14" t="s">
        <v>73</v>
      </c>
      <c r="AY1015" s="253" t="s">
        <v>169</v>
      </c>
    </row>
    <row r="1016" s="13" customFormat="1">
      <c r="A1016" s="13"/>
      <c r="B1016" s="232"/>
      <c r="C1016" s="233"/>
      <c r="D1016" s="234" t="s">
        <v>178</v>
      </c>
      <c r="E1016" s="235" t="s">
        <v>1</v>
      </c>
      <c r="F1016" s="236" t="s">
        <v>224</v>
      </c>
      <c r="G1016" s="233"/>
      <c r="H1016" s="235" t="s">
        <v>1</v>
      </c>
      <c r="I1016" s="237"/>
      <c r="J1016" s="233"/>
      <c r="K1016" s="233"/>
      <c r="L1016" s="238"/>
      <c r="M1016" s="239"/>
      <c r="N1016" s="240"/>
      <c r="O1016" s="240"/>
      <c r="P1016" s="240"/>
      <c r="Q1016" s="240"/>
      <c r="R1016" s="240"/>
      <c r="S1016" s="240"/>
      <c r="T1016" s="24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2" t="s">
        <v>178</v>
      </c>
      <c r="AU1016" s="242" t="s">
        <v>83</v>
      </c>
      <c r="AV1016" s="13" t="s">
        <v>81</v>
      </c>
      <c r="AW1016" s="13" t="s">
        <v>30</v>
      </c>
      <c r="AX1016" s="13" t="s">
        <v>73</v>
      </c>
      <c r="AY1016" s="242" t="s">
        <v>169</v>
      </c>
    </row>
    <row r="1017" s="14" customFormat="1">
      <c r="A1017" s="14"/>
      <c r="B1017" s="243"/>
      <c r="C1017" s="244"/>
      <c r="D1017" s="234" t="s">
        <v>178</v>
      </c>
      <c r="E1017" s="245" t="s">
        <v>1</v>
      </c>
      <c r="F1017" s="246" t="s">
        <v>225</v>
      </c>
      <c r="G1017" s="244"/>
      <c r="H1017" s="247">
        <v>1.77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178</v>
      </c>
      <c r="AU1017" s="253" t="s">
        <v>83</v>
      </c>
      <c r="AV1017" s="14" t="s">
        <v>83</v>
      </c>
      <c r="AW1017" s="14" t="s">
        <v>30</v>
      </c>
      <c r="AX1017" s="14" t="s">
        <v>73</v>
      </c>
      <c r="AY1017" s="253" t="s">
        <v>169</v>
      </c>
    </row>
    <row r="1018" s="13" customFormat="1">
      <c r="A1018" s="13"/>
      <c r="B1018" s="232"/>
      <c r="C1018" s="233"/>
      <c r="D1018" s="234" t="s">
        <v>178</v>
      </c>
      <c r="E1018" s="235" t="s">
        <v>1</v>
      </c>
      <c r="F1018" s="236" t="s">
        <v>232</v>
      </c>
      <c r="G1018" s="233"/>
      <c r="H1018" s="235" t="s">
        <v>1</v>
      </c>
      <c r="I1018" s="237"/>
      <c r="J1018" s="233"/>
      <c r="K1018" s="233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178</v>
      </c>
      <c r="AU1018" s="242" t="s">
        <v>83</v>
      </c>
      <c r="AV1018" s="13" t="s">
        <v>81</v>
      </c>
      <c r="AW1018" s="13" t="s">
        <v>30</v>
      </c>
      <c r="AX1018" s="13" t="s">
        <v>73</v>
      </c>
      <c r="AY1018" s="242" t="s">
        <v>169</v>
      </c>
    </row>
    <row r="1019" s="14" customFormat="1">
      <c r="A1019" s="14"/>
      <c r="B1019" s="243"/>
      <c r="C1019" s="244"/>
      <c r="D1019" s="234" t="s">
        <v>178</v>
      </c>
      <c r="E1019" s="245" t="s">
        <v>1</v>
      </c>
      <c r="F1019" s="246" t="s">
        <v>233</v>
      </c>
      <c r="G1019" s="244"/>
      <c r="H1019" s="247">
        <v>3.8199999999999998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178</v>
      </c>
      <c r="AU1019" s="253" t="s">
        <v>83</v>
      </c>
      <c r="AV1019" s="14" t="s">
        <v>83</v>
      </c>
      <c r="AW1019" s="14" t="s">
        <v>30</v>
      </c>
      <c r="AX1019" s="14" t="s">
        <v>73</v>
      </c>
      <c r="AY1019" s="253" t="s">
        <v>169</v>
      </c>
    </row>
    <row r="1020" s="14" customFormat="1">
      <c r="A1020" s="14"/>
      <c r="B1020" s="243"/>
      <c r="C1020" s="244"/>
      <c r="D1020" s="234" t="s">
        <v>178</v>
      </c>
      <c r="E1020" s="245" t="s">
        <v>1</v>
      </c>
      <c r="F1020" s="246" t="s">
        <v>247</v>
      </c>
      <c r="G1020" s="244"/>
      <c r="H1020" s="247">
        <v>4.0999999999999996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178</v>
      </c>
      <c r="AU1020" s="253" t="s">
        <v>83</v>
      </c>
      <c r="AV1020" s="14" t="s">
        <v>83</v>
      </c>
      <c r="AW1020" s="14" t="s">
        <v>30</v>
      </c>
      <c r="AX1020" s="14" t="s">
        <v>73</v>
      </c>
      <c r="AY1020" s="253" t="s">
        <v>169</v>
      </c>
    </row>
    <row r="1021" s="16" customFormat="1">
      <c r="A1021" s="16"/>
      <c r="B1021" s="265"/>
      <c r="C1021" s="266"/>
      <c r="D1021" s="234" t="s">
        <v>178</v>
      </c>
      <c r="E1021" s="267" t="s">
        <v>1</v>
      </c>
      <c r="F1021" s="268" t="s">
        <v>212</v>
      </c>
      <c r="G1021" s="266"/>
      <c r="H1021" s="269">
        <v>19.57</v>
      </c>
      <c r="I1021" s="270"/>
      <c r="J1021" s="266"/>
      <c r="K1021" s="266"/>
      <c r="L1021" s="271"/>
      <c r="M1021" s="272"/>
      <c r="N1021" s="273"/>
      <c r="O1021" s="273"/>
      <c r="P1021" s="273"/>
      <c r="Q1021" s="273"/>
      <c r="R1021" s="273"/>
      <c r="S1021" s="273"/>
      <c r="T1021" s="274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275" t="s">
        <v>178</v>
      </c>
      <c r="AU1021" s="275" t="s">
        <v>83</v>
      </c>
      <c r="AV1021" s="16" t="s">
        <v>170</v>
      </c>
      <c r="AW1021" s="16" t="s">
        <v>30</v>
      </c>
      <c r="AX1021" s="16" t="s">
        <v>73</v>
      </c>
      <c r="AY1021" s="275" t="s">
        <v>169</v>
      </c>
    </row>
    <row r="1022" s="15" customFormat="1">
      <c r="A1022" s="15"/>
      <c r="B1022" s="254"/>
      <c r="C1022" s="255"/>
      <c r="D1022" s="234" t="s">
        <v>178</v>
      </c>
      <c r="E1022" s="256" t="s">
        <v>1</v>
      </c>
      <c r="F1022" s="257" t="s">
        <v>181</v>
      </c>
      <c r="G1022" s="255"/>
      <c r="H1022" s="258">
        <v>265.48000000000002</v>
      </c>
      <c r="I1022" s="259"/>
      <c r="J1022" s="255"/>
      <c r="K1022" s="255"/>
      <c r="L1022" s="260"/>
      <c r="M1022" s="261"/>
      <c r="N1022" s="262"/>
      <c r="O1022" s="262"/>
      <c r="P1022" s="262"/>
      <c r="Q1022" s="262"/>
      <c r="R1022" s="262"/>
      <c r="S1022" s="262"/>
      <c r="T1022" s="263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64" t="s">
        <v>178</v>
      </c>
      <c r="AU1022" s="264" t="s">
        <v>83</v>
      </c>
      <c r="AV1022" s="15" t="s">
        <v>177</v>
      </c>
      <c r="AW1022" s="15" t="s">
        <v>30</v>
      </c>
      <c r="AX1022" s="15" t="s">
        <v>81</v>
      </c>
      <c r="AY1022" s="264" t="s">
        <v>169</v>
      </c>
    </row>
    <row r="1023" s="2" customFormat="1" ht="16.5" customHeight="1">
      <c r="A1023" s="39"/>
      <c r="B1023" s="40"/>
      <c r="C1023" s="219" t="s">
        <v>1009</v>
      </c>
      <c r="D1023" s="219" t="s">
        <v>172</v>
      </c>
      <c r="E1023" s="220" t="s">
        <v>1010</v>
      </c>
      <c r="F1023" s="221" t="s">
        <v>1011</v>
      </c>
      <c r="G1023" s="222" t="s">
        <v>175</v>
      </c>
      <c r="H1023" s="223">
        <v>265.48000000000002</v>
      </c>
      <c r="I1023" s="224"/>
      <c r="J1023" s="225">
        <f>ROUND(I1023*H1023,2)</f>
        <v>0</v>
      </c>
      <c r="K1023" s="221" t="s">
        <v>176</v>
      </c>
      <c r="L1023" s="45"/>
      <c r="M1023" s="226" t="s">
        <v>1</v>
      </c>
      <c r="N1023" s="227" t="s">
        <v>38</v>
      </c>
      <c r="O1023" s="92"/>
      <c r="P1023" s="228">
        <f>O1023*H1023</f>
        <v>0</v>
      </c>
      <c r="Q1023" s="228">
        <v>0</v>
      </c>
      <c r="R1023" s="228">
        <f>Q1023*H1023</f>
        <v>0</v>
      </c>
      <c r="S1023" s="228">
        <v>0</v>
      </c>
      <c r="T1023" s="229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30" t="s">
        <v>316</v>
      </c>
      <c r="AT1023" s="230" t="s">
        <v>172</v>
      </c>
      <c r="AU1023" s="230" t="s">
        <v>83</v>
      </c>
      <c r="AY1023" s="18" t="s">
        <v>169</v>
      </c>
      <c r="BE1023" s="231">
        <f>IF(N1023="základní",J1023,0)</f>
        <v>0</v>
      </c>
      <c r="BF1023" s="231">
        <f>IF(N1023="snížená",J1023,0)</f>
        <v>0</v>
      </c>
      <c r="BG1023" s="231">
        <f>IF(N1023="zákl. přenesená",J1023,0)</f>
        <v>0</v>
      </c>
      <c r="BH1023" s="231">
        <f>IF(N1023="sníž. přenesená",J1023,0)</f>
        <v>0</v>
      </c>
      <c r="BI1023" s="231">
        <f>IF(N1023="nulová",J1023,0)</f>
        <v>0</v>
      </c>
      <c r="BJ1023" s="18" t="s">
        <v>81</v>
      </c>
      <c r="BK1023" s="231">
        <f>ROUND(I1023*H1023,2)</f>
        <v>0</v>
      </c>
      <c r="BL1023" s="18" t="s">
        <v>316</v>
      </c>
      <c r="BM1023" s="230" t="s">
        <v>1012</v>
      </c>
    </row>
    <row r="1024" s="14" customFormat="1">
      <c r="A1024" s="14"/>
      <c r="B1024" s="243"/>
      <c r="C1024" s="244"/>
      <c r="D1024" s="234" t="s">
        <v>178</v>
      </c>
      <c r="E1024" s="245" t="s">
        <v>1</v>
      </c>
      <c r="F1024" s="246" t="s">
        <v>1013</v>
      </c>
      <c r="G1024" s="244"/>
      <c r="H1024" s="247">
        <v>265.48000000000002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178</v>
      </c>
      <c r="AU1024" s="253" t="s">
        <v>83</v>
      </c>
      <c r="AV1024" s="14" t="s">
        <v>83</v>
      </c>
      <c r="AW1024" s="14" t="s">
        <v>30</v>
      </c>
      <c r="AX1024" s="14" t="s">
        <v>73</v>
      </c>
      <c r="AY1024" s="253" t="s">
        <v>169</v>
      </c>
    </row>
    <row r="1025" s="15" customFormat="1">
      <c r="A1025" s="15"/>
      <c r="B1025" s="254"/>
      <c r="C1025" s="255"/>
      <c r="D1025" s="234" t="s">
        <v>178</v>
      </c>
      <c r="E1025" s="256" t="s">
        <v>1</v>
      </c>
      <c r="F1025" s="257" t="s">
        <v>181</v>
      </c>
      <c r="G1025" s="255"/>
      <c r="H1025" s="258">
        <v>265.48000000000002</v>
      </c>
      <c r="I1025" s="259"/>
      <c r="J1025" s="255"/>
      <c r="K1025" s="255"/>
      <c r="L1025" s="260"/>
      <c r="M1025" s="261"/>
      <c r="N1025" s="262"/>
      <c r="O1025" s="262"/>
      <c r="P1025" s="262"/>
      <c r="Q1025" s="262"/>
      <c r="R1025" s="262"/>
      <c r="S1025" s="262"/>
      <c r="T1025" s="263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4" t="s">
        <v>178</v>
      </c>
      <c r="AU1025" s="264" t="s">
        <v>83</v>
      </c>
      <c r="AV1025" s="15" t="s">
        <v>177</v>
      </c>
      <c r="AW1025" s="15" t="s">
        <v>30</v>
      </c>
      <c r="AX1025" s="15" t="s">
        <v>81</v>
      </c>
      <c r="AY1025" s="264" t="s">
        <v>169</v>
      </c>
    </row>
    <row r="1026" s="2" customFormat="1" ht="21.75" customHeight="1">
      <c r="A1026" s="39"/>
      <c r="B1026" s="40"/>
      <c r="C1026" s="219" t="s">
        <v>761</v>
      </c>
      <c r="D1026" s="219" t="s">
        <v>172</v>
      </c>
      <c r="E1026" s="220" t="s">
        <v>1014</v>
      </c>
      <c r="F1026" s="221" t="s">
        <v>1015</v>
      </c>
      <c r="G1026" s="222" t="s">
        <v>175</v>
      </c>
      <c r="H1026" s="223">
        <v>265.48000000000002</v>
      </c>
      <c r="I1026" s="224"/>
      <c r="J1026" s="225">
        <f>ROUND(I1026*H1026,2)</f>
        <v>0</v>
      </c>
      <c r="K1026" s="221" t="s">
        <v>176</v>
      </c>
      <c r="L1026" s="45"/>
      <c r="M1026" s="226" t="s">
        <v>1</v>
      </c>
      <c r="N1026" s="227" t="s">
        <v>38</v>
      </c>
      <c r="O1026" s="92"/>
      <c r="P1026" s="228">
        <f>O1026*H1026</f>
        <v>0</v>
      </c>
      <c r="Q1026" s="228">
        <v>0</v>
      </c>
      <c r="R1026" s="228">
        <f>Q1026*H1026</f>
        <v>0</v>
      </c>
      <c r="S1026" s="228">
        <v>0</v>
      </c>
      <c r="T1026" s="229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0" t="s">
        <v>316</v>
      </c>
      <c r="AT1026" s="230" t="s">
        <v>172</v>
      </c>
      <c r="AU1026" s="230" t="s">
        <v>83</v>
      </c>
      <c r="AY1026" s="18" t="s">
        <v>169</v>
      </c>
      <c r="BE1026" s="231">
        <f>IF(N1026="základní",J1026,0)</f>
        <v>0</v>
      </c>
      <c r="BF1026" s="231">
        <f>IF(N1026="snížená",J1026,0)</f>
        <v>0</v>
      </c>
      <c r="BG1026" s="231">
        <f>IF(N1026="zákl. přenesená",J1026,0)</f>
        <v>0</v>
      </c>
      <c r="BH1026" s="231">
        <f>IF(N1026="sníž. přenesená",J1026,0)</f>
        <v>0</v>
      </c>
      <c r="BI1026" s="231">
        <f>IF(N1026="nulová",J1026,0)</f>
        <v>0</v>
      </c>
      <c r="BJ1026" s="18" t="s">
        <v>81</v>
      </c>
      <c r="BK1026" s="231">
        <f>ROUND(I1026*H1026,2)</f>
        <v>0</v>
      </c>
      <c r="BL1026" s="18" t="s">
        <v>316</v>
      </c>
      <c r="BM1026" s="230" t="s">
        <v>1016</v>
      </c>
    </row>
    <row r="1027" s="14" customFormat="1">
      <c r="A1027" s="14"/>
      <c r="B1027" s="243"/>
      <c r="C1027" s="244"/>
      <c r="D1027" s="234" t="s">
        <v>178</v>
      </c>
      <c r="E1027" s="245" t="s">
        <v>1</v>
      </c>
      <c r="F1027" s="246" t="s">
        <v>1013</v>
      </c>
      <c r="G1027" s="244"/>
      <c r="H1027" s="247">
        <v>265.48000000000002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178</v>
      </c>
      <c r="AU1027" s="253" t="s">
        <v>83</v>
      </c>
      <c r="AV1027" s="14" t="s">
        <v>83</v>
      </c>
      <c r="AW1027" s="14" t="s">
        <v>30</v>
      </c>
      <c r="AX1027" s="14" t="s">
        <v>73</v>
      </c>
      <c r="AY1027" s="253" t="s">
        <v>169</v>
      </c>
    </row>
    <row r="1028" s="15" customFormat="1">
      <c r="A1028" s="15"/>
      <c r="B1028" s="254"/>
      <c r="C1028" s="255"/>
      <c r="D1028" s="234" t="s">
        <v>178</v>
      </c>
      <c r="E1028" s="256" t="s">
        <v>1</v>
      </c>
      <c r="F1028" s="257" t="s">
        <v>181</v>
      </c>
      <c r="G1028" s="255"/>
      <c r="H1028" s="258">
        <v>265.48000000000002</v>
      </c>
      <c r="I1028" s="259"/>
      <c r="J1028" s="255"/>
      <c r="K1028" s="255"/>
      <c r="L1028" s="260"/>
      <c r="M1028" s="261"/>
      <c r="N1028" s="262"/>
      <c r="O1028" s="262"/>
      <c r="P1028" s="262"/>
      <c r="Q1028" s="262"/>
      <c r="R1028" s="262"/>
      <c r="S1028" s="262"/>
      <c r="T1028" s="263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64" t="s">
        <v>178</v>
      </c>
      <c r="AU1028" s="264" t="s">
        <v>83</v>
      </c>
      <c r="AV1028" s="15" t="s">
        <v>177</v>
      </c>
      <c r="AW1028" s="15" t="s">
        <v>30</v>
      </c>
      <c r="AX1028" s="15" t="s">
        <v>81</v>
      </c>
      <c r="AY1028" s="264" t="s">
        <v>169</v>
      </c>
    </row>
    <row r="1029" s="2" customFormat="1" ht="24.15" customHeight="1">
      <c r="A1029" s="39"/>
      <c r="B1029" s="40"/>
      <c r="C1029" s="219" t="s">
        <v>1017</v>
      </c>
      <c r="D1029" s="219" t="s">
        <v>172</v>
      </c>
      <c r="E1029" s="220" t="s">
        <v>1018</v>
      </c>
      <c r="F1029" s="221" t="s">
        <v>1019</v>
      </c>
      <c r="G1029" s="222" t="s">
        <v>175</v>
      </c>
      <c r="H1029" s="223">
        <v>265.48000000000002</v>
      </c>
      <c r="I1029" s="224"/>
      <c r="J1029" s="225">
        <f>ROUND(I1029*H1029,2)</f>
        <v>0</v>
      </c>
      <c r="K1029" s="221" t="s">
        <v>409</v>
      </c>
      <c r="L1029" s="45"/>
      <c r="M1029" s="226" t="s">
        <v>1</v>
      </c>
      <c r="N1029" s="227" t="s">
        <v>38</v>
      </c>
      <c r="O1029" s="92"/>
      <c r="P1029" s="228">
        <f>O1029*H1029</f>
        <v>0</v>
      </c>
      <c r="Q1029" s="228">
        <v>0</v>
      </c>
      <c r="R1029" s="228">
        <f>Q1029*H1029</f>
        <v>0</v>
      </c>
      <c r="S1029" s="228">
        <v>0</v>
      </c>
      <c r="T1029" s="229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30" t="s">
        <v>316</v>
      </c>
      <c r="AT1029" s="230" t="s">
        <v>172</v>
      </c>
      <c r="AU1029" s="230" t="s">
        <v>83</v>
      </c>
      <c r="AY1029" s="18" t="s">
        <v>169</v>
      </c>
      <c r="BE1029" s="231">
        <f>IF(N1029="základní",J1029,0)</f>
        <v>0</v>
      </c>
      <c r="BF1029" s="231">
        <f>IF(N1029="snížená",J1029,0)</f>
        <v>0</v>
      </c>
      <c r="BG1029" s="231">
        <f>IF(N1029="zákl. přenesená",J1029,0)</f>
        <v>0</v>
      </c>
      <c r="BH1029" s="231">
        <f>IF(N1029="sníž. přenesená",J1029,0)</f>
        <v>0</v>
      </c>
      <c r="BI1029" s="231">
        <f>IF(N1029="nulová",J1029,0)</f>
        <v>0</v>
      </c>
      <c r="BJ1029" s="18" t="s">
        <v>81</v>
      </c>
      <c r="BK1029" s="231">
        <f>ROUND(I1029*H1029,2)</f>
        <v>0</v>
      </c>
      <c r="BL1029" s="18" t="s">
        <v>316</v>
      </c>
      <c r="BM1029" s="230" t="s">
        <v>1020</v>
      </c>
    </row>
    <row r="1030" s="13" customFormat="1">
      <c r="A1030" s="13"/>
      <c r="B1030" s="232"/>
      <c r="C1030" s="233"/>
      <c r="D1030" s="234" t="s">
        <v>178</v>
      </c>
      <c r="E1030" s="235" t="s">
        <v>1</v>
      </c>
      <c r="F1030" s="236" t="s">
        <v>179</v>
      </c>
      <c r="G1030" s="233"/>
      <c r="H1030" s="235" t="s">
        <v>1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2" t="s">
        <v>178</v>
      </c>
      <c r="AU1030" s="242" t="s">
        <v>83</v>
      </c>
      <c r="AV1030" s="13" t="s">
        <v>81</v>
      </c>
      <c r="AW1030" s="13" t="s">
        <v>30</v>
      </c>
      <c r="AX1030" s="13" t="s">
        <v>73</v>
      </c>
      <c r="AY1030" s="242" t="s">
        <v>169</v>
      </c>
    </row>
    <row r="1031" s="14" customFormat="1">
      <c r="A1031" s="14"/>
      <c r="B1031" s="243"/>
      <c r="C1031" s="244"/>
      <c r="D1031" s="234" t="s">
        <v>178</v>
      </c>
      <c r="E1031" s="245" t="s">
        <v>1</v>
      </c>
      <c r="F1031" s="246" t="s">
        <v>1013</v>
      </c>
      <c r="G1031" s="244"/>
      <c r="H1031" s="247">
        <v>265.48000000000002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178</v>
      </c>
      <c r="AU1031" s="253" t="s">
        <v>83</v>
      </c>
      <c r="AV1031" s="14" t="s">
        <v>83</v>
      </c>
      <c r="AW1031" s="14" t="s">
        <v>30</v>
      </c>
      <c r="AX1031" s="14" t="s">
        <v>73</v>
      </c>
      <c r="AY1031" s="253" t="s">
        <v>169</v>
      </c>
    </row>
    <row r="1032" s="15" customFormat="1">
      <c r="A1032" s="15"/>
      <c r="B1032" s="254"/>
      <c r="C1032" s="255"/>
      <c r="D1032" s="234" t="s">
        <v>178</v>
      </c>
      <c r="E1032" s="256" t="s">
        <v>1</v>
      </c>
      <c r="F1032" s="257" t="s">
        <v>181</v>
      </c>
      <c r="G1032" s="255"/>
      <c r="H1032" s="258">
        <v>265.48000000000002</v>
      </c>
      <c r="I1032" s="259"/>
      <c r="J1032" s="255"/>
      <c r="K1032" s="255"/>
      <c r="L1032" s="260"/>
      <c r="M1032" s="261"/>
      <c r="N1032" s="262"/>
      <c r="O1032" s="262"/>
      <c r="P1032" s="262"/>
      <c r="Q1032" s="262"/>
      <c r="R1032" s="262"/>
      <c r="S1032" s="262"/>
      <c r="T1032" s="263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4" t="s">
        <v>178</v>
      </c>
      <c r="AU1032" s="264" t="s">
        <v>83</v>
      </c>
      <c r="AV1032" s="15" t="s">
        <v>177</v>
      </c>
      <c r="AW1032" s="15" t="s">
        <v>30</v>
      </c>
      <c r="AX1032" s="15" t="s">
        <v>81</v>
      </c>
      <c r="AY1032" s="264" t="s">
        <v>169</v>
      </c>
    </row>
    <row r="1033" s="2" customFormat="1" ht="37.8" customHeight="1">
      <c r="A1033" s="39"/>
      <c r="B1033" s="40"/>
      <c r="C1033" s="283" t="s">
        <v>785</v>
      </c>
      <c r="D1033" s="283" t="s">
        <v>737</v>
      </c>
      <c r="E1033" s="284" t="s">
        <v>1021</v>
      </c>
      <c r="F1033" s="285" t="s">
        <v>1022</v>
      </c>
      <c r="G1033" s="286" t="s">
        <v>175</v>
      </c>
      <c r="H1033" s="287">
        <v>318.57600000000002</v>
      </c>
      <c r="I1033" s="288"/>
      <c r="J1033" s="289">
        <f>ROUND(I1033*H1033,2)</f>
        <v>0</v>
      </c>
      <c r="K1033" s="285" t="s">
        <v>409</v>
      </c>
      <c r="L1033" s="290"/>
      <c r="M1033" s="291" t="s">
        <v>1</v>
      </c>
      <c r="N1033" s="292" t="s">
        <v>38</v>
      </c>
      <c r="O1033" s="92"/>
      <c r="P1033" s="228">
        <f>O1033*H1033</f>
        <v>0</v>
      </c>
      <c r="Q1033" s="228">
        <v>0</v>
      </c>
      <c r="R1033" s="228">
        <f>Q1033*H1033</f>
        <v>0</v>
      </c>
      <c r="S1033" s="228">
        <v>0</v>
      </c>
      <c r="T1033" s="229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0" t="s">
        <v>355</v>
      </c>
      <c r="AT1033" s="230" t="s">
        <v>737</v>
      </c>
      <c r="AU1033" s="230" t="s">
        <v>83</v>
      </c>
      <c r="AY1033" s="18" t="s">
        <v>169</v>
      </c>
      <c r="BE1033" s="231">
        <f>IF(N1033="základní",J1033,0)</f>
        <v>0</v>
      </c>
      <c r="BF1033" s="231">
        <f>IF(N1033="snížená",J1033,0)</f>
        <v>0</v>
      </c>
      <c r="BG1033" s="231">
        <f>IF(N1033="zákl. přenesená",J1033,0)</f>
        <v>0</v>
      </c>
      <c r="BH1033" s="231">
        <f>IF(N1033="sníž. přenesená",J1033,0)</f>
        <v>0</v>
      </c>
      <c r="BI1033" s="231">
        <f>IF(N1033="nulová",J1033,0)</f>
        <v>0</v>
      </c>
      <c r="BJ1033" s="18" t="s">
        <v>81</v>
      </c>
      <c r="BK1033" s="231">
        <f>ROUND(I1033*H1033,2)</f>
        <v>0</v>
      </c>
      <c r="BL1033" s="18" t="s">
        <v>316</v>
      </c>
      <c r="BM1033" s="230" t="s">
        <v>1023</v>
      </c>
    </row>
    <row r="1034" s="2" customFormat="1" ht="24.15" customHeight="1">
      <c r="A1034" s="39"/>
      <c r="B1034" s="40"/>
      <c r="C1034" s="219" t="s">
        <v>1024</v>
      </c>
      <c r="D1034" s="219" t="s">
        <v>172</v>
      </c>
      <c r="E1034" s="220" t="s">
        <v>1025</v>
      </c>
      <c r="F1034" s="221" t="s">
        <v>1026</v>
      </c>
      <c r="G1034" s="222" t="s">
        <v>175</v>
      </c>
      <c r="H1034" s="223">
        <v>265.48000000000002</v>
      </c>
      <c r="I1034" s="224"/>
      <c r="J1034" s="225">
        <f>ROUND(I1034*H1034,2)</f>
        <v>0</v>
      </c>
      <c r="K1034" s="221" t="s">
        <v>176</v>
      </c>
      <c r="L1034" s="45"/>
      <c r="M1034" s="226" t="s">
        <v>1</v>
      </c>
      <c r="N1034" s="227" t="s">
        <v>38</v>
      </c>
      <c r="O1034" s="92"/>
      <c r="P1034" s="228">
        <f>O1034*H1034</f>
        <v>0</v>
      </c>
      <c r="Q1034" s="228">
        <v>0</v>
      </c>
      <c r="R1034" s="228">
        <f>Q1034*H1034</f>
        <v>0</v>
      </c>
      <c r="S1034" s="228">
        <v>0</v>
      </c>
      <c r="T1034" s="229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0" t="s">
        <v>316</v>
      </c>
      <c r="AT1034" s="230" t="s">
        <v>172</v>
      </c>
      <c r="AU1034" s="230" t="s">
        <v>83</v>
      </c>
      <c r="AY1034" s="18" t="s">
        <v>169</v>
      </c>
      <c r="BE1034" s="231">
        <f>IF(N1034="základní",J1034,0)</f>
        <v>0</v>
      </c>
      <c r="BF1034" s="231">
        <f>IF(N1034="snížená",J1034,0)</f>
        <v>0</v>
      </c>
      <c r="BG1034" s="231">
        <f>IF(N1034="zákl. přenesená",J1034,0)</f>
        <v>0</v>
      </c>
      <c r="BH1034" s="231">
        <f>IF(N1034="sníž. přenesená",J1034,0)</f>
        <v>0</v>
      </c>
      <c r="BI1034" s="231">
        <f>IF(N1034="nulová",J1034,0)</f>
        <v>0</v>
      </c>
      <c r="BJ1034" s="18" t="s">
        <v>81</v>
      </c>
      <c r="BK1034" s="231">
        <f>ROUND(I1034*H1034,2)</f>
        <v>0</v>
      </c>
      <c r="BL1034" s="18" t="s">
        <v>316</v>
      </c>
      <c r="BM1034" s="230" t="s">
        <v>1027</v>
      </c>
    </row>
    <row r="1035" s="14" customFormat="1">
      <c r="A1035" s="14"/>
      <c r="B1035" s="243"/>
      <c r="C1035" s="244"/>
      <c r="D1035" s="234" t="s">
        <v>178</v>
      </c>
      <c r="E1035" s="245" t="s">
        <v>1</v>
      </c>
      <c r="F1035" s="246" t="s">
        <v>1013</v>
      </c>
      <c r="G1035" s="244"/>
      <c r="H1035" s="247">
        <v>265.48000000000002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178</v>
      </c>
      <c r="AU1035" s="253" t="s">
        <v>83</v>
      </c>
      <c r="AV1035" s="14" t="s">
        <v>83</v>
      </c>
      <c r="AW1035" s="14" t="s">
        <v>30</v>
      </c>
      <c r="AX1035" s="14" t="s">
        <v>73</v>
      </c>
      <c r="AY1035" s="253" t="s">
        <v>169</v>
      </c>
    </row>
    <row r="1036" s="15" customFormat="1">
      <c r="A1036" s="15"/>
      <c r="B1036" s="254"/>
      <c r="C1036" s="255"/>
      <c r="D1036" s="234" t="s">
        <v>178</v>
      </c>
      <c r="E1036" s="256" t="s">
        <v>1</v>
      </c>
      <c r="F1036" s="257" t="s">
        <v>181</v>
      </c>
      <c r="G1036" s="255"/>
      <c r="H1036" s="258">
        <v>265.48000000000002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4" t="s">
        <v>178</v>
      </c>
      <c r="AU1036" s="264" t="s">
        <v>83</v>
      </c>
      <c r="AV1036" s="15" t="s">
        <v>177</v>
      </c>
      <c r="AW1036" s="15" t="s">
        <v>30</v>
      </c>
      <c r="AX1036" s="15" t="s">
        <v>81</v>
      </c>
      <c r="AY1036" s="264" t="s">
        <v>169</v>
      </c>
    </row>
    <row r="1037" s="2" customFormat="1" ht="24.15" customHeight="1">
      <c r="A1037" s="39"/>
      <c r="B1037" s="40"/>
      <c r="C1037" s="219" t="s">
        <v>788</v>
      </c>
      <c r="D1037" s="219" t="s">
        <v>172</v>
      </c>
      <c r="E1037" s="220" t="s">
        <v>1028</v>
      </c>
      <c r="F1037" s="221" t="s">
        <v>1029</v>
      </c>
      <c r="G1037" s="222" t="s">
        <v>175</v>
      </c>
      <c r="H1037" s="223">
        <v>265.48000000000002</v>
      </c>
      <c r="I1037" s="224"/>
      <c r="J1037" s="225">
        <f>ROUND(I1037*H1037,2)</f>
        <v>0</v>
      </c>
      <c r="K1037" s="221" t="s">
        <v>409</v>
      </c>
      <c r="L1037" s="45"/>
      <c r="M1037" s="226" t="s">
        <v>1</v>
      </c>
      <c r="N1037" s="227" t="s">
        <v>38</v>
      </c>
      <c r="O1037" s="92"/>
      <c r="P1037" s="228">
        <f>O1037*H1037</f>
        <v>0</v>
      </c>
      <c r="Q1037" s="228">
        <v>0</v>
      </c>
      <c r="R1037" s="228">
        <f>Q1037*H1037</f>
        <v>0</v>
      </c>
      <c r="S1037" s="228">
        <v>0</v>
      </c>
      <c r="T1037" s="229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0" t="s">
        <v>316</v>
      </c>
      <c r="AT1037" s="230" t="s">
        <v>172</v>
      </c>
      <c r="AU1037" s="230" t="s">
        <v>83</v>
      </c>
      <c r="AY1037" s="18" t="s">
        <v>169</v>
      </c>
      <c r="BE1037" s="231">
        <f>IF(N1037="základní",J1037,0)</f>
        <v>0</v>
      </c>
      <c r="BF1037" s="231">
        <f>IF(N1037="snížená",J1037,0)</f>
        <v>0</v>
      </c>
      <c r="BG1037" s="231">
        <f>IF(N1037="zákl. přenesená",J1037,0)</f>
        <v>0</v>
      </c>
      <c r="BH1037" s="231">
        <f>IF(N1037="sníž. přenesená",J1037,0)</f>
        <v>0</v>
      </c>
      <c r="BI1037" s="231">
        <f>IF(N1037="nulová",J1037,0)</f>
        <v>0</v>
      </c>
      <c r="BJ1037" s="18" t="s">
        <v>81</v>
      </c>
      <c r="BK1037" s="231">
        <f>ROUND(I1037*H1037,2)</f>
        <v>0</v>
      </c>
      <c r="BL1037" s="18" t="s">
        <v>316</v>
      </c>
      <c r="BM1037" s="230" t="s">
        <v>1030</v>
      </c>
    </row>
    <row r="1038" s="14" customFormat="1">
      <c r="A1038" s="14"/>
      <c r="B1038" s="243"/>
      <c r="C1038" s="244"/>
      <c r="D1038" s="234" t="s">
        <v>178</v>
      </c>
      <c r="E1038" s="245" t="s">
        <v>1</v>
      </c>
      <c r="F1038" s="246" t="s">
        <v>1013</v>
      </c>
      <c r="G1038" s="244"/>
      <c r="H1038" s="247">
        <v>265.48000000000002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178</v>
      </c>
      <c r="AU1038" s="253" t="s">
        <v>83</v>
      </c>
      <c r="AV1038" s="14" t="s">
        <v>83</v>
      </c>
      <c r="AW1038" s="14" t="s">
        <v>30</v>
      </c>
      <c r="AX1038" s="14" t="s">
        <v>73</v>
      </c>
      <c r="AY1038" s="253" t="s">
        <v>169</v>
      </c>
    </row>
    <row r="1039" s="15" customFormat="1">
      <c r="A1039" s="15"/>
      <c r="B1039" s="254"/>
      <c r="C1039" s="255"/>
      <c r="D1039" s="234" t="s">
        <v>178</v>
      </c>
      <c r="E1039" s="256" t="s">
        <v>1</v>
      </c>
      <c r="F1039" s="257" t="s">
        <v>181</v>
      </c>
      <c r="G1039" s="255"/>
      <c r="H1039" s="258">
        <v>265.48000000000002</v>
      </c>
      <c r="I1039" s="259"/>
      <c r="J1039" s="255"/>
      <c r="K1039" s="255"/>
      <c r="L1039" s="260"/>
      <c r="M1039" s="261"/>
      <c r="N1039" s="262"/>
      <c r="O1039" s="262"/>
      <c r="P1039" s="262"/>
      <c r="Q1039" s="262"/>
      <c r="R1039" s="262"/>
      <c r="S1039" s="262"/>
      <c r="T1039" s="263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4" t="s">
        <v>178</v>
      </c>
      <c r="AU1039" s="264" t="s">
        <v>83</v>
      </c>
      <c r="AV1039" s="15" t="s">
        <v>177</v>
      </c>
      <c r="AW1039" s="15" t="s">
        <v>30</v>
      </c>
      <c r="AX1039" s="15" t="s">
        <v>81</v>
      </c>
      <c r="AY1039" s="264" t="s">
        <v>169</v>
      </c>
    </row>
    <row r="1040" s="2" customFormat="1" ht="24.15" customHeight="1">
      <c r="A1040" s="39"/>
      <c r="B1040" s="40"/>
      <c r="C1040" s="219" t="s">
        <v>1031</v>
      </c>
      <c r="D1040" s="219" t="s">
        <v>172</v>
      </c>
      <c r="E1040" s="220" t="s">
        <v>1032</v>
      </c>
      <c r="F1040" s="221" t="s">
        <v>1033</v>
      </c>
      <c r="G1040" s="222" t="s">
        <v>175</v>
      </c>
      <c r="H1040" s="223">
        <v>54</v>
      </c>
      <c r="I1040" s="224"/>
      <c r="J1040" s="225">
        <f>ROUND(I1040*H1040,2)</f>
        <v>0</v>
      </c>
      <c r="K1040" s="221" t="s">
        <v>409</v>
      </c>
      <c r="L1040" s="45"/>
      <c r="M1040" s="226" t="s">
        <v>1</v>
      </c>
      <c r="N1040" s="227" t="s">
        <v>38</v>
      </c>
      <c r="O1040" s="92"/>
      <c r="P1040" s="228">
        <f>O1040*H1040</f>
        <v>0</v>
      </c>
      <c r="Q1040" s="228">
        <v>0</v>
      </c>
      <c r="R1040" s="228">
        <f>Q1040*H1040</f>
        <v>0</v>
      </c>
      <c r="S1040" s="228">
        <v>0</v>
      </c>
      <c r="T1040" s="229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0" t="s">
        <v>316</v>
      </c>
      <c r="AT1040" s="230" t="s">
        <v>172</v>
      </c>
      <c r="AU1040" s="230" t="s">
        <v>83</v>
      </c>
      <c r="AY1040" s="18" t="s">
        <v>169</v>
      </c>
      <c r="BE1040" s="231">
        <f>IF(N1040="základní",J1040,0)</f>
        <v>0</v>
      </c>
      <c r="BF1040" s="231">
        <f>IF(N1040="snížená",J1040,0)</f>
        <v>0</v>
      </c>
      <c r="BG1040" s="231">
        <f>IF(N1040="zákl. přenesená",J1040,0)</f>
        <v>0</v>
      </c>
      <c r="BH1040" s="231">
        <f>IF(N1040="sníž. přenesená",J1040,0)</f>
        <v>0</v>
      </c>
      <c r="BI1040" s="231">
        <f>IF(N1040="nulová",J1040,0)</f>
        <v>0</v>
      </c>
      <c r="BJ1040" s="18" t="s">
        <v>81</v>
      </c>
      <c r="BK1040" s="231">
        <f>ROUND(I1040*H1040,2)</f>
        <v>0</v>
      </c>
      <c r="BL1040" s="18" t="s">
        <v>316</v>
      </c>
      <c r="BM1040" s="230" t="s">
        <v>1034</v>
      </c>
    </row>
    <row r="1041" s="2" customFormat="1">
      <c r="A1041" s="39"/>
      <c r="B1041" s="40"/>
      <c r="C1041" s="41"/>
      <c r="D1041" s="234" t="s">
        <v>522</v>
      </c>
      <c r="E1041" s="41"/>
      <c r="F1041" s="279" t="s">
        <v>1035</v>
      </c>
      <c r="G1041" s="41"/>
      <c r="H1041" s="41"/>
      <c r="I1041" s="280"/>
      <c r="J1041" s="41"/>
      <c r="K1041" s="41"/>
      <c r="L1041" s="45"/>
      <c r="M1041" s="281"/>
      <c r="N1041" s="282"/>
      <c r="O1041" s="92"/>
      <c r="P1041" s="92"/>
      <c r="Q1041" s="92"/>
      <c r="R1041" s="92"/>
      <c r="S1041" s="92"/>
      <c r="T1041" s="93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T1041" s="18" t="s">
        <v>522</v>
      </c>
      <c r="AU1041" s="18" t="s">
        <v>83</v>
      </c>
    </row>
    <row r="1042" s="13" customFormat="1">
      <c r="A1042" s="13"/>
      <c r="B1042" s="232"/>
      <c r="C1042" s="233"/>
      <c r="D1042" s="234" t="s">
        <v>178</v>
      </c>
      <c r="E1042" s="235" t="s">
        <v>1</v>
      </c>
      <c r="F1042" s="236" t="s">
        <v>665</v>
      </c>
      <c r="G1042" s="233"/>
      <c r="H1042" s="235" t="s">
        <v>1</v>
      </c>
      <c r="I1042" s="237"/>
      <c r="J1042" s="233"/>
      <c r="K1042" s="233"/>
      <c r="L1042" s="238"/>
      <c r="M1042" s="239"/>
      <c r="N1042" s="240"/>
      <c r="O1042" s="240"/>
      <c r="P1042" s="240"/>
      <c r="Q1042" s="240"/>
      <c r="R1042" s="240"/>
      <c r="S1042" s="240"/>
      <c r="T1042" s="24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2" t="s">
        <v>178</v>
      </c>
      <c r="AU1042" s="242" t="s">
        <v>83</v>
      </c>
      <c r="AV1042" s="13" t="s">
        <v>81</v>
      </c>
      <c r="AW1042" s="13" t="s">
        <v>30</v>
      </c>
      <c r="AX1042" s="13" t="s">
        <v>73</v>
      </c>
      <c r="AY1042" s="242" t="s">
        <v>169</v>
      </c>
    </row>
    <row r="1043" s="13" customFormat="1">
      <c r="A1043" s="13"/>
      <c r="B1043" s="232"/>
      <c r="C1043" s="233"/>
      <c r="D1043" s="234" t="s">
        <v>178</v>
      </c>
      <c r="E1043" s="235" t="s">
        <v>1</v>
      </c>
      <c r="F1043" s="236" t="s">
        <v>266</v>
      </c>
      <c r="G1043" s="233"/>
      <c r="H1043" s="235" t="s">
        <v>1</v>
      </c>
      <c r="I1043" s="237"/>
      <c r="J1043" s="233"/>
      <c r="K1043" s="233"/>
      <c r="L1043" s="238"/>
      <c r="M1043" s="239"/>
      <c r="N1043" s="240"/>
      <c r="O1043" s="240"/>
      <c r="P1043" s="240"/>
      <c r="Q1043" s="240"/>
      <c r="R1043" s="240"/>
      <c r="S1043" s="240"/>
      <c r="T1043" s="24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2" t="s">
        <v>178</v>
      </c>
      <c r="AU1043" s="242" t="s">
        <v>83</v>
      </c>
      <c r="AV1043" s="13" t="s">
        <v>81</v>
      </c>
      <c r="AW1043" s="13" t="s">
        <v>30</v>
      </c>
      <c r="AX1043" s="13" t="s">
        <v>73</v>
      </c>
      <c r="AY1043" s="242" t="s">
        <v>169</v>
      </c>
    </row>
    <row r="1044" s="14" customFormat="1">
      <c r="A1044" s="14"/>
      <c r="B1044" s="243"/>
      <c r="C1044" s="244"/>
      <c r="D1044" s="234" t="s">
        <v>178</v>
      </c>
      <c r="E1044" s="245" t="s">
        <v>1</v>
      </c>
      <c r="F1044" s="246" t="s">
        <v>267</v>
      </c>
      <c r="G1044" s="244"/>
      <c r="H1044" s="247">
        <v>2.1400000000000001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3" t="s">
        <v>178</v>
      </c>
      <c r="AU1044" s="253" t="s">
        <v>83</v>
      </c>
      <c r="AV1044" s="14" t="s">
        <v>83</v>
      </c>
      <c r="AW1044" s="14" t="s">
        <v>30</v>
      </c>
      <c r="AX1044" s="14" t="s">
        <v>73</v>
      </c>
      <c r="AY1044" s="253" t="s">
        <v>169</v>
      </c>
    </row>
    <row r="1045" s="13" customFormat="1">
      <c r="A1045" s="13"/>
      <c r="B1045" s="232"/>
      <c r="C1045" s="233"/>
      <c r="D1045" s="234" t="s">
        <v>178</v>
      </c>
      <c r="E1045" s="235" t="s">
        <v>1</v>
      </c>
      <c r="F1045" s="236" t="s">
        <v>264</v>
      </c>
      <c r="G1045" s="233"/>
      <c r="H1045" s="235" t="s">
        <v>1</v>
      </c>
      <c r="I1045" s="237"/>
      <c r="J1045" s="233"/>
      <c r="K1045" s="233"/>
      <c r="L1045" s="238"/>
      <c r="M1045" s="239"/>
      <c r="N1045" s="240"/>
      <c r="O1045" s="240"/>
      <c r="P1045" s="240"/>
      <c r="Q1045" s="240"/>
      <c r="R1045" s="240"/>
      <c r="S1045" s="240"/>
      <c r="T1045" s="24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2" t="s">
        <v>178</v>
      </c>
      <c r="AU1045" s="242" t="s">
        <v>83</v>
      </c>
      <c r="AV1045" s="13" t="s">
        <v>81</v>
      </c>
      <c r="AW1045" s="13" t="s">
        <v>30</v>
      </c>
      <c r="AX1045" s="13" t="s">
        <v>73</v>
      </c>
      <c r="AY1045" s="242" t="s">
        <v>169</v>
      </c>
    </row>
    <row r="1046" s="14" customFormat="1">
      <c r="A1046" s="14"/>
      <c r="B1046" s="243"/>
      <c r="C1046" s="244"/>
      <c r="D1046" s="234" t="s">
        <v>178</v>
      </c>
      <c r="E1046" s="245" t="s">
        <v>1</v>
      </c>
      <c r="F1046" s="246" t="s">
        <v>265</v>
      </c>
      <c r="G1046" s="244"/>
      <c r="H1046" s="247">
        <v>7.1100000000000003</v>
      </c>
      <c r="I1046" s="248"/>
      <c r="J1046" s="244"/>
      <c r="K1046" s="244"/>
      <c r="L1046" s="249"/>
      <c r="M1046" s="250"/>
      <c r="N1046" s="251"/>
      <c r="O1046" s="251"/>
      <c r="P1046" s="251"/>
      <c r="Q1046" s="251"/>
      <c r="R1046" s="251"/>
      <c r="S1046" s="251"/>
      <c r="T1046" s="25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3" t="s">
        <v>178</v>
      </c>
      <c r="AU1046" s="253" t="s">
        <v>83</v>
      </c>
      <c r="AV1046" s="14" t="s">
        <v>83</v>
      </c>
      <c r="AW1046" s="14" t="s">
        <v>30</v>
      </c>
      <c r="AX1046" s="14" t="s">
        <v>73</v>
      </c>
      <c r="AY1046" s="253" t="s">
        <v>169</v>
      </c>
    </row>
    <row r="1047" s="13" customFormat="1">
      <c r="A1047" s="13"/>
      <c r="B1047" s="232"/>
      <c r="C1047" s="233"/>
      <c r="D1047" s="234" t="s">
        <v>178</v>
      </c>
      <c r="E1047" s="235" t="s">
        <v>1</v>
      </c>
      <c r="F1047" s="236" t="s">
        <v>691</v>
      </c>
      <c r="G1047" s="233"/>
      <c r="H1047" s="235" t="s">
        <v>1</v>
      </c>
      <c r="I1047" s="237"/>
      <c r="J1047" s="233"/>
      <c r="K1047" s="233"/>
      <c r="L1047" s="238"/>
      <c r="M1047" s="239"/>
      <c r="N1047" s="240"/>
      <c r="O1047" s="240"/>
      <c r="P1047" s="240"/>
      <c r="Q1047" s="240"/>
      <c r="R1047" s="240"/>
      <c r="S1047" s="240"/>
      <c r="T1047" s="24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2" t="s">
        <v>178</v>
      </c>
      <c r="AU1047" s="242" t="s">
        <v>83</v>
      </c>
      <c r="AV1047" s="13" t="s">
        <v>81</v>
      </c>
      <c r="AW1047" s="13" t="s">
        <v>30</v>
      </c>
      <c r="AX1047" s="13" t="s">
        <v>73</v>
      </c>
      <c r="AY1047" s="242" t="s">
        <v>169</v>
      </c>
    </row>
    <row r="1048" s="13" customFormat="1">
      <c r="A1048" s="13"/>
      <c r="B1048" s="232"/>
      <c r="C1048" s="233"/>
      <c r="D1048" s="234" t="s">
        <v>178</v>
      </c>
      <c r="E1048" s="235" t="s">
        <v>1</v>
      </c>
      <c r="F1048" s="236" t="s">
        <v>692</v>
      </c>
      <c r="G1048" s="233"/>
      <c r="H1048" s="235" t="s">
        <v>1</v>
      </c>
      <c r="I1048" s="237"/>
      <c r="J1048" s="233"/>
      <c r="K1048" s="233"/>
      <c r="L1048" s="238"/>
      <c r="M1048" s="239"/>
      <c r="N1048" s="240"/>
      <c r="O1048" s="240"/>
      <c r="P1048" s="240"/>
      <c r="Q1048" s="240"/>
      <c r="R1048" s="240"/>
      <c r="S1048" s="240"/>
      <c r="T1048" s="24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2" t="s">
        <v>178</v>
      </c>
      <c r="AU1048" s="242" t="s">
        <v>83</v>
      </c>
      <c r="AV1048" s="13" t="s">
        <v>81</v>
      </c>
      <c r="AW1048" s="13" t="s">
        <v>30</v>
      </c>
      <c r="AX1048" s="13" t="s">
        <v>73</v>
      </c>
      <c r="AY1048" s="242" t="s">
        <v>169</v>
      </c>
    </row>
    <row r="1049" s="14" customFormat="1">
      <c r="A1049" s="14"/>
      <c r="B1049" s="243"/>
      <c r="C1049" s="244"/>
      <c r="D1049" s="234" t="s">
        <v>178</v>
      </c>
      <c r="E1049" s="245" t="s">
        <v>1</v>
      </c>
      <c r="F1049" s="246" t="s">
        <v>693</v>
      </c>
      <c r="G1049" s="244"/>
      <c r="H1049" s="247">
        <v>10.01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3" t="s">
        <v>178</v>
      </c>
      <c r="AU1049" s="253" t="s">
        <v>83</v>
      </c>
      <c r="AV1049" s="14" t="s">
        <v>83</v>
      </c>
      <c r="AW1049" s="14" t="s">
        <v>30</v>
      </c>
      <c r="AX1049" s="14" t="s">
        <v>73</v>
      </c>
      <c r="AY1049" s="253" t="s">
        <v>169</v>
      </c>
    </row>
    <row r="1050" s="13" customFormat="1">
      <c r="A1050" s="13"/>
      <c r="B1050" s="232"/>
      <c r="C1050" s="233"/>
      <c r="D1050" s="234" t="s">
        <v>178</v>
      </c>
      <c r="E1050" s="235" t="s">
        <v>1</v>
      </c>
      <c r="F1050" s="236" t="s">
        <v>694</v>
      </c>
      <c r="G1050" s="233"/>
      <c r="H1050" s="235" t="s">
        <v>1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2" t="s">
        <v>178</v>
      </c>
      <c r="AU1050" s="242" t="s">
        <v>83</v>
      </c>
      <c r="AV1050" s="13" t="s">
        <v>81</v>
      </c>
      <c r="AW1050" s="13" t="s">
        <v>30</v>
      </c>
      <c r="AX1050" s="13" t="s">
        <v>73</v>
      </c>
      <c r="AY1050" s="242" t="s">
        <v>169</v>
      </c>
    </row>
    <row r="1051" s="14" customFormat="1">
      <c r="A1051" s="14"/>
      <c r="B1051" s="243"/>
      <c r="C1051" s="244"/>
      <c r="D1051" s="234" t="s">
        <v>178</v>
      </c>
      <c r="E1051" s="245" t="s">
        <v>1</v>
      </c>
      <c r="F1051" s="246" t="s">
        <v>695</v>
      </c>
      <c r="G1051" s="244"/>
      <c r="H1051" s="247">
        <v>12.640000000000001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178</v>
      </c>
      <c r="AU1051" s="253" t="s">
        <v>83</v>
      </c>
      <c r="AV1051" s="14" t="s">
        <v>83</v>
      </c>
      <c r="AW1051" s="14" t="s">
        <v>30</v>
      </c>
      <c r="AX1051" s="14" t="s">
        <v>73</v>
      </c>
      <c r="AY1051" s="253" t="s">
        <v>169</v>
      </c>
    </row>
    <row r="1052" s="13" customFormat="1">
      <c r="A1052" s="13"/>
      <c r="B1052" s="232"/>
      <c r="C1052" s="233"/>
      <c r="D1052" s="234" t="s">
        <v>178</v>
      </c>
      <c r="E1052" s="235" t="s">
        <v>1</v>
      </c>
      <c r="F1052" s="236" t="s">
        <v>696</v>
      </c>
      <c r="G1052" s="233"/>
      <c r="H1052" s="235" t="s">
        <v>1</v>
      </c>
      <c r="I1052" s="237"/>
      <c r="J1052" s="233"/>
      <c r="K1052" s="233"/>
      <c r="L1052" s="238"/>
      <c r="M1052" s="239"/>
      <c r="N1052" s="240"/>
      <c r="O1052" s="240"/>
      <c r="P1052" s="240"/>
      <c r="Q1052" s="240"/>
      <c r="R1052" s="240"/>
      <c r="S1052" s="240"/>
      <c r="T1052" s="24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2" t="s">
        <v>178</v>
      </c>
      <c r="AU1052" s="242" t="s">
        <v>83</v>
      </c>
      <c r="AV1052" s="13" t="s">
        <v>81</v>
      </c>
      <c r="AW1052" s="13" t="s">
        <v>30</v>
      </c>
      <c r="AX1052" s="13" t="s">
        <v>73</v>
      </c>
      <c r="AY1052" s="242" t="s">
        <v>169</v>
      </c>
    </row>
    <row r="1053" s="14" customFormat="1">
      <c r="A1053" s="14"/>
      <c r="B1053" s="243"/>
      <c r="C1053" s="244"/>
      <c r="D1053" s="234" t="s">
        <v>178</v>
      </c>
      <c r="E1053" s="245" t="s">
        <v>1</v>
      </c>
      <c r="F1053" s="246" t="s">
        <v>697</v>
      </c>
      <c r="G1053" s="244"/>
      <c r="H1053" s="247">
        <v>2.5299999999999998</v>
      </c>
      <c r="I1053" s="248"/>
      <c r="J1053" s="244"/>
      <c r="K1053" s="244"/>
      <c r="L1053" s="249"/>
      <c r="M1053" s="250"/>
      <c r="N1053" s="251"/>
      <c r="O1053" s="251"/>
      <c r="P1053" s="251"/>
      <c r="Q1053" s="251"/>
      <c r="R1053" s="251"/>
      <c r="S1053" s="251"/>
      <c r="T1053" s="25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3" t="s">
        <v>178</v>
      </c>
      <c r="AU1053" s="253" t="s">
        <v>83</v>
      </c>
      <c r="AV1053" s="14" t="s">
        <v>83</v>
      </c>
      <c r="AW1053" s="14" t="s">
        <v>30</v>
      </c>
      <c r="AX1053" s="14" t="s">
        <v>73</v>
      </c>
      <c r="AY1053" s="253" t="s">
        <v>169</v>
      </c>
    </row>
    <row r="1054" s="16" customFormat="1">
      <c r="A1054" s="16"/>
      <c r="B1054" s="265"/>
      <c r="C1054" s="266"/>
      <c r="D1054" s="234" t="s">
        <v>178</v>
      </c>
      <c r="E1054" s="267" t="s">
        <v>1</v>
      </c>
      <c r="F1054" s="268" t="s">
        <v>212</v>
      </c>
      <c r="G1054" s="266"/>
      <c r="H1054" s="269">
        <v>34.43</v>
      </c>
      <c r="I1054" s="270"/>
      <c r="J1054" s="266"/>
      <c r="K1054" s="266"/>
      <c r="L1054" s="271"/>
      <c r="M1054" s="272"/>
      <c r="N1054" s="273"/>
      <c r="O1054" s="273"/>
      <c r="P1054" s="273"/>
      <c r="Q1054" s="273"/>
      <c r="R1054" s="273"/>
      <c r="S1054" s="273"/>
      <c r="T1054" s="274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T1054" s="275" t="s">
        <v>178</v>
      </c>
      <c r="AU1054" s="275" t="s">
        <v>83</v>
      </c>
      <c r="AV1054" s="16" t="s">
        <v>170</v>
      </c>
      <c r="AW1054" s="16" t="s">
        <v>30</v>
      </c>
      <c r="AX1054" s="16" t="s">
        <v>73</v>
      </c>
      <c r="AY1054" s="275" t="s">
        <v>169</v>
      </c>
    </row>
    <row r="1055" s="13" customFormat="1">
      <c r="A1055" s="13"/>
      <c r="B1055" s="232"/>
      <c r="C1055" s="233"/>
      <c r="D1055" s="234" t="s">
        <v>178</v>
      </c>
      <c r="E1055" s="235" t="s">
        <v>1</v>
      </c>
      <c r="F1055" s="236" t="s">
        <v>677</v>
      </c>
      <c r="G1055" s="233"/>
      <c r="H1055" s="235" t="s">
        <v>1</v>
      </c>
      <c r="I1055" s="237"/>
      <c r="J1055" s="233"/>
      <c r="K1055" s="233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2" t="s">
        <v>178</v>
      </c>
      <c r="AU1055" s="242" t="s">
        <v>83</v>
      </c>
      <c r="AV1055" s="13" t="s">
        <v>81</v>
      </c>
      <c r="AW1055" s="13" t="s">
        <v>30</v>
      </c>
      <c r="AX1055" s="13" t="s">
        <v>73</v>
      </c>
      <c r="AY1055" s="242" t="s">
        <v>169</v>
      </c>
    </row>
    <row r="1056" s="13" customFormat="1">
      <c r="A1056" s="13"/>
      <c r="B1056" s="232"/>
      <c r="C1056" s="233"/>
      <c r="D1056" s="234" t="s">
        <v>178</v>
      </c>
      <c r="E1056" s="235" t="s">
        <v>1</v>
      </c>
      <c r="F1056" s="236" t="s">
        <v>213</v>
      </c>
      <c r="G1056" s="233"/>
      <c r="H1056" s="235" t="s">
        <v>1</v>
      </c>
      <c r="I1056" s="237"/>
      <c r="J1056" s="233"/>
      <c r="K1056" s="233"/>
      <c r="L1056" s="238"/>
      <c r="M1056" s="239"/>
      <c r="N1056" s="240"/>
      <c r="O1056" s="240"/>
      <c r="P1056" s="240"/>
      <c r="Q1056" s="240"/>
      <c r="R1056" s="240"/>
      <c r="S1056" s="240"/>
      <c r="T1056" s="24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2" t="s">
        <v>178</v>
      </c>
      <c r="AU1056" s="242" t="s">
        <v>83</v>
      </c>
      <c r="AV1056" s="13" t="s">
        <v>81</v>
      </c>
      <c r="AW1056" s="13" t="s">
        <v>30</v>
      </c>
      <c r="AX1056" s="13" t="s">
        <v>73</v>
      </c>
      <c r="AY1056" s="242" t="s">
        <v>169</v>
      </c>
    </row>
    <row r="1057" s="13" customFormat="1">
      <c r="A1057" s="13"/>
      <c r="B1057" s="232"/>
      <c r="C1057" s="233"/>
      <c r="D1057" s="234" t="s">
        <v>178</v>
      </c>
      <c r="E1057" s="235" t="s">
        <v>1</v>
      </c>
      <c r="F1057" s="236" t="s">
        <v>216</v>
      </c>
      <c r="G1057" s="233"/>
      <c r="H1057" s="235" t="s">
        <v>1</v>
      </c>
      <c r="I1057" s="237"/>
      <c r="J1057" s="233"/>
      <c r="K1057" s="233"/>
      <c r="L1057" s="238"/>
      <c r="M1057" s="239"/>
      <c r="N1057" s="240"/>
      <c r="O1057" s="240"/>
      <c r="P1057" s="240"/>
      <c r="Q1057" s="240"/>
      <c r="R1057" s="240"/>
      <c r="S1057" s="240"/>
      <c r="T1057" s="24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2" t="s">
        <v>178</v>
      </c>
      <c r="AU1057" s="242" t="s">
        <v>83</v>
      </c>
      <c r="AV1057" s="13" t="s">
        <v>81</v>
      </c>
      <c r="AW1057" s="13" t="s">
        <v>30</v>
      </c>
      <c r="AX1057" s="13" t="s">
        <v>73</v>
      </c>
      <c r="AY1057" s="242" t="s">
        <v>169</v>
      </c>
    </row>
    <row r="1058" s="14" customFormat="1">
      <c r="A1058" s="14"/>
      <c r="B1058" s="243"/>
      <c r="C1058" s="244"/>
      <c r="D1058" s="234" t="s">
        <v>178</v>
      </c>
      <c r="E1058" s="245" t="s">
        <v>1</v>
      </c>
      <c r="F1058" s="246" t="s">
        <v>217</v>
      </c>
      <c r="G1058" s="244"/>
      <c r="H1058" s="247">
        <v>5.9199999999999999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3" t="s">
        <v>178</v>
      </c>
      <c r="AU1058" s="253" t="s">
        <v>83</v>
      </c>
      <c r="AV1058" s="14" t="s">
        <v>83</v>
      </c>
      <c r="AW1058" s="14" t="s">
        <v>30</v>
      </c>
      <c r="AX1058" s="14" t="s">
        <v>73</v>
      </c>
      <c r="AY1058" s="253" t="s">
        <v>169</v>
      </c>
    </row>
    <row r="1059" s="13" customFormat="1">
      <c r="A1059" s="13"/>
      <c r="B1059" s="232"/>
      <c r="C1059" s="233"/>
      <c r="D1059" s="234" t="s">
        <v>178</v>
      </c>
      <c r="E1059" s="235" t="s">
        <v>1</v>
      </c>
      <c r="F1059" s="236" t="s">
        <v>222</v>
      </c>
      <c r="G1059" s="233"/>
      <c r="H1059" s="235" t="s">
        <v>1</v>
      </c>
      <c r="I1059" s="237"/>
      <c r="J1059" s="233"/>
      <c r="K1059" s="233"/>
      <c r="L1059" s="238"/>
      <c r="M1059" s="239"/>
      <c r="N1059" s="240"/>
      <c r="O1059" s="240"/>
      <c r="P1059" s="240"/>
      <c r="Q1059" s="240"/>
      <c r="R1059" s="240"/>
      <c r="S1059" s="240"/>
      <c r="T1059" s="241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2" t="s">
        <v>178</v>
      </c>
      <c r="AU1059" s="242" t="s">
        <v>83</v>
      </c>
      <c r="AV1059" s="13" t="s">
        <v>81</v>
      </c>
      <c r="AW1059" s="13" t="s">
        <v>30</v>
      </c>
      <c r="AX1059" s="13" t="s">
        <v>73</v>
      </c>
      <c r="AY1059" s="242" t="s">
        <v>169</v>
      </c>
    </row>
    <row r="1060" s="14" customFormat="1">
      <c r="A1060" s="14"/>
      <c r="B1060" s="243"/>
      <c r="C1060" s="244"/>
      <c r="D1060" s="234" t="s">
        <v>178</v>
      </c>
      <c r="E1060" s="245" t="s">
        <v>1</v>
      </c>
      <c r="F1060" s="246" t="s">
        <v>223</v>
      </c>
      <c r="G1060" s="244"/>
      <c r="H1060" s="247">
        <v>3.96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178</v>
      </c>
      <c r="AU1060" s="253" t="s">
        <v>83</v>
      </c>
      <c r="AV1060" s="14" t="s">
        <v>83</v>
      </c>
      <c r="AW1060" s="14" t="s">
        <v>30</v>
      </c>
      <c r="AX1060" s="14" t="s">
        <v>73</v>
      </c>
      <c r="AY1060" s="253" t="s">
        <v>169</v>
      </c>
    </row>
    <row r="1061" s="13" customFormat="1">
      <c r="A1061" s="13"/>
      <c r="B1061" s="232"/>
      <c r="C1061" s="233"/>
      <c r="D1061" s="234" t="s">
        <v>178</v>
      </c>
      <c r="E1061" s="235" t="s">
        <v>1</v>
      </c>
      <c r="F1061" s="236" t="s">
        <v>224</v>
      </c>
      <c r="G1061" s="233"/>
      <c r="H1061" s="235" t="s">
        <v>1</v>
      </c>
      <c r="I1061" s="237"/>
      <c r="J1061" s="233"/>
      <c r="K1061" s="233"/>
      <c r="L1061" s="238"/>
      <c r="M1061" s="239"/>
      <c r="N1061" s="240"/>
      <c r="O1061" s="240"/>
      <c r="P1061" s="240"/>
      <c r="Q1061" s="240"/>
      <c r="R1061" s="240"/>
      <c r="S1061" s="240"/>
      <c r="T1061" s="24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2" t="s">
        <v>178</v>
      </c>
      <c r="AU1061" s="242" t="s">
        <v>83</v>
      </c>
      <c r="AV1061" s="13" t="s">
        <v>81</v>
      </c>
      <c r="AW1061" s="13" t="s">
        <v>30</v>
      </c>
      <c r="AX1061" s="13" t="s">
        <v>73</v>
      </c>
      <c r="AY1061" s="242" t="s">
        <v>169</v>
      </c>
    </row>
    <row r="1062" s="14" customFormat="1">
      <c r="A1062" s="14"/>
      <c r="B1062" s="243"/>
      <c r="C1062" s="244"/>
      <c r="D1062" s="234" t="s">
        <v>178</v>
      </c>
      <c r="E1062" s="245" t="s">
        <v>1</v>
      </c>
      <c r="F1062" s="246" t="s">
        <v>225</v>
      </c>
      <c r="G1062" s="244"/>
      <c r="H1062" s="247">
        <v>1.77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178</v>
      </c>
      <c r="AU1062" s="253" t="s">
        <v>83</v>
      </c>
      <c r="AV1062" s="14" t="s">
        <v>83</v>
      </c>
      <c r="AW1062" s="14" t="s">
        <v>30</v>
      </c>
      <c r="AX1062" s="14" t="s">
        <v>73</v>
      </c>
      <c r="AY1062" s="253" t="s">
        <v>169</v>
      </c>
    </row>
    <row r="1063" s="13" customFormat="1">
      <c r="A1063" s="13"/>
      <c r="B1063" s="232"/>
      <c r="C1063" s="233"/>
      <c r="D1063" s="234" t="s">
        <v>178</v>
      </c>
      <c r="E1063" s="235" t="s">
        <v>1</v>
      </c>
      <c r="F1063" s="236" t="s">
        <v>232</v>
      </c>
      <c r="G1063" s="233"/>
      <c r="H1063" s="235" t="s">
        <v>1</v>
      </c>
      <c r="I1063" s="237"/>
      <c r="J1063" s="233"/>
      <c r="K1063" s="233"/>
      <c r="L1063" s="238"/>
      <c r="M1063" s="239"/>
      <c r="N1063" s="240"/>
      <c r="O1063" s="240"/>
      <c r="P1063" s="240"/>
      <c r="Q1063" s="240"/>
      <c r="R1063" s="240"/>
      <c r="S1063" s="240"/>
      <c r="T1063" s="24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2" t="s">
        <v>178</v>
      </c>
      <c r="AU1063" s="242" t="s">
        <v>83</v>
      </c>
      <c r="AV1063" s="13" t="s">
        <v>81</v>
      </c>
      <c r="AW1063" s="13" t="s">
        <v>30</v>
      </c>
      <c r="AX1063" s="13" t="s">
        <v>73</v>
      </c>
      <c r="AY1063" s="242" t="s">
        <v>169</v>
      </c>
    </row>
    <row r="1064" s="14" customFormat="1">
      <c r="A1064" s="14"/>
      <c r="B1064" s="243"/>
      <c r="C1064" s="244"/>
      <c r="D1064" s="234" t="s">
        <v>178</v>
      </c>
      <c r="E1064" s="245" t="s">
        <v>1</v>
      </c>
      <c r="F1064" s="246" t="s">
        <v>233</v>
      </c>
      <c r="G1064" s="244"/>
      <c r="H1064" s="247">
        <v>3.8199999999999998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178</v>
      </c>
      <c r="AU1064" s="253" t="s">
        <v>83</v>
      </c>
      <c r="AV1064" s="14" t="s">
        <v>83</v>
      </c>
      <c r="AW1064" s="14" t="s">
        <v>30</v>
      </c>
      <c r="AX1064" s="14" t="s">
        <v>73</v>
      </c>
      <c r="AY1064" s="253" t="s">
        <v>169</v>
      </c>
    </row>
    <row r="1065" s="14" customFormat="1">
      <c r="A1065" s="14"/>
      <c r="B1065" s="243"/>
      <c r="C1065" s="244"/>
      <c r="D1065" s="234" t="s">
        <v>178</v>
      </c>
      <c r="E1065" s="245" t="s">
        <v>1</v>
      </c>
      <c r="F1065" s="246" t="s">
        <v>247</v>
      </c>
      <c r="G1065" s="244"/>
      <c r="H1065" s="247">
        <v>4.0999999999999996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3" t="s">
        <v>178</v>
      </c>
      <c r="AU1065" s="253" t="s">
        <v>83</v>
      </c>
      <c r="AV1065" s="14" t="s">
        <v>83</v>
      </c>
      <c r="AW1065" s="14" t="s">
        <v>30</v>
      </c>
      <c r="AX1065" s="14" t="s">
        <v>73</v>
      </c>
      <c r="AY1065" s="253" t="s">
        <v>169</v>
      </c>
    </row>
    <row r="1066" s="16" customFormat="1">
      <c r="A1066" s="16"/>
      <c r="B1066" s="265"/>
      <c r="C1066" s="266"/>
      <c r="D1066" s="234" t="s">
        <v>178</v>
      </c>
      <c r="E1066" s="267" t="s">
        <v>1</v>
      </c>
      <c r="F1066" s="268" t="s">
        <v>212</v>
      </c>
      <c r="G1066" s="266"/>
      <c r="H1066" s="269">
        <v>19.57</v>
      </c>
      <c r="I1066" s="270"/>
      <c r="J1066" s="266"/>
      <c r="K1066" s="266"/>
      <c r="L1066" s="271"/>
      <c r="M1066" s="272"/>
      <c r="N1066" s="273"/>
      <c r="O1066" s="273"/>
      <c r="P1066" s="273"/>
      <c r="Q1066" s="273"/>
      <c r="R1066" s="273"/>
      <c r="S1066" s="273"/>
      <c r="T1066" s="274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275" t="s">
        <v>178</v>
      </c>
      <c r="AU1066" s="275" t="s">
        <v>83</v>
      </c>
      <c r="AV1066" s="16" t="s">
        <v>170</v>
      </c>
      <c r="AW1066" s="16" t="s">
        <v>30</v>
      </c>
      <c r="AX1066" s="16" t="s">
        <v>73</v>
      </c>
      <c r="AY1066" s="275" t="s">
        <v>169</v>
      </c>
    </row>
    <row r="1067" s="15" customFormat="1">
      <c r="A1067" s="15"/>
      <c r="B1067" s="254"/>
      <c r="C1067" s="255"/>
      <c r="D1067" s="234" t="s">
        <v>178</v>
      </c>
      <c r="E1067" s="256" t="s">
        <v>1</v>
      </c>
      <c r="F1067" s="257" t="s">
        <v>181</v>
      </c>
      <c r="G1067" s="255"/>
      <c r="H1067" s="258">
        <v>54.000000000000007</v>
      </c>
      <c r="I1067" s="259"/>
      <c r="J1067" s="255"/>
      <c r="K1067" s="255"/>
      <c r="L1067" s="260"/>
      <c r="M1067" s="261"/>
      <c r="N1067" s="262"/>
      <c r="O1067" s="262"/>
      <c r="P1067" s="262"/>
      <c r="Q1067" s="262"/>
      <c r="R1067" s="262"/>
      <c r="S1067" s="262"/>
      <c r="T1067" s="263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64" t="s">
        <v>178</v>
      </c>
      <c r="AU1067" s="264" t="s">
        <v>83</v>
      </c>
      <c r="AV1067" s="15" t="s">
        <v>177</v>
      </c>
      <c r="AW1067" s="15" t="s">
        <v>30</v>
      </c>
      <c r="AX1067" s="15" t="s">
        <v>81</v>
      </c>
      <c r="AY1067" s="264" t="s">
        <v>169</v>
      </c>
    </row>
    <row r="1068" s="2" customFormat="1" ht="16.5" customHeight="1">
      <c r="A1068" s="39"/>
      <c r="B1068" s="40"/>
      <c r="C1068" s="219" t="s">
        <v>792</v>
      </c>
      <c r="D1068" s="219" t="s">
        <v>172</v>
      </c>
      <c r="E1068" s="220" t="s">
        <v>1036</v>
      </c>
      <c r="F1068" s="221" t="s">
        <v>1037</v>
      </c>
      <c r="G1068" s="222" t="s">
        <v>561</v>
      </c>
      <c r="H1068" s="223">
        <v>197.22</v>
      </c>
      <c r="I1068" s="224"/>
      <c r="J1068" s="225">
        <f>ROUND(I1068*H1068,2)</f>
        <v>0</v>
      </c>
      <c r="K1068" s="221" t="s">
        <v>176</v>
      </c>
      <c r="L1068" s="45"/>
      <c r="M1068" s="226" t="s">
        <v>1</v>
      </c>
      <c r="N1068" s="227" t="s">
        <v>38</v>
      </c>
      <c r="O1068" s="92"/>
      <c r="P1068" s="228">
        <f>O1068*H1068</f>
        <v>0</v>
      </c>
      <c r="Q1068" s="228">
        <v>0</v>
      </c>
      <c r="R1068" s="228">
        <f>Q1068*H1068</f>
        <v>0</v>
      </c>
      <c r="S1068" s="228">
        <v>0</v>
      </c>
      <c r="T1068" s="229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30" t="s">
        <v>316</v>
      </c>
      <c r="AT1068" s="230" t="s">
        <v>172</v>
      </c>
      <c r="AU1068" s="230" t="s">
        <v>83</v>
      </c>
      <c r="AY1068" s="18" t="s">
        <v>169</v>
      </c>
      <c r="BE1068" s="231">
        <f>IF(N1068="základní",J1068,0)</f>
        <v>0</v>
      </c>
      <c r="BF1068" s="231">
        <f>IF(N1068="snížená",J1068,0)</f>
        <v>0</v>
      </c>
      <c r="BG1068" s="231">
        <f>IF(N1068="zákl. přenesená",J1068,0)</f>
        <v>0</v>
      </c>
      <c r="BH1068" s="231">
        <f>IF(N1068="sníž. přenesená",J1068,0)</f>
        <v>0</v>
      </c>
      <c r="BI1068" s="231">
        <f>IF(N1068="nulová",J1068,0)</f>
        <v>0</v>
      </c>
      <c r="BJ1068" s="18" t="s">
        <v>81</v>
      </c>
      <c r="BK1068" s="231">
        <f>ROUND(I1068*H1068,2)</f>
        <v>0</v>
      </c>
      <c r="BL1068" s="18" t="s">
        <v>316</v>
      </c>
      <c r="BM1068" s="230" t="s">
        <v>1038</v>
      </c>
    </row>
    <row r="1069" s="13" customFormat="1">
      <c r="A1069" s="13"/>
      <c r="B1069" s="232"/>
      <c r="C1069" s="233"/>
      <c r="D1069" s="234" t="s">
        <v>178</v>
      </c>
      <c r="E1069" s="235" t="s">
        <v>1</v>
      </c>
      <c r="F1069" s="236" t="s">
        <v>472</v>
      </c>
      <c r="G1069" s="233"/>
      <c r="H1069" s="235" t="s">
        <v>1</v>
      </c>
      <c r="I1069" s="237"/>
      <c r="J1069" s="233"/>
      <c r="K1069" s="233"/>
      <c r="L1069" s="238"/>
      <c r="M1069" s="239"/>
      <c r="N1069" s="240"/>
      <c r="O1069" s="240"/>
      <c r="P1069" s="240"/>
      <c r="Q1069" s="240"/>
      <c r="R1069" s="240"/>
      <c r="S1069" s="240"/>
      <c r="T1069" s="24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2" t="s">
        <v>178</v>
      </c>
      <c r="AU1069" s="242" t="s">
        <v>83</v>
      </c>
      <c r="AV1069" s="13" t="s">
        <v>81</v>
      </c>
      <c r="AW1069" s="13" t="s">
        <v>30</v>
      </c>
      <c r="AX1069" s="13" t="s">
        <v>73</v>
      </c>
      <c r="AY1069" s="242" t="s">
        <v>169</v>
      </c>
    </row>
    <row r="1070" s="14" customFormat="1">
      <c r="A1070" s="14"/>
      <c r="B1070" s="243"/>
      <c r="C1070" s="244"/>
      <c r="D1070" s="234" t="s">
        <v>178</v>
      </c>
      <c r="E1070" s="245" t="s">
        <v>1</v>
      </c>
      <c r="F1070" s="246" t="s">
        <v>1039</v>
      </c>
      <c r="G1070" s="244"/>
      <c r="H1070" s="247">
        <v>21.940000000000001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178</v>
      </c>
      <c r="AU1070" s="253" t="s">
        <v>83</v>
      </c>
      <c r="AV1070" s="14" t="s">
        <v>83</v>
      </c>
      <c r="AW1070" s="14" t="s">
        <v>30</v>
      </c>
      <c r="AX1070" s="14" t="s">
        <v>73</v>
      </c>
      <c r="AY1070" s="253" t="s">
        <v>169</v>
      </c>
    </row>
    <row r="1071" s="14" customFormat="1">
      <c r="A1071" s="14"/>
      <c r="B1071" s="243"/>
      <c r="C1071" s="244"/>
      <c r="D1071" s="234" t="s">
        <v>178</v>
      </c>
      <c r="E1071" s="245" t="s">
        <v>1</v>
      </c>
      <c r="F1071" s="246" t="s">
        <v>1040</v>
      </c>
      <c r="G1071" s="244"/>
      <c r="H1071" s="247">
        <v>28.600000000000001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3" t="s">
        <v>178</v>
      </c>
      <c r="AU1071" s="253" t="s">
        <v>83</v>
      </c>
      <c r="AV1071" s="14" t="s">
        <v>83</v>
      </c>
      <c r="AW1071" s="14" t="s">
        <v>30</v>
      </c>
      <c r="AX1071" s="14" t="s">
        <v>73</v>
      </c>
      <c r="AY1071" s="253" t="s">
        <v>169</v>
      </c>
    </row>
    <row r="1072" s="14" customFormat="1">
      <c r="A1072" s="14"/>
      <c r="B1072" s="243"/>
      <c r="C1072" s="244"/>
      <c r="D1072" s="234" t="s">
        <v>178</v>
      </c>
      <c r="E1072" s="245" t="s">
        <v>1</v>
      </c>
      <c r="F1072" s="246" t="s">
        <v>1041</v>
      </c>
      <c r="G1072" s="244"/>
      <c r="H1072" s="247">
        <v>10.16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178</v>
      </c>
      <c r="AU1072" s="253" t="s">
        <v>83</v>
      </c>
      <c r="AV1072" s="14" t="s">
        <v>83</v>
      </c>
      <c r="AW1072" s="14" t="s">
        <v>30</v>
      </c>
      <c r="AX1072" s="14" t="s">
        <v>73</v>
      </c>
      <c r="AY1072" s="253" t="s">
        <v>169</v>
      </c>
    </row>
    <row r="1073" s="14" customFormat="1">
      <c r="A1073" s="14"/>
      <c r="B1073" s="243"/>
      <c r="C1073" s="244"/>
      <c r="D1073" s="234" t="s">
        <v>178</v>
      </c>
      <c r="E1073" s="245" t="s">
        <v>1</v>
      </c>
      <c r="F1073" s="246" t="s">
        <v>1042</v>
      </c>
      <c r="G1073" s="244"/>
      <c r="H1073" s="247">
        <v>10.619999999999999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178</v>
      </c>
      <c r="AU1073" s="253" t="s">
        <v>83</v>
      </c>
      <c r="AV1073" s="14" t="s">
        <v>83</v>
      </c>
      <c r="AW1073" s="14" t="s">
        <v>30</v>
      </c>
      <c r="AX1073" s="14" t="s">
        <v>73</v>
      </c>
      <c r="AY1073" s="253" t="s">
        <v>169</v>
      </c>
    </row>
    <row r="1074" s="14" customFormat="1">
      <c r="A1074" s="14"/>
      <c r="B1074" s="243"/>
      <c r="C1074" s="244"/>
      <c r="D1074" s="234" t="s">
        <v>178</v>
      </c>
      <c r="E1074" s="245" t="s">
        <v>1</v>
      </c>
      <c r="F1074" s="246" t="s">
        <v>1043</v>
      </c>
      <c r="G1074" s="244"/>
      <c r="H1074" s="247">
        <v>6.1200000000000001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178</v>
      </c>
      <c r="AU1074" s="253" t="s">
        <v>83</v>
      </c>
      <c r="AV1074" s="14" t="s">
        <v>83</v>
      </c>
      <c r="AW1074" s="14" t="s">
        <v>30</v>
      </c>
      <c r="AX1074" s="14" t="s">
        <v>73</v>
      </c>
      <c r="AY1074" s="253" t="s">
        <v>169</v>
      </c>
    </row>
    <row r="1075" s="14" customFormat="1">
      <c r="A1075" s="14"/>
      <c r="B1075" s="243"/>
      <c r="C1075" s="244"/>
      <c r="D1075" s="234" t="s">
        <v>178</v>
      </c>
      <c r="E1075" s="245" t="s">
        <v>1</v>
      </c>
      <c r="F1075" s="246" t="s">
        <v>1044</v>
      </c>
      <c r="G1075" s="244"/>
      <c r="H1075" s="247">
        <v>16.699999999999999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3" t="s">
        <v>178</v>
      </c>
      <c r="AU1075" s="253" t="s">
        <v>83</v>
      </c>
      <c r="AV1075" s="14" t="s">
        <v>83</v>
      </c>
      <c r="AW1075" s="14" t="s">
        <v>30</v>
      </c>
      <c r="AX1075" s="14" t="s">
        <v>73</v>
      </c>
      <c r="AY1075" s="253" t="s">
        <v>169</v>
      </c>
    </row>
    <row r="1076" s="14" customFormat="1">
      <c r="A1076" s="14"/>
      <c r="B1076" s="243"/>
      <c r="C1076" s="244"/>
      <c r="D1076" s="234" t="s">
        <v>178</v>
      </c>
      <c r="E1076" s="245" t="s">
        <v>1</v>
      </c>
      <c r="F1076" s="246" t="s">
        <v>1045</v>
      </c>
      <c r="G1076" s="244"/>
      <c r="H1076" s="247">
        <v>24.300000000000001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178</v>
      </c>
      <c r="AU1076" s="253" t="s">
        <v>83</v>
      </c>
      <c r="AV1076" s="14" t="s">
        <v>83</v>
      </c>
      <c r="AW1076" s="14" t="s">
        <v>30</v>
      </c>
      <c r="AX1076" s="14" t="s">
        <v>73</v>
      </c>
      <c r="AY1076" s="253" t="s">
        <v>169</v>
      </c>
    </row>
    <row r="1077" s="14" customFormat="1">
      <c r="A1077" s="14"/>
      <c r="B1077" s="243"/>
      <c r="C1077" s="244"/>
      <c r="D1077" s="234" t="s">
        <v>178</v>
      </c>
      <c r="E1077" s="245" t="s">
        <v>1</v>
      </c>
      <c r="F1077" s="246" t="s">
        <v>1046</v>
      </c>
      <c r="G1077" s="244"/>
      <c r="H1077" s="247">
        <v>30.899999999999999</v>
      </c>
      <c r="I1077" s="248"/>
      <c r="J1077" s="244"/>
      <c r="K1077" s="244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3" t="s">
        <v>178</v>
      </c>
      <c r="AU1077" s="253" t="s">
        <v>83</v>
      </c>
      <c r="AV1077" s="14" t="s">
        <v>83</v>
      </c>
      <c r="AW1077" s="14" t="s">
        <v>30</v>
      </c>
      <c r="AX1077" s="14" t="s">
        <v>73</v>
      </c>
      <c r="AY1077" s="253" t="s">
        <v>169</v>
      </c>
    </row>
    <row r="1078" s="14" customFormat="1">
      <c r="A1078" s="14"/>
      <c r="B1078" s="243"/>
      <c r="C1078" s="244"/>
      <c r="D1078" s="234" t="s">
        <v>178</v>
      </c>
      <c r="E1078" s="245" t="s">
        <v>1</v>
      </c>
      <c r="F1078" s="246" t="s">
        <v>1047</v>
      </c>
      <c r="G1078" s="244"/>
      <c r="H1078" s="247">
        <v>6.46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178</v>
      </c>
      <c r="AU1078" s="253" t="s">
        <v>83</v>
      </c>
      <c r="AV1078" s="14" t="s">
        <v>83</v>
      </c>
      <c r="AW1078" s="14" t="s">
        <v>30</v>
      </c>
      <c r="AX1078" s="14" t="s">
        <v>73</v>
      </c>
      <c r="AY1078" s="253" t="s">
        <v>169</v>
      </c>
    </row>
    <row r="1079" s="14" customFormat="1">
      <c r="A1079" s="14"/>
      <c r="B1079" s="243"/>
      <c r="C1079" s="244"/>
      <c r="D1079" s="234" t="s">
        <v>178</v>
      </c>
      <c r="E1079" s="245" t="s">
        <v>1</v>
      </c>
      <c r="F1079" s="246" t="s">
        <v>1048</v>
      </c>
      <c r="G1079" s="244"/>
      <c r="H1079" s="247">
        <v>7.8399999999999999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3" t="s">
        <v>178</v>
      </c>
      <c r="AU1079" s="253" t="s">
        <v>83</v>
      </c>
      <c r="AV1079" s="14" t="s">
        <v>83</v>
      </c>
      <c r="AW1079" s="14" t="s">
        <v>30</v>
      </c>
      <c r="AX1079" s="14" t="s">
        <v>73</v>
      </c>
      <c r="AY1079" s="253" t="s">
        <v>169</v>
      </c>
    </row>
    <row r="1080" s="14" customFormat="1">
      <c r="A1080" s="14"/>
      <c r="B1080" s="243"/>
      <c r="C1080" s="244"/>
      <c r="D1080" s="234" t="s">
        <v>178</v>
      </c>
      <c r="E1080" s="245" t="s">
        <v>1</v>
      </c>
      <c r="F1080" s="246" t="s">
        <v>1049</v>
      </c>
      <c r="G1080" s="244"/>
      <c r="H1080" s="247">
        <v>5.7400000000000002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3" t="s">
        <v>178</v>
      </c>
      <c r="AU1080" s="253" t="s">
        <v>83</v>
      </c>
      <c r="AV1080" s="14" t="s">
        <v>83</v>
      </c>
      <c r="AW1080" s="14" t="s">
        <v>30</v>
      </c>
      <c r="AX1080" s="14" t="s">
        <v>73</v>
      </c>
      <c r="AY1080" s="253" t="s">
        <v>169</v>
      </c>
    </row>
    <row r="1081" s="14" customFormat="1">
      <c r="A1081" s="14"/>
      <c r="B1081" s="243"/>
      <c r="C1081" s="244"/>
      <c r="D1081" s="234" t="s">
        <v>178</v>
      </c>
      <c r="E1081" s="245" t="s">
        <v>1</v>
      </c>
      <c r="F1081" s="246" t="s">
        <v>1050</v>
      </c>
      <c r="G1081" s="244"/>
      <c r="H1081" s="247">
        <v>9.4399999999999995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178</v>
      </c>
      <c r="AU1081" s="253" t="s">
        <v>83</v>
      </c>
      <c r="AV1081" s="14" t="s">
        <v>83</v>
      </c>
      <c r="AW1081" s="14" t="s">
        <v>30</v>
      </c>
      <c r="AX1081" s="14" t="s">
        <v>73</v>
      </c>
      <c r="AY1081" s="253" t="s">
        <v>169</v>
      </c>
    </row>
    <row r="1082" s="14" customFormat="1">
      <c r="A1082" s="14"/>
      <c r="B1082" s="243"/>
      <c r="C1082" s="244"/>
      <c r="D1082" s="234" t="s">
        <v>178</v>
      </c>
      <c r="E1082" s="245" t="s">
        <v>1</v>
      </c>
      <c r="F1082" s="246" t="s">
        <v>1051</v>
      </c>
      <c r="G1082" s="244"/>
      <c r="H1082" s="247">
        <v>10.4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178</v>
      </c>
      <c r="AU1082" s="253" t="s">
        <v>83</v>
      </c>
      <c r="AV1082" s="14" t="s">
        <v>83</v>
      </c>
      <c r="AW1082" s="14" t="s">
        <v>30</v>
      </c>
      <c r="AX1082" s="14" t="s">
        <v>73</v>
      </c>
      <c r="AY1082" s="253" t="s">
        <v>169</v>
      </c>
    </row>
    <row r="1083" s="14" customFormat="1">
      <c r="A1083" s="14"/>
      <c r="B1083" s="243"/>
      <c r="C1083" s="244"/>
      <c r="D1083" s="234" t="s">
        <v>178</v>
      </c>
      <c r="E1083" s="245" t="s">
        <v>1</v>
      </c>
      <c r="F1083" s="246" t="s">
        <v>250</v>
      </c>
      <c r="G1083" s="244"/>
      <c r="H1083" s="247">
        <v>8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178</v>
      </c>
      <c r="AU1083" s="253" t="s">
        <v>83</v>
      </c>
      <c r="AV1083" s="14" t="s">
        <v>83</v>
      </c>
      <c r="AW1083" s="14" t="s">
        <v>30</v>
      </c>
      <c r="AX1083" s="14" t="s">
        <v>73</v>
      </c>
      <c r="AY1083" s="253" t="s">
        <v>169</v>
      </c>
    </row>
    <row r="1084" s="16" customFormat="1">
      <c r="A1084" s="16"/>
      <c r="B1084" s="265"/>
      <c r="C1084" s="266"/>
      <c r="D1084" s="234" t="s">
        <v>178</v>
      </c>
      <c r="E1084" s="267" t="s">
        <v>1</v>
      </c>
      <c r="F1084" s="268" t="s">
        <v>212</v>
      </c>
      <c r="G1084" s="266"/>
      <c r="H1084" s="269">
        <v>197.22000000000003</v>
      </c>
      <c r="I1084" s="270"/>
      <c r="J1084" s="266"/>
      <c r="K1084" s="266"/>
      <c r="L1084" s="271"/>
      <c r="M1084" s="272"/>
      <c r="N1084" s="273"/>
      <c r="O1084" s="273"/>
      <c r="P1084" s="273"/>
      <c r="Q1084" s="273"/>
      <c r="R1084" s="273"/>
      <c r="S1084" s="273"/>
      <c r="T1084" s="274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T1084" s="275" t="s">
        <v>178</v>
      </c>
      <c r="AU1084" s="275" t="s">
        <v>83</v>
      </c>
      <c r="AV1084" s="16" t="s">
        <v>170</v>
      </c>
      <c r="AW1084" s="16" t="s">
        <v>30</v>
      </c>
      <c r="AX1084" s="16" t="s">
        <v>73</v>
      </c>
      <c r="AY1084" s="275" t="s">
        <v>169</v>
      </c>
    </row>
    <row r="1085" s="15" customFormat="1">
      <c r="A1085" s="15"/>
      <c r="B1085" s="254"/>
      <c r="C1085" s="255"/>
      <c r="D1085" s="234" t="s">
        <v>178</v>
      </c>
      <c r="E1085" s="256" t="s">
        <v>1</v>
      </c>
      <c r="F1085" s="257" t="s">
        <v>181</v>
      </c>
      <c r="G1085" s="255"/>
      <c r="H1085" s="258">
        <v>197.22000000000003</v>
      </c>
      <c r="I1085" s="259"/>
      <c r="J1085" s="255"/>
      <c r="K1085" s="255"/>
      <c r="L1085" s="260"/>
      <c r="M1085" s="261"/>
      <c r="N1085" s="262"/>
      <c r="O1085" s="262"/>
      <c r="P1085" s="262"/>
      <c r="Q1085" s="262"/>
      <c r="R1085" s="262"/>
      <c r="S1085" s="262"/>
      <c r="T1085" s="263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4" t="s">
        <v>178</v>
      </c>
      <c r="AU1085" s="264" t="s">
        <v>83</v>
      </c>
      <c r="AV1085" s="15" t="s">
        <v>177</v>
      </c>
      <c r="AW1085" s="15" t="s">
        <v>30</v>
      </c>
      <c r="AX1085" s="15" t="s">
        <v>81</v>
      </c>
      <c r="AY1085" s="264" t="s">
        <v>169</v>
      </c>
    </row>
    <row r="1086" s="2" customFormat="1" ht="24.15" customHeight="1">
      <c r="A1086" s="39"/>
      <c r="B1086" s="40"/>
      <c r="C1086" s="219" t="s">
        <v>1052</v>
      </c>
      <c r="D1086" s="219" t="s">
        <v>172</v>
      </c>
      <c r="E1086" s="220" t="s">
        <v>1053</v>
      </c>
      <c r="F1086" s="221" t="s">
        <v>1054</v>
      </c>
      <c r="G1086" s="222" t="s">
        <v>351</v>
      </c>
      <c r="H1086" s="223">
        <v>10.725</v>
      </c>
      <c r="I1086" s="224"/>
      <c r="J1086" s="225">
        <f>ROUND(I1086*H1086,2)</f>
        <v>0</v>
      </c>
      <c r="K1086" s="221" t="s">
        <v>176</v>
      </c>
      <c r="L1086" s="45"/>
      <c r="M1086" s="226" t="s">
        <v>1</v>
      </c>
      <c r="N1086" s="227" t="s">
        <v>38</v>
      </c>
      <c r="O1086" s="92"/>
      <c r="P1086" s="228">
        <f>O1086*H1086</f>
        <v>0</v>
      </c>
      <c r="Q1086" s="228">
        <v>0</v>
      </c>
      <c r="R1086" s="228">
        <f>Q1086*H1086</f>
        <v>0</v>
      </c>
      <c r="S1086" s="228">
        <v>0</v>
      </c>
      <c r="T1086" s="229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30" t="s">
        <v>316</v>
      </c>
      <c r="AT1086" s="230" t="s">
        <v>172</v>
      </c>
      <c r="AU1086" s="230" t="s">
        <v>83</v>
      </c>
      <c r="AY1086" s="18" t="s">
        <v>169</v>
      </c>
      <c r="BE1086" s="231">
        <f>IF(N1086="základní",J1086,0)</f>
        <v>0</v>
      </c>
      <c r="BF1086" s="231">
        <f>IF(N1086="snížená",J1086,0)</f>
        <v>0</v>
      </c>
      <c r="BG1086" s="231">
        <f>IF(N1086="zákl. přenesená",J1086,0)</f>
        <v>0</v>
      </c>
      <c r="BH1086" s="231">
        <f>IF(N1086="sníž. přenesená",J1086,0)</f>
        <v>0</v>
      </c>
      <c r="BI1086" s="231">
        <f>IF(N1086="nulová",J1086,0)</f>
        <v>0</v>
      </c>
      <c r="BJ1086" s="18" t="s">
        <v>81</v>
      </c>
      <c r="BK1086" s="231">
        <f>ROUND(I1086*H1086,2)</f>
        <v>0</v>
      </c>
      <c r="BL1086" s="18" t="s">
        <v>316</v>
      </c>
      <c r="BM1086" s="230" t="s">
        <v>1055</v>
      </c>
    </row>
    <row r="1087" s="12" customFormat="1" ht="22.8" customHeight="1">
      <c r="A1087" s="12"/>
      <c r="B1087" s="203"/>
      <c r="C1087" s="204"/>
      <c r="D1087" s="205" t="s">
        <v>72</v>
      </c>
      <c r="E1087" s="217" t="s">
        <v>1056</v>
      </c>
      <c r="F1087" s="217" t="s">
        <v>1057</v>
      </c>
      <c r="G1087" s="204"/>
      <c r="H1087" s="204"/>
      <c r="I1087" s="207"/>
      <c r="J1087" s="218">
        <f>BK1087</f>
        <v>0</v>
      </c>
      <c r="K1087" s="204"/>
      <c r="L1087" s="209"/>
      <c r="M1087" s="210"/>
      <c r="N1087" s="211"/>
      <c r="O1087" s="211"/>
      <c r="P1087" s="212">
        <f>SUM(P1088:P1151)</f>
        <v>0</v>
      </c>
      <c r="Q1087" s="211"/>
      <c r="R1087" s="212">
        <f>SUM(R1088:R1151)</f>
        <v>0</v>
      </c>
      <c r="S1087" s="211"/>
      <c r="T1087" s="213">
        <f>SUM(T1088:T1151)</f>
        <v>0</v>
      </c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R1087" s="214" t="s">
        <v>83</v>
      </c>
      <c r="AT1087" s="215" t="s">
        <v>72</v>
      </c>
      <c r="AU1087" s="215" t="s">
        <v>81</v>
      </c>
      <c r="AY1087" s="214" t="s">
        <v>169</v>
      </c>
      <c r="BK1087" s="216">
        <f>SUM(BK1088:BK1151)</f>
        <v>0</v>
      </c>
    </row>
    <row r="1088" s="2" customFormat="1" ht="21.75" customHeight="1">
      <c r="A1088" s="39"/>
      <c r="B1088" s="40"/>
      <c r="C1088" s="219" t="s">
        <v>795</v>
      </c>
      <c r="D1088" s="219" t="s">
        <v>172</v>
      </c>
      <c r="E1088" s="220" t="s">
        <v>1058</v>
      </c>
      <c r="F1088" s="221" t="s">
        <v>1059</v>
      </c>
      <c r="G1088" s="222" t="s">
        <v>175</v>
      </c>
      <c r="H1088" s="223">
        <v>407.11000000000001</v>
      </c>
      <c r="I1088" s="224"/>
      <c r="J1088" s="225">
        <f>ROUND(I1088*H1088,2)</f>
        <v>0</v>
      </c>
      <c r="K1088" s="221" t="s">
        <v>176</v>
      </c>
      <c r="L1088" s="45"/>
      <c r="M1088" s="226" t="s">
        <v>1</v>
      </c>
      <c r="N1088" s="227" t="s">
        <v>38</v>
      </c>
      <c r="O1088" s="92"/>
      <c r="P1088" s="228">
        <f>O1088*H1088</f>
        <v>0</v>
      </c>
      <c r="Q1088" s="228">
        <v>0</v>
      </c>
      <c r="R1088" s="228">
        <f>Q1088*H1088</f>
        <v>0</v>
      </c>
      <c r="S1088" s="228">
        <v>0</v>
      </c>
      <c r="T1088" s="229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30" t="s">
        <v>316</v>
      </c>
      <c r="AT1088" s="230" t="s">
        <v>172</v>
      </c>
      <c r="AU1088" s="230" t="s">
        <v>83</v>
      </c>
      <c r="AY1088" s="18" t="s">
        <v>169</v>
      </c>
      <c r="BE1088" s="231">
        <f>IF(N1088="základní",J1088,0)</f>
        <v>0</v>
      </c>
      <c r="BF1088" s="231">
        <f>IF(N1088="snížená",J1088,0)</f>
        <v>0</v>
      </c>
      <c r="BG1088" s="231">
        <f>IF(N1088="zákl. přenesená",J1088,0)</f>
        <v>0</v>
      </c>
      <c r="BH1088" s="231">
        <f>IF(N1088="sníž. přenesená",J1088,0)</f>
        <v>0</v>
      </c>
      <c r="BI1088" s="231">
        <f>IF(N1088="nulová",J1088,0)</f>
        <v>0</v>
      </c>
      <c r="BJ1088" s="18" t="s">
        <v>81</v>
      </c>
      <c r="BK1088" s="231">
        <f>ROUND(I1088*H1088,2)</f>
        <v>0</v>
      </c>
      <c r="BL1088" s="18" t="s">
        <v>316</v>
      </c>
      <c r="BM1088" s="230" t="s">
        <v>1060</v>
      </c>
    </row>
    <row r="1089" s="13" customFormat="1">
      <c r="A1089" s="13"/>
      <c r="B1089" s="232"/>
      <c r="C1089" s="233"/>
      <c r="D1089" s="234" t="s">
        <v>178</v>
      </c>
      <c r="E1089" s="235" t="s">
        <v>1</v>
      </c>
      <c r="F1089" s="236" t="s">
        <v>472</v>
      </c>
      <c r="G1089" s="233"/>
      <c r="H1089" s="235" t="s">
        <v>1</v>
      </c>
      <c r="I1089" s="237"/>
      <c r="J1089" s="233"/>
      <c r="K1089" s="233"/>
      <c r="L1089" s="238"/>
      <c r="M1089" s="239"/>
      <c r="N1089" s="240"/>
      <c r="O1089" s="240"/>
      <c r="P1089" s="240"/>
      <c r="Q1089" s="240"/>
      <c r="R1089" s="240"/>
      <c r="S1089" s="240"/>
      <c r="T1089" s="24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2" t="s">
        <v>178</v>
      </c>
      <c r="AU1089" s="242" t="s">
        <v>83</v>
      </c>
      <c r="AV1089" s="13" t="s">
        <v>81</v>
      </c>
      <c r="AW1089" s="13" t="s">
        <v>30</v>
      </c>
      <c r="AX1089" s="13" t="s">
        <v>73</v>
      </c>
      <c r="AY1089" s="242" t="s">
        <v>169</v>
      </c>
    </row>
    <row r="1090" s="13" customFormat="1">
      <c r="A1090" s="13"/>
      <c r="B1090" s="232"/>
      <c r="C1090" s="233"/>
      <c r="D1090" s="234" t="s">
        <v>178</v>
      </c>
      <c r="E1090" s="235" t="s">
        <v>1</v>
      </c>
      <c r="F1090" s="236" t="s">
        <v>668</v>
      </c>
      <c r="G1090" s="233"/>
      <c r="H1090" s="235" t="s">
        <v>1</v>
      </c>
      <c r="I1090" s="237"/>
      <c r="J1090" s="233"/>
      <c r="K1090" s="233"/>
      <c r="L1090" s="238"/>
      <c r="M1090" s="239"/>
      <c r="N1090" s="240"/>
      <c r="O1090" s="240"/>
      <c r="P1090" s="240"/>
      <c r="Q1090" s="240"/>
      <c r="R1090" s="240"/>
      <c r="S1090" s="240"/>
      <c r="T1090" s="241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2" t="s">
        <v>178</v>
      </c>
      <c r="AU1090" s="242" t="s">
        <v>83</v>
      </c>
      <c r="AV1090" s="13" t="s">
        <v>81</v>
      </c>
      <c r="AW1090" s="13" t="s">
        <v>30</v>
      </c>
      <c r="AX1090" s="13" t="s">
        <v>73</v>
      </c>
      <c r="AY1090" s="242" t="s">
        <v>169</v>
      </c>
    </row>
    <row r="1091" s="13" customFormat="1">
      <c r="A1091" s="13"/>
      <c r="B1091" s="232"/>
      <c r="C1091" s="233"/>
      <c r="D1091" s="234" t="s">
        <v>178</v>
      </c>
      <c r="E1091" s="235" t="s">
        <v>1</v>
      </c>
      <c r="F1091" s="236" t="s">
        <v>214</v>
      </c>
      <c r="G1091" s="233"/>
      <c r="H1091" s="235" t="s">
        <v>1</v>
      </c>
      <c r="I1091" s="237"/>
      <c r="J1091" s="233"/>
      <c r="K1091" s="233"/>
      <c r="L1091" s="238"/>
      <c r="M1091" s="239"/>
      <c r="N1091" s="240"/>
      <c r="O1091" s="240"/>
      <c r="P1091" s="240"/>
      <c r="Q1091" s="240"/>
      <c r="R1091" s="240"/>
      <c r="S1091" s="240"/>
      <c r="T1091" s="24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2" t="s">
        <v>178</v>
      </c>
      <c r="AU1091" s="242" t="s">
        <v>83</v>
      </c>
      <c r="AV1091" s="13" t="s">
        <v>81</v>
      </c>
      <c r="AW1091" s="13" t="s">
        <v>30</v>
      </c>
      <c r="AX1091" s="13" t="s">
        <v>73</v>
      </c>
      <c r="AY1091" s="242" t="s">
        <v>169</v>
      </c>
    </row>
    <row r="1092" s="14" customFormat="1">
      <c r="A1092" s="14"/>
      <c r="B1092" s="243"/>
      <c r="C1092" s="244"/>
      <c r="D1092" s="234" t="s">
        <v>178</v>
      </c>
      <c r="E1092" s="245" t="s">
        <v>1</v>
      </c>
      <c r="F1092" s="246" t="s">
        <v>215</v>
      </c>
      <c r="G1092" s="244"/>
      <c r="H1092" s="247">
        <v>18.129999999999999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178</v>
      </c>
      <c r="AU1092" s="253" t="s">
        <v>83</v>
      </c>
      <c r="AV1092" s="14" t="s">
        <v>83</v>
      </c>
      <c r="AW1092" s="14" t="s">
        <v>30</v>
      </c>
      <c r="AX1092" s="14" t="s">
        <v>73</v>
      </c>
      <c r="AY1092" s="253" t="s">
        <v>169</v>
      </c>
    </row>
    <row r="1093" s="13" customFormat="1">
      <c r="A1093" s="13"/>
      <c r="B1093" s="232"/>
      <c r="C1093" s="233"/>
      <c r="D1093" s="234" t="s">
        <v>178</v>
      </c>
      <c r="E1093" s="235" t="s">
        <v>1</v>
      </c>
      <c r="F1093" s="236" t="s">
        <v>220</v>
      </c>
      <c r="G1093" s="233"/>
      <c r="H1093" s="235" t="s">
        <v>1</v>
      </c>
      <c r="I1093" s="237"/>
      <c r="J1093" s="233"/>
      <c r="K1093" s="233"/>
      <c r="L1093" s="238"/>
      <c r="M1093" s="239"/>
      <c r="N1093" s="240"/>
      <c r="O1093" s="240"/>
      <c r="P1093" s="240"/>
      <c r="Q1093" s="240"/>
      <c r="R1093" s="240"/>
      <c r="S1093" s="240"/>
      <c r="T1093" s="24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2" t="s">
        <v>178</v>
      </c>
      <c r="AU1093" s="242" t="s">
        <v>83</v>
      </c>
      <c r="AV1093" s="13" t="s">
        <v>81</v>
      </c>
      <c r="AW1093" s="13" t="s">
        <v>30</v>
      </c>
      <c r="AX1093" s="13" t="s">
        <v>73</v>
      </c>
      <c r="AY1093" s="242" t="s">
        <v>169</v>
      </c>
    </row>
    <row r="1094" s="14" customFormat="1">
      <c r="A1094" s="14"/>
      <c r="B1094" s="243"/>
      <c r="C1094" s="244"/>
      <c r="D1094" s="234" t="s">
        <v>178</v>
      </c>
      <c r="E1094" s="245" t="s">
        <v>1</v>
      </c>
      <c r="F1094" s="246" t="s">
        <v>221</v>
      </c>
      <c r="G1094" s="244"/>
      <c r="H1094" s="247">
        <v>7.79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178</v>
      </c>
      <c r="AU1094" s="253" t="s">
        <v>83</v>
      </c>
      <c r="AV1094" s="14" t="s">
        <v>83</v>
      </c>
      <c r="AW1094" s="14" t="s">
        <v>30</v>
      </c>
      <c r="AX1094" s="14" t="s">
        <v>73</v>
      </c>
      <c r="AY1094" s="253" t="s">
        <v>169</v>
      </c>
    </row>
    <row r="1095" s="13" customFormat="1">
      <c r="A1095" s="13"/>
      <c r="B1095" s="232"/>
      <c r="C1095" s="233"/>
      <c r="D1095" s="234" t="s">
        <v>178</v>
      </c>
      <c r="E1095" s="235" t="s">
        <v>1</v>
      </c>
      <c r="F1095" s="236" t="s">
        <v>228</v>
      </c>
      <c r="G1095" s="233"/>
      <c r="H1095" s="235" t="s">
        <v>1</v>
      </c>
      <c r="I1095" s="237"/>
      <c r="J1095" s="233"/>
      <c r="K1095" s="233"/>
      <c r="L1095" s="238"/>
      <c r="M1095" s="239"/>
      <c r="N1095" s="240"/>
      <c r="O1095" s="240"/>
      <c r="P1095" s="240"/>
      <c r="Q1095" s="240"/>
      <c r="R1095" s="240"/>
      <c r="S1095" s="240"/>
      <c r="T1095" s="24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2" t="s">
        <v>178</v>
      </c>
      <c r="AU1095" s="242" t="s">
        <v>83</v>
      </c>
      <c r="AV1095" s="13" t="s">
        <v>81</v>
      </c>
      <c r="AW1095" s="13" t="s">
        <v>30</v>
      </c>
      <c r="AX1095" s="13" t="s">
        <v>73</v>
      </c>
      <c r="AY1095" s="242" t="s">
        <v>169</v>
      </c>
    </row>
    <row r="1096" s="14" customFormat="1">
      <c r="A1096" s="14"/>
      <c r="B1096" s="243"/>
      <c r="C1096" s="244"/>
      <c r="D1096" s="234" t="s">
        <v>178</v>
      </c>
      <c r="E1096" s="245" t="s">
        <v>1</v>
      </c>
      <c r="F1096" s="246" t="s">
        <v>229</v>
      </c>
      <c r="G1096" s="244"/>
      <c r="H1096" s="247">
        <v>46.280000000000001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178</v>
      </c>
      <c r="AU1096" s="253" t="s">
        <v>83</v>
      </c>
      <c r="AV1096" s="14" t="s">
        <v>83</v>
      </c>
      <c r="AW1096" s="14" t="s">
        <v>30</v>
      </c>
      <c r="AX1096" s="14" t="s">
        <v>73</v>
      </c>
      <c r="AY1096" s="253" t="s">
        <v>169</v>
      </c>
    </row>
    <row r="1097" s="13" customFormat="1">
      <c r="A1097" s="13"/>
      <c r="B1097" s="232"/>
      <c r="C1097" s="233"/>
      <c r="D1097" s="234" t="s">
        <v>178</v>
      </c>
      <c r="E1097" s="235" t="s">
        <v>1</v>
      </c>
      <c r="F1097" s="236" t="s">
        <v>234</v>
      </c>
      <c r="G1097" s="233"/>
      <c r="H1097" s="235" t="s">
        <v>1</v>
      </c>
      <c r="I1097" s="237"/>
      <c r="J1097" s="233"/>
      <c r="K1097" s="233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2" t="s">
        <v>178</v>
      </c>
      <c r="AU1097" s="242" t="s">
        <v>83</v>
      </c>
      <c r="AV1097" s="13" t="s">
        <v>81</v>
      </c>
      <c r="AW1097" s="13" t="s">
        <v>30</v>
      </c>
      <c r="AX1097" s="13" t="s">
        <v>73</v>
      </c>
      <c r="AY1097" s="242" t="s">
        <v>169</v>
      </c>
    </row>
    <row r="1098" s="14" customFormat="1">
      <c r="A1098" s="14"/>
      <c r="B1098" s="243"/>
      <c r="C1098" s="244"/>
      <c r="D1098" s="234" t="s">
        <v>178</v>
      </c>
      <c r="E1098" s="245" t="s">
        <v>1</v>
      </c>
      <c r="F1098" s="246" t="s">
        <v>235</v>
      </c>
      <c r="G1098" s="244"/>
      <c r="H1098" s="247">
        <v>12.970000000000001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178</v>
      </c>
      <c r="AU1098" s="253" t="s">
        <v>83</v>
      </c>
      <c r="AV1098" s="14" t="s">
        <v>83</v>
      </c>
      <c r="AW1098" s="14" t="s">
        <v>30</v>
      </c>
      <c r="AX1098" s="14" t="s">
        <v>73</v>
      </c>
      <c r="AY1098" s="253" t="s">
        <v>169</v>
      </c>
    </row>
    <row r="1099" s="13" customFormat="1">
      <c r="A1099" s="13"/>
      <c r="B1099" s="232"/>
      <c r="C1099" s="233"/>
      <c r="D1099" s="234" t="s">
        <v>178</v>
      </c>
      <c r="E1099" s="235" t="s">
        <v>1</v>
      </c>
      <c r="F1099" s="236" t="s">
        <v>244</v>
      </c>
      <c r="G1099" s="233"/>
      <c r="H1099" s="235" t="s">
        <v>1</v>
      </c>
      <c r="I1099" s="237"/>
      <c r="J1099" s="233"/>
      <c r="K1099" s="233"/>
      <c r="L1099" s="238"/>
      <c r="M1099" s="239"/>
      <c r="N1099" s="240"/>
      <c r="O1099" s="240"/>
      <c r="P1099" s="240"/>
      <c r="Q1099" s="240"/>
      <c r="R1099" s="240"/>
      <c r="S1099" s="240"/>
      <c r="T1099" s="24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2" t="s">
        <v>178</v>
      </c>
      <c r="AU1099" s="242" t="s">
        <v>83</v>
      </c>
      <c r="AV1099" s="13" t="s">
        <v>81</v>
      </c>
      <c r="AW1099" s="13" t="s">
        <v>30</v>
      </c>
      <c r="AX1099" s="13" t="s">
        <v>73</v>
      </c>
      <c r="AY1099" s="242" t="s">
        <v>169</v>
      </c>
    </row>
    <row r="1100" s="14" customFormat="1">
      <c r="A1100" s="14"/>
      <c r="B1100" s="243"/>
      <c r="C1100" s="244"/>
      <c r="D1100" s="234" t="s">
        <v>178</v>
      </c>
      <c r="E1100" s="245" t="s">
        <v>1</v>
      </c>
      <c r="F1100" s="246" t="s">
        <v>355</v>
      </c>
      <c r="G1100" s="244"/>
      <c r="H1100" s="247">
        <v>32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178</v>
      </c>
      <c r="AU1100" s="253" t="s">
        <v>83</v>
      </c>
      <c r="AV1100" s="14" t="s">
        <v>83</v>
      </c>
      <c r="AW1100" s="14" t="s">
        <v>30</v>
      </c>
      <c r="AX1100" s="14" t="s">
        <v>73</v>
      </c>
      <c r="AY1100" s="253" t="s">
        <v>169</v>
      </c>
    </row>
    <row r="1101" s="13" customFormat="1">
      <c r="A1101" s="13"/>
      <c r="B1101" s="232"/>
      <c r="C1101" s="233"/>
      <c r="D1101" s="234" t="s">
        <v>178</v>
      </c>
      <c r="E1101" s="235" t="s">
        <v>1</v>
      </c>
      <c r="F1101" s="236" t="s">
        <v>236</v>
      </c>
      <c r="G1101" s="233"/>
      <c r="H1101" s="235" t="s">
        <v>1</v>
      </c>
      <c r="I1101" s="237"/>
      <c r="J1101" s="233"/>
      <c r="K1101" s="233"/>
      <c r="L1101" s="238"/>
      <c r="M1101" s="239"/>
      <c r="N1101" s="240"/>
      <c r="O1101" s="240"/>
      <c r="P1101" s="240"/>
      <c r="Q1101" s="240"/>
      <c r="R1101" s="240"/>
      <c r="S1101" s="240"/>
      <c r="T1101" s="24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2" t="s">
        <v>178</v>
      </c>
      <c r="AU1101" s="242" t="s">
        <v>83</v>
      </c>
      <c r="AV1101" s="13" t="s">
        <v>81</v>
      </c>
      <c r="AW1101" s="13" t="s">
        <v>30</v>
      </c>
      <c r="AX1101" s="13" t="s">
        <v>73</v>
      </c>
      <c r="AY1101" s="242" t="s">
        <v>169</v>
      </c>
    </row>
    <row r="1102" s="14" customFormat="1">
      <c r="A1102" s="14"/>
      <c r="B1102" s="243"/>
      <c r="C1102" s="244"/>
      <c r="D1102" s="234" t="s">
        <v>178</v>
      </c>
      <c r="E1102" s="245" t="s">
        <v>1</v>
      </c>
      <c r="F1102" s="246" t="s">
        <v>669</v>
      </c>
      <c r="G1102" s="244"/>
      <c r="H1102" s="247">
        <v>18.719999999999999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178</v>
      </c>
      <c r="AU1102" s="253" t="s">
        <v>83</v>
      </c>
      <c r="AV1102" s="14" t="s">
        <v>83</v>
      </c>
      <c r="AW1102" s="14" t="s">
        <v>30</v>
      </c>
      <c r="AX1102" s="14" t="s">
        <v>73</v>
      </c>
      <c r="AY1102" s="253" t="s">
        <v>169</v>
      </c>
    </row>
    <row r="1103" s="13" customFormat="1">
      <c r="A1103" s="13"/>
      <c r="B1103" s="232"/>
      <c r="C1103" s="233"/>
      <c r="D1103" s="234" t="s">
        <v>178</v>
      </c>
      <c r="E1103" s="235" t="s">
        <v>1</v>
      </c>
      <c r="F1103" s="236" t="s">
        <v>238</v>
      </c>
      <c r="G1103" s="233"/>
      <c r="H1103" s="235" t="s">
        <v>1</v>
      </c>
      <c r="I1103" s="237"/>
      <c r="J1103" s="233"/>
      <c r="K1103" s="233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2" t="s">
        <v>178</v>
      </c>
      <c r="AU1103" s="242" t="s">
        <v>83</v>
      </c>
      <c r="AV1103" s="13" t="s">
        <v>81</v>
      </c>
      <c r="AW1103" s="13" t="s">
        <v>30</v>
      </c>
      <c r="AX1103" s="13" t="s">
        <v>73</v>
      </c>
      <c r="AY1103" s="242" t="s">
        <v>169</v>
      </c>
    </row>
    <row r="1104" s="14" customFormat="1">
      <c r="A1104" s="14"/>
      <c r="B1104" s="243"/>
      <c r="C1104" s="244"/>
      <c r="D1104" s="234" t="s">
        <v>178</v>
      </c>
      <c r="E1104" s="245" t="s">
        <v>1</v>
      </c>
      <c r="F1104" s="246" t="s">
        <v>670</v>
      </c>
      <c r="G1104" s="244"/>
      <c r="H1104" s="247">
        <v>21.859999999999999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178</v>
      </c>
      <c r="AU1104" s="253" t="s">
        <v>83</v>
      </c>
      <c r="AV1104" s="14" t="s">
        <v>83</v>
      </c>
      <c r="AW1104" s="14" t="s">
        <v>30</v>
      </c>
      <c r="AX1104" s="14" t="s">
        <v>73</v>
      </c>
      <c r="AY1104" s="253" t="s">
        <v>169</v>
      </c>
    </row>
    <row r="1105" s="13" customFormat="1">
      <c r="A1105" s="13"/>
      <c r="B1105" s="232"/>
      <c r="C1105" s="233"/>
      <c r="D1105" s="234" t="s">
        <v>178</v>
      </c>
      <c r="E1105" s="235" t="s">
        <v>1</v>
      </c>
      <c r="F1105" s="236" t="s">
        <v>671</v>
      </c>
      <c r="G1105" s="233"/>
      <c r="H1105" s="235" t="s">
        <v>1</v>
      </c>
      <c r="I1105" s="237"/>
      <c r="J1105" s="233"/>
      <c r="K1105" s="233"/>
      <c r="L1105" s="238"/>
      <c r="M1105" s="239"/>
      <c r="N1105" s="240"/>
      <c r="O1105" s="240"/>
      <c r="P1105" s="240"/>
      <c r="Q1105" s="240"/>
      <c r="R1105" s="240"/>
      <c r="S1105" s="240"/>
      <c r="T1105" s="24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2" t="s">
        <v>178</v>
      </c>
      <c r="AU1105" s="242" t="s">
        <v>83</v>
      </c>
      <c r="AV1105" s="13" t="s">
        <v>81</v>
      </c>
      <c r="AW1105" s="13" t="s">
        <v>30</v>
      </c>
      <c r="AX1105" s="13" t="s">
        <v>73</v>
      </c>
      <c r="AY1105" s="242" t="s">
        <v>169</v>
      </c>
    </row>
    <row r="1106" s="14" customFormat="1">
      <c r="A1106" s="14"/>
      <c r="B1106" s="243"/>
      <c r="C1106" s="244"/>
      <c r="D1106" s="234" t="s">
        <v>178</v>
      </c>
      <c r="E1106" s="245" t="s">
        <v>1</v>
      </c>
      <c r="F1106" s="246" t="s">
        <v>672</v>
      </c>
      <c r="G1106" s="244"/>
      <c r="H1106" s="247">
        <v>7.8300000000000001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3" t="s">
        <v>178</v>
      </c>
      <c r="AU1106" s="253" t="s">
        <v>83</v>
      </c>
      <c r="AV1106" s="14" t="s">
        <v>83</v>
      </c>
      <c r="AW1106" s="14" t="s">
        <v>30</v>
      </c>
      <c r="AX1106" s="14" t="s">
        <v>73</v>
      </c>
      <c r="AY1106" s="253" t="s">
        <v>169</v>
      </c>
    </row>
    <row r="1107" s="13" customFormat="1">
      <c r="A1107" s="13"/>
      <c r="B1107" s="232"/>
      <c r="C1107" s="233"/>
      <c r="D1107" s="234" t="s">
        <v>178</v>
      </c>
      <c r="E1107" s="235" t="s">
        <v>1</v>
      </c>
      <c r="F1107" s="236" t="s">
        <v>673</v>
      </c>
      <c r="G1107" s="233"/>
      <c r="H1107" s="235" t="s">
        <v>1</v>
      </c>
      <c r="I1107" s="237"/>
      <c r="J1107" s="233"/>
      <c r="K1107" s="233"/>
      <c r="L1107" s="238"/>
      <c r="M1107" s="239"/>
      <c r="N1107" s="240"/>
      <c r="O1107" s="240"/>
      <c r="P1107" s="240"/>
      <c r="Q1107" s="240"/>
      <c r="R1107" s="240"/>
      <c r="S1107" s="240"/>
      <c r="T1107" s="24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2" t="s">
        <v>178</v>
      </c>
      <c r="AU1107" s="242" t="s">
        <v>83</v>
      </c>
      <c r="AV1107" s="13" t="s">
        <v>81</v>
      </c>
      <c r="AW1107" s="13" t="s">
        <v>30</v>
      </c>
      <c r="AX1107" s="13" t="s">
        <v>73</v>
      </c>
      <c r="AY1107" s="242" t="s">
        <v>169</v>
      </c>
    </row>
    <row r="1108" s="14" customFormat="1">
      <c r="A1108" s="14"/>
      <c r="B1108" s="243"/>
      <c r="C1108" s="244"/>
      <c r="D1108" s="234" t="s">
        <v>178</v>
      </c>
      <c r="E1108" s="245" t="s">
        <v>1</v>
      </c>
      <c r="F1108" s="246" t="s">
        <v>674</v>
      </c>
      <c r="G1108" s="244"/>
      <c r="H1108" s="247">
        <v>21.879999999999999</v>
      </c>
      <c r="I1108" s="248"/>
      <c r="J1108" s="244"/>
      <c r="K1108" s="244"/>
      <c r="L1108" s="249"/>
      <c r="M1108" s="250"/>
      <c r="N1108" s="251"/>
      <c r="O1108" s="251"/>
      <c r="P1108" s="251"/>
      <c r="Q1108" s="251"/>
      <c r="R1108" s="251"/>
      <c r="S1108" s="251"/>
      <c r="T1108" s="25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3" t="s">
        <v>178</v>
      </c>
      <c r="AU1108" s="253" t="s">
        <v>83</v>
      </c>
      <c r="AV1108" s="14" t="s">
        <v>83</v>
      </c>
      <c r="AW1108" s="14" t="s">
        <v>30</v>
      </c>
      <c r="AX1108" s="14" t="s">
        <v>73</v>
      </c>
      <c r="AY1108" s="253" t="s">
        <v>169</v>
      </c>
    </row>
    <row r="1109" s="13" customFormat="1">
      <c r="A1109" s="13"/>
      <c r="B1109" s="232"/>
      <c r="C1109" s="233"/>
      <c r="D1109" s="234" t="s">
        <v>178</v>
      </c>
      <c r="E1109" s="235" t="s">
        <v>1</v>
      </c>
      <c r="F1109" s="236" t="s">
        <v>675</v>
      </c>
      <c r="G1109" s="233"/>
      <c r="H1109" s="235" t="s">
        <v>1</v>
      </c>
      <c r="I1109" s="237"/>
      <c r="J1109" s="233"/>
      <c r="K1109" s="233"/>
      <c r="L1109" s="238"/>
      <c r="M1109" s="239"/>
      <c r="N1109" s="240"/>
      <c r="O1109" s="240"/>
      <c r="P1109" s="240"/>
      <c r="Q1109" s="240"/>
      <c r="R1109" s="240"/>
      <c r="S1109" s="240"/>
      <c r="T1109" s="24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2" t="s">
        <v>178</v>
      </c>
      <c r="AU1109" s="242" t="s">
        <v>83</v>
      </c>
      <c r="AV1109" s="13" t="s">
        <v>81</v>
      </c>
      <c r="AW1109" s="13" t="s">
        <v>30</v>
      </c>
      <c r="AX1109" s="13" t="s">
        <v>73</v>
      </c>
      <c r="AY1109" s="242" t="s">
        <v>169</v>
      </c>
    </row>
    <row r="1110" s="14" customFormat="1">
      <c r="A1110" s="14"/>
      <c r="B1110" s="243"/>
      <c r="C1110" s="244"/>
      <c r="D1110" s="234" t="s">
        <v>178</v>
      </c>
      <c r="E1110" s="245" t="s">
        <v>1</v>
      </c>
      <c r="F1110" s="246" t="s">
        <v>669</v>
      </c>
      <c r="G1110" s="244"/>
      <c r="H1110" s="247">
        <v>18.719999999999999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178</v>
      </c>
      <c r="AU1110" s="253" t="s">
        <v>83</v>
      </c>
      <c r="AV1110" s="14" t="s">
        <v>83</v>
      </c>
      <c r="AW1110" s="14" t="s">
        <v>30</v>
      </c>
      <c r="AX1110" s="14" t="s">
        <v>73</v>
      </c>
      <c r="AY1110" s="253" t="s">
        <v>169</v>
      </c>
    </row>
    <row r="1111" s="13" customFormat="1">
      <c r="A1111" s="13"/>
      <c r="B1111" s="232"/>
      <c r="C1111" s="233"/>
      <c r="D1111" s="234" t="s">
        <v>178</v>
      </c>
      <c r="E1111" s="235" t="s">
        <v>1</v>
      </c>
      <c r="F1111" s="236" t="s">
        <v>240</v>
      </c>
      <c r="G1111" s="233"/>
      <c r="H1111" s="235" t="s">
        <v>1</v>
      </c>
      <c r="I1111" s="237"/>
      <c r="J1111" s="233"/>
      <c r="K1111" s="233"/>
      <c r="L1111" s="238"/>
      <c r="M1111" s="239"/>
      <c r="N1111" s="240"/>
      <c r="O1111" s="240"/>
      <c r="P1111" s="240"/>
      <c r="Q1111" s="240"/>
      <c r="R1111" s="240"/>
      <c r="S1111" s="240"/>
      <c r="T1111" s="24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2" t="s">
        <v>178</v>
      </c>
      <c r="AU1111" s="242" t="s">
        <v>83</v>
      </c>
      <c r="AV1111" s="13" t="s">
        <v>81</v>
      </c>
      <c r="AW1111" s="13" t="s">
        <v>30</v>
      </c>
      <c r="AX1111" s="13" t="s">
        <v>73</v>
      </c>
      <c r="AY1111" s="242" t="s">
        <v>169</v>
      </c>
    </row>
    <row r="1112" s="14" customFormat="1">
      <c r="A1112" s="14"/>
      <c r="B1112" s="243"/>
      <c r="C1112" s="244"/>
      <c r="D1112" s="234" t="s">
        <v>178</v>
      </c>
      <c r="E1112" s="245" t="s">
        <v>1</v>
      </c>
      <c r="F1112" s="246" t="s">
        <v>676</v>
      </c>
      <c r="G1112" s="244"/>
      <c r="H1112" s="247">
        <v>39.75</v>
      </c>
      <c r="I1112" s="248"/>
      <c r="J1112" s="244"/>
      <c r="K1112" s="244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3" t="s">
        <v>178</v>
      </c>
      <c r="AU1112" s="253" t="s">
        <v>83</v>
      </c>
      <c r="AV1112" s="14" t="s">
        <v>83</v>
      </c>
      <c r="AW1112" s="14" t="s">
        <v>30</v>
      </c>
      <c r="AX1112" s="14" t="s">
        <v>73</v>
      </c>
      <c r="AY1112" s="253" t="s">
        <v>169</v>
      </c>
    </row>
    <row r="1113" s="13" customFormat="1">
      <c r="A1113" s="13"/>
      <c r="B1113" s="232"/>
      <c r="C1113" s="233"/>
      <c r="D1113" s="234" t="s">
        <v>178</v>
      </c>
      <c r="E1113" s="235" t="s">
        <v>1</v>
      </c>
      <c r="F1113" s="236" t="s">
        <v>230</v>
      </c>
      <c r="G1113" s="233"/>
      <c r="H1113" s="235" t="s">
        <v>1</v>
      </c>
      <c r="I1113" s="237"/>
      <c r="J1113" s="233"/>
      <c r="K1113" s="233"/>
      <c r="L1113" s="238"/>
      <c r="M1113" s="239"/>
      <c r="N1113" s="240"/>
      <c r="O1113" s="240"/>
      <c r="P1113" s="240"/>
      <c r="Q1113" s="240"/>
      <c r="R1113" s="240"/>
      <c r="S1113" s="240"/>
      <c r="T1113" s="24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2" t="s">
        <v>178</v>
      </c>
      <c r="AU1113" s="242" t="s">
        <v>83</v>
      </c>
      <c r="AV1113" s="13" t="s">
        <v>81</v>
      </c>
      <c r="AW1113" s="13" t="s">
        <v>30</v>
      </c>
      <c r="AX1113" s="13" t="s">
        <v>73</v>
      </c>
      <c r="AY1113" s="242" t="s">
        <v>169</v>
      </c>
    </row>
    <row r="1114" s="14" customFormat="1">
      <c r="A1114" s="14"/>
      <c r="B1114" s="243"/>
      <c r="C1114" s="244"/>
      <c r="D1114" s="234" t="s">
        <v>178</v>
      </c>
      <c r="E1114" s="245" t="s">
        <v>1</v>
      </c>
      <c r="F1114" s="246" t="s">
        <v>231</v>
      </c>
      <c r="G1114" s="244"/>
      <c r="H1114" s="247">
        <v>35.619999999999997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178</v>
      </c>
      <c r="AU1114" s="253" t="s">
        <v>83</v>
      </c>
      <c r="AV1114" s="14" t="s">
        <v>83</v>
      </c>
      <c r="AW1114" s="14" t="s">
        <v>30</v>
      </c>
      <c r="AX1114" s="14" t="s">
        <v>73</v>
      </c>
      <c r="AY1114" s="253" t="s">
        <v>169</v>
      </c>
    </row>
    <row r="1115" s="16" customFormat="1">
      <c r="A1115" s="16"/>
      <c r="B1115" s="265"/>
      <c r="C1115" s="266"/>
      <c r="D1115" s="234" t="s">
        <v>178</v>
      </c>
      <c r="E1115" s="267" t="s">
        <v>1</v>
      </c>
      <c r="F1115" s="268" t="s">
        <v>212</v>
      </c>
      <c r="G1115" s="266"/>
      <c r="H1115" s="269">
        <v>281.55000000000001</v>
      </c>
      <c r="I1115" s="270"/>
      <c r="J1115" s="266"/>
      <c r="K1115" s="266"/>
      <c r="L1115" s="271"/>
      <c r="M1115" s="272"/>
      <c r="N1115" s="273"/>
      <c r="O1115" s="273"/>
      <c r="P1115" s="273"/>
      <c r="Q1115" s="273"/>
      <c r="R1115" s="273"/>
      <c r="S1115" s="273"/>
      <c r="T1115" s="274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T1115" s="275" t="s">
        <v>178</v>
      </c>
      <c r="AU1115" s="275" t="s">
        <v>83</v>
      </c>
      <c r="AV1115" s="16" t="s">
        <v>170</v>
      </c>
      <c r="AW1115" s="16" t="s">
        <v>30</v>
      </c>
      <c r="AX1115" s="16" t="s">
        <v>73</v>
      </c>
      <c r="AY1115" s="275" t="s">
        <v>169</v>
      </c>
    </row>
    <row r="1116" s="13" customFormat="1">
      <c r="A1116" s="13"/>
      <c r="B1116" s="232"/>
      <c r="C1116" s="233"/>
      <c r="D1116" s="234" t="s">
        <v>178</v>
      </c>
      <c r="E1116" s="235" t="s">
        <v>1</v>
      </c>
      <c r="F1116" s="236" t="s">
        <v>698</v>
      </c>
      <c r="G1116" s="233"/>
      <c r="H1116" s="235" t="s">
        <v>1</v>
      </c>
      <c r="I1116" s="237"/>
      <c r="J1116" s="233"/>
      <c r="K1116" s="233"/>
      <c r="L1116" s="238"/>
      <c r="M1116" s="239"/>
      <c r="N1116" s="240"/>
      <c r="O1116" s="240"/>
      <c r="P1116" s="240"/>
      <c r="Q1116" s="240"/>
      <c r="R1116" s="240"/>
      <c r="S1116" s="240"/>
      <c r="T1116" s="24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2" t="s">
        <v>178</v>
      </c>
      <c r="AU1116" s="242" t="s">
        <v>83</v>
      </c>
      <c r="AV1116" s="13" t="s">
        <v>81</v>
      </c>
      <c r="AW1116" s="13" t="s">
        <v>30</v>
      </c>
      <c r="AX1116" s="13" t="s">
        <v>73</v>
      </c>
      <c r="AY1116" s="242" t="s">
        <v>169</v>
      </c>
    </row>
    <row r="1117" s="13" customFormat="1">
      <c r="A1117" s="13"/>
      <c r="B1117" s="232"/>
      <c r="C1117" s="233"/>
      <c r="D1117" s="234" t="s">
        <v>178</v>
      </c>
      <c r="E1117" s="235" t="s">
        <v>1</v>
      </c>
      <c r="F1117" s="236" t="s">
        <v>699</v>
      </c>
      <c r="G1117" s="233"/>
      <c r="H1117" s="235" t="s">
        <v>1</v>
      </c>
      <c r="I1117" s="237"/>
      <c r="J1117" s="233"/>
      <c r="K1117" s="233"/>
      <c r="L1117" s="238"/>
      <c r="M1117" s="239"/>
      <c r="N1117" s="240"/>
      <c r="O1117" s="240"/>
      <c r="P1117" s="240"/>
      <c r="Q1117" s="240"/>
      <c r="R1117" s="240"/>
      <c r="S1117" s="240"/>
      <c r="T1117" s="24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2" t="s">
        <v>178</v>
      </c>
      <c r="AU1117" s="242" t="s">
        <v>83</v>
      </c>
      <c r="AV1117" s="13" t="s">
        <v>81</v>
      </c>
      <c r="AW1117" s="13" t="s">
        <v>30</v>
      </c>
      <c r="AX1117" s="13" t="s">
        <v>73</v>
      </c>
      <c r="AY1117" s="242" t="s">
        <v>169</v>
      </c>
    </row>
    <row r="1118" s="14" customFormat="1">
      <c r="A1118" s="14"/>
      <c r="B1118" s="243"/>
      <c r="C1118" s="244"/>
      <c r="D1118" s="234" t="s">
        <v>178</v>
      </c>
      <c r="E1118" s="245" t="s">
        <v>1</v>
      </c>
      <c r="F1118" s="246" t="s">
        <v>700</v>
      </c>
      <c r="G1118" s="244"/>
      <c r="H1118" s="247">
        <v>39.259999999999998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178</v>
      </c>
      <c r="AU1118" s="253" t="s">
        <v>83</v>
      </c>
      <c r="AV1118" s="14" t="s">
        <v>83</v>
      </c>
      <c r="AW1118" s="14" t="s">
        <v>30</v>
      </c>
      <c r="AX1118" s="14" t="s">
        <v>73</v>
      </c>
      <c r="AY1118" s="253" t="s">
        <v>169</v>
      </c>
    </row>
    <row r="1119" s="13" customFormat="1">
      <c r="A1119" s="13"/>
      <c r="B1119" s="232"/>
      <c r="C1119" s="233"/>
      <c r="D1119" s="234" t="s">
        <v>178</v>
      </c>
      <c r="E1119" s="235" t="s">
        <v>1</v>
      </c>
      <c r="F1119" s="236" t="s">
        <v>701</v>
      </c>
      <c r="G1119" s="233"/>
      <c r="H1119" s="235" t="s">
        <v>1</v>
      </c>
      <c r="I1119" s="237"/>
      <c r="J1119" s="233"/>
      <c r="K1119" s="233"/>
      <c r="L1119" s="238"/>
      <c r="M1119" s="239"/>
      <c r="N1119" s="240"/>
      <c r="O1119" s="240"/>
      <c r="P1119" s="240"/>
      <c r="Q1119" s="240"/>
      <c r="R1119" s="240"/>
      <c r="S1119" s="240"/>
      <c r="T1119" s="24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2" t="s">
        <v>178</v>
      </c>
      <c r="AU1119" s="242" t="s">
        <v>83</v>
      </c>
      <c r="AV1119" s="13" t="s">
        <v>81</v>
      </c>
      <c r="AW1119" s="13" t="s">
        <v>30</v>
      </c>
      <c r="AX1119" s="13" t="s">
        <v>73</v>
      </c>
      <c r="AY1119" s="242" t="s">
        <v>169</v>
      </c>
    </row>
    <row r="1120" s="14" customFormat="1">
      <c r="A1120" s="14"/>
      <c r="B1120" s="243"/>
      <c r="C1120" s="244"/>
      <c r="D1120" s="234" t="s">
        <v>178</v>
      </c>
      <c r="E1120" s="245" t="s">
        <v>1</v>
      </c>
      <c r="F1120" s="246" t="s">
        <v>702</v>
      </c>
      <c r="G1120" s="244"/>
      <c r="H1120" s="247">
        <v>16.620000000000001</v>
      </c>
      <c r="I1120" s="248"/>
      <c r="J1120" s="244"/>
      <c r="K1120" s="244"/>
      <c r="L1120" s="249"/>
      <c r="M1120" s="250"/>
      <c r="N1120" s="251"/>
      <c r="O1120" s="251"/>
      <c r="P1120" s="251"/>
      <c r="Q1120" s="251"/>
      <c r="R1120" s="251"/>
      <c r="S1120" s="251"/>
      <c r="T1120" s="25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3" t="s">
        <v>178</v>
      </c>
      <c r="AU1120" s="253" t="s">
        <v>83</v>
      </c>
      <c r="AV1120" s="14" t="s">
        <v>83</v>
      </c>
      <c r="AW1120" s="14" t="s">
        <v>30</v>
      </c>
      <c r="AX1120" s="14" t="s">
        <v>73</v>
      </c>
      <c r="AY1120" s="253" t="s">
        <v>169</v>
      </c>
    </row>
    <row r="1121" s="13" customFormat="1">
      <c r="A1121" s="13"/>
      <c r="B1121" s="232"/>
      <c r="C1121" s="233"/>
      <c r="D1121" s="234" t="s">
        <v>178</v>
      </c>
      <c r="E1121" s="235" t="s">
        <v>1</v>
      </c>
      <c r="F1121" s="236" t="s">
        <v>703</v>
      </c>
      <c r="G1121" s="233"/>
      <c r="H1121" s="235" t="s">
        <v>1</v>
      </c>
      <c r="I1121" s="237"/>
      <c r="J1121" s="233"/>
      <c r="K1121" s="233"/>
      <c r="L1121" s="238"/>
      <c r="M1121" s="239"/>
      <c r="N1121" s="240"/>
      <c r="O1121" s="240"/>
      <c r="P1121" s="240"/>
      <c r="Q1121" s="240"/>
      <c r="R1121" s="240"/>
      <c r="S1121" s="240"/>
      <c r="T1121" s="24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2" t="s">
        <v>178</v>
      </c>
      <c r="AU1121" s="242" t="s">
        <v>83</v>
      </c>
      <c r="AV1121" s="13" t="s">
        <v>81</v>
      </c>
      <c r="AW1121" s="13" t="s">
        <v>30</v>
      </c>
      <c r="AX1121" s="13" t="s">
        <v>73</v>
      </c>
      <c r="AY1121" s="242" t="s">
        <v>169</v>
      </c>
    </row>
    <row r="1122" s="14" customFormat="1">
      <c r="A1122" s="14"/>
      <c r="B1122" s="243"/>
      <c r="C1122" s="244"/>
      <c r="D1122" s="234" t="s">
        <v>178</v>
      </c>
      <c r="E1122" s="245" t="s">
        <v>1</v>
      </c>
      <c r="F1122" s="246" t="s">
        <v>704</v>
      </c>
      <c r="G1122" s="244"/>
      <c r="H1122" s="247">
        <v>18.82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178</v>
      </c>
      <c r="AU1122" s="253" t="s">
        <v>83</v>
      </c>
      <c r="AV1122" s="14" t="s">
        <v>83</v>
      </c>
      <c r="AW1122" s="14" t="s">
        <v>30</v>
      </c>
      <c r="AX1122" s="14" t="s">
        <v>73</v>
      </c>
      <c r="AY1122" s="253" t="s">
        <v>169</v>
      </c>
    </row>
    <row r="1123" s="13" customFormat="1">
      <c r="A1123" s="13"/>
      <c r="B1123" s="232"/>
      <c r="C1123" s="233"/>
      <c r="D1123" s="234" t="s">
        <v>178</v>
      </c>
      <c r="E1123" s="235" t="s">
        <v>1</v>
      </c>
      <c r="F1123" s="236" t="s">
        <v>705</v>
      </c>
      <c r="G1123" s="233"/>
      <c r="H1123" s="235" t="s">
        <v>1</v>
      </c>
      <c r="I1123" s="237"/>
      <c r="J1123" s="233"/>
      <c r="K1123" s="233"/>
      <c r="L1123" s="238"/>
      <c r="M1123" s="239"/>
      <c r="N1123" s="240"/>
      <c r="O1123" s="240"/>
      <c r="P1123" s="240"/>
      <c r="Q1123" s="240"/>
      <c r="R1123" s="240"/>
      <c r="S1123" s="240"/>
      <c r="T1123" s="24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2" t="s">
        <v>178</v>
      </c>
      <c r="AU1123" s="242" t="s">
        <v>83</v>
      </c>
      <c r="AV1123" s="13" t="s">
        <v>81</v>
      </c>
      <c r="AW1123" s="13" t="s">
        <v>30</v>
      </c>
      <c r="AX1123" s="13" t="s">
        <v>73</v>
      </c>
      <c r="AY1123" s="242" t="s">
        <v>169</v>
      </c>
    </row>
    <row r="1124" s="14" customFormat="1">
      <c r="A1124" s="14"/>
      <c r="B1124" s="243"/>
      <c r="C1124" s="244"/>
      <c r="D1124" s="234" t="s">
        <v>178</v>
      </c>
      <c r="E1124" s="245" t="s">
        <v>1</v>
      </c>
      <c r="F1124" s="246" t="s">
        <v>706</v>
      </c>
      <c r="G1124" s="244"/>
      <c r="H1124" s="247">
        <v>19.699999999999999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3" t="s">
        <v>178</v>
      </c>
      <c r="AU1124" s="253" t="s">
        <v>83</v>
      </c>
      <c r="AV1124" s="14" t="s">
        <v>83</v>
      </c>
      <c r="AW1124" s="14" t="s">
        <v>30</v>
      </c>
      <c r="AX1124" s="14" t="s">
        <v>73</v>
      </c>
      <c r="AY1124" s="253" t="s">
        <v>169</v>
      </c>
    </row>
    <row r="1125" s="13" customFormat="1">
      <c r="A1125" s="13"/>
      <c r="B1125" s="232"/>
      <c r="C1125" s="233"/>
      <c r="D1125" s="234" t="s">
        <v>178</v>
      </c>
      <c r="E1125" s="235" t="s">
        <v>1</v>
      </c>
      <c r="F1125" s="236" t="s">
        <v>707</v>
      </c>
      <c r="G1125" s="233"/>
      <c r="H1125" s="235" t="s">
        <v>1</v>
      </c>
      <c r="I1125" s="237"/>
      <c r="J1125" s="233"/>
      <c r="K1125" s="233"/>
      <c r="L1125" s="238"/>
      <c r="M1125" s="239"/>
      <c r="N1125" s="240"/>
      <c r="O1125" s="240"/>
      <c r="P1125" s="240"/>
      <c r="Q1125" s="240"/>
      <c r="R1125" s="240"/>
      <c r="S1125" s="240"/>
      <c r="T1125" s="24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2" t="s">
        <v>178</v>
      </c>
      <c r="AU1125" s="242" t="s">
        <v>83</v>
      </c>
      <c r="AV1125" s="13" t="s">
        <v>81</v>
      </c>
      <c r="AW1125" s="13" t="s">
        <v>30</v>
      </c>
      <c r="AX1125" s="13" t="s">
        <v>73</v>
      </c>
      <c r="AY1125" s="242" t="s">
        <v>169</v>
      </c>
    </row>
    <row r="1126" s="14" customFormat="1">
      <c r="A1126" s="14"/>
      <c r="B1126" s="243"/>
      <c r="C1126" s="244"/>
      <c r="D1126" s="234" t="s">
        <v>178</v>
      </c>
      <c r="E1126" s="245" t="s">
        <v>1</v>
      </c>
      <c r="F1126" s="246" t="s">
        <v>708</v>
      </c>
      <c r="G1126" s="244"/>
      <c r="H1126" s="247">
        <v>15.060000000000001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3" t="s">
        <v>178</v>
      </c>
      <c r="AU1126" s="253" t="s">
        <v>83</v>
      </c>
      <c r="AV1126" s="14" t="s">
        <v>83</v>
      </c>
      <c r="AW1126" s="14" t="s">
        <v>30</v>
      </c>
      <c r="AX1126" s="14" t="s">
        <v>73</v>
      </c>
      <c r="AY1126" s="253" t="s">
        <v>169</v>
      </c>
    </row>
    <row r="1127" s="13" customFormat="1">
      <c r="A1127" s="13"/>
      <c r="B1127" s="232"/>
      <c r="C1127" s="233"/>
      <c r="D1127" s="234" t="s">
        <v>178</v>
      </c>
      <c r="E1127" s="235" t="s">
        <v>1</v>
      </c>
      <c r="F1127" s="236" t="s">
        <v>709</v>
      </c>
      <c r="G1127" s="233"/>
      <c r="H1127" s="235" t="s">
        <v>1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2" t="s">
        <v>178</v>
      </c>
      <c r="AU1127" s="242" t="s">
        <v>83</v>
      </c>
      <c r="AV1127" s="13" t="s">
        <v>81</v>
      </c>
      <c r="AW1127" s="13" t="s">
        <v>30</v>
      </c>
      <c r="AX1127" s="13" t="s">
        <v>73</v>
      </c>
      <c r="AY1127" s="242" t="s">
        <v>169</v>
      </c>
    </row>
    <row r="1128" s="14" customFormat="1">
      <c r="A1128" s="14"/>
      <c r="B1128" s="243"/>
      <c r="C1128" s="244"/>
      <c r="D1128" s="234" t="s">
        <v>178</v>
      </c>
      <c r="E1128" s="245" t="s">
        <v>1</v>
      </c>
      <c r="F1128" s="246" t="s">
        <v>710</v>
      </c>
      <c r="G1128" s="244"/>
      <c r="H1128" s="247">
        <v>16.100000000000001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178</v>
      </c>
      <c r="AU1128" s="253" t="s">
        <v>83</v>
      </c>
      <c r="AV1128" s="14" t="s">
        <v>83</v>
      </c>
      <c r="AW1128" s="14" t="s">
        <v>30</v>
      </c>
      <c r="AX1128" s="14" t="s">
        <v>73</v>
      </c>
      <c r="AY1128" s="253" t="s">
        <v>169</v>
      </c>
    </row>
    <row r="1129" s="16" customFormat="1">
      <c r="A1129" s="16"/>
      <c r="B1129" s="265"/>
      <c r="C1129" s="266"/>
      <c r="D1129" s="234" t="s">
        <v>178</v>
      </c>
      <c r="E1129" s="267" t="s">
        <v>1</v>
      </c>
      <c r="F1129" s="268" t="s">
        <v>212</v>
      </c>
      <c r="G1129" s="266"/>
      <c r="H1129" s="269">
        <v>125.56</v>
      </c>
      <c r="I1129" s="270"/>
      <c r="J1129" s="266"/>
      <c r="K1129" s="266"/>
      <c r="L1129" s="271"/>
      <c r="M1129" s="272"/>
      <c r="N1129" s="273"/>
      <c r="O1129" s="273"/>
      <c r="P1129" s="273"/>
      <c r="Q1129" s="273"/>
      <c r="R1129" s="273"/>
      <c r="S1129" s="273"/>
      <c r="T1129" s="274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T1129" s="275" t="s">
        <v>178</v>
      </c>
      <c r="AU1129" s="275" t="s">
        <v>83</v>
      </c>
      <c r="AV1129" s="16" t="s">
        <v>170</v>
      </c>
      <c r="AW1129" s="16" t="s">
        <v>30</v>
      </c>
      <c r="AX1129" s="16" t="s">
        <v>73</v>
      </c>
      <c r="AY1129" s="275" t="s">
        <v>169</v>
      </c>
    </row>
    <row r="1130" s="15" customFormat="1">
      <c r="A1130" s="15"/>
      <c r="B1130" s="254"/>
      <c r="C1130" s="255"/>
      <c r="D1130" s="234" t="s">
        <v>178</v>
      </c>
      <c r="E1130" s="256" t="s">
        <v>1</v>
      </c>
      <c r="F1130" s="257" t="s">
        <v>181</v>
      </c>
      <c r="G1130" s="255"/>
      <c r="H1130" s="258">
        <v>407.11000000000001</v>
      </c>
      <c r="I1130" s="259"/>
      <c r="J1130" s="255"/>
      <c r="K1130" s="255"/>
      <c r="L1130" s="260"/>
      <c r="M1130" s="261"/>
      <c r="N1130" s="262"/>
      <c r="O1130" s="262"/>
      <c r="P1130" s="262"/>
      <c r="Q1130" s="262"/>
      <c r="R1130" s="262"/>
      <c r="S1130" s="262"/>
      <c r="T1130" s="263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4" t="s">
        <v>178</v>
      </c>
      <c r="AU1130" s="264" t="s">
        <v>83</v>
      </c>
      <c r="AV1130" s="15" t="s">
        <v>177</v>
      </c>
      <c r="AW1130" s="15" t="s">
        <v>30</v>
      </c>
      <c r="AX1130" s="15" t="s">
        <v>81</v>
      </c>
      <c r="AY1130" s="264" t="s">
        <v>169</v>
      </c>
    </row>
    <row r="1131" s="2" customFormat="1" ht="16.5" customHeight="1">
      <c r="A1131" s="39"/>
      <c r="B1131" s="40"/>
      <c r="C1131" s="219" t="s">
        <v>1061</v>
      </c>
      <c r="D1131" s="219" t="s">
        <v>172</v>
      </c>
      <c r="E1131" s="220" t="s">
        <v>1062</v>
      </c>
      <c r="F1131" s="221" t="s">
        <v>1063</v>
      </c>
      <c r="G1131" s="222" t="s">
        <v>175</v>
      </c>
      <c r="H1131" s="223">
        <v>407.11000000000001</v>
      </c>
      <c r="I1131" s="224"/>
      <c r="J1131" s="225">
        <f>ROUND(I1131*H1131,2)</f>
        <v>0</v>
      </c>
      <c r="K1131" s="221" t="s">
        <v>176</v>
      </c>
      <c r="L1131" s="45"/>
      <c r="M1131" s="226" t="s">
        <v>1</v>
      </c>
      <c r="N1131" s="227" t="s">
        <v>38</v>
      </c>
      <c r="O1131" s="92"/>
      <c r="P1131" s="228">
        <f>O1131*H1131</f>
        <v>0</v>
      </c>
      <c r="Q1131" s="228">
        <v>0</v>
      </c>
      <c r="R1131" s="228">
        <f>Q1131*H1131</f>
        <v>0</v>
      </c>
      <c r="S1131" s="228">
        <v>0</v>
      </c>
      <c r="T1131" s="229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0" t="s">
        <v>316</v>
      </c>
      <c r="AT1131" s="230" t="s">
        <v>172</v>
      </c>
      <c r="AU1131" s="230" t="s">
        <v>83</v>
      </c>
      <c r="AY1131" s="18" t="s">
        <v>169</v>
      </c>
      <c r="BE1131" s="231">
        <f>IF(N1131="základní",J1131,0)</f>
        <v>0</v>
      </c>
      <c r="BF1131" s="231">
        <f>IF(N1131="snížená",J1131,0)</f>
        <v>0</v>
      </c>
      <c r="BG1131" s="231">
        <f>IF(N1131="zákl. přenesená",J1131,0)</f>
        <v>0</v>
      </c>
      <c r="BH1131" s="231">
        <f>IF(N1131="sníž. přenesená",J1131,0)</f>
        <v>0</v>
      </c>
      <c r="BI1131" s="231">
        <f>IF(N1131="nulová",J1131,0)</f>
        <v>0</v>
      </c>
      <c r="BJ1131" s="18" t="s">
        <v>81</v>
      </c>
      <c r="BK1131" s="231">
        <f>ROUND(I1131*H1131,2)</f>
        <v>0</v>
      </c>
      <c r="BL1131" s="18" t="s">
        <v>316</v>
      </c>
      <c r="BM1131" s="230" t="s">
        <v>1064</v>
      </c>
    </row>
    <row r="1132" s="14" customFormat="1">
      <c r="A1132" s="14"/>
      <c r="B1132" s="243"/>
      <c r="C1132" s="244"/>
      <c r="D1132" s="234" t="s">
        <v>178</v>
      </c>
      <c r="E1132" s="245" t="s">
        <v>1</v>
      </c>
      <c r="F1132" s="246" t="s">
        <v>1065</v>
      </c>
      <c r="G1132" s="244"/>
      <c r="H1132" s="247">
        <v>407.11000000000001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3" t="s">
        <v>178</v>
      </c>
      <c r="AU1132" s="253" t="s">
        <v>83</v>
      </c>
      <c r="AV1132" s="14" t="s">
        <v>83</v>
      </c>
      <c r="AW1132" s="14" t="s">
        <v>30</v>
      </c>
      <c r="AX1132" s="14" t="s">
        <v>73</v>
      </c>
      <c r="AY1132" s="253" t="s">
        <v>169</v>
      </c>
    </row>
    <row r="1133" s="15" customFormat="1">
      <c r="A1133" s="15"/>
      <c r="B1133" s="254"/>
      <c r="C1133" s="255"/>
      <c r="D1133" s="234" t="s">
        <v>178</v>
      </c>
      <c r="E1133" s="256" t="s">
        <v>1</v>
      </c>
      <c r="F1133" s="257" t="s">
        <v>181</v>
      </c>
      <c r="G1133" s="255"/>
      <c r="H1133" s="258">
        <v>407.11000000000001</v>
      </c>
      <c r="I1133" s="259"/>
      <c r="J1133" s="255"/>
      <c r="K1133" s="255"/>
      <c r="L1133" s="260"/>
      <c r="M1133" s="261"/>
      <c r="N1133" s="262"/>
      <c r="O1133" s="262"/>
      <c r="P1133" s="262"/>
      <c r="Q1133" s="262"/>
      <c r="R1133" s="262"/>
      <c r="S1133" s="262"/>
      <c r="T1133" s="263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64" t="s">
        <v>178</v>
      </c>
      <c r="AU1133" s="264" t="s">
        <v>83</v>
      </c>
      <c r="AV1133" s="15" t="s">
        <v>177</v>
      </c>
      <c r="AW1133" s="15" t="s">
        <v>30</v>
      </c>
      <c r="AX1133" s="15" t="s">
        <v>81</v>
      </c>
      <c r="AY1133" s="264" t="s">
        <v>169</v>
      </c>
    </row>
    <row r="1134" s="2" customFormat="1" ht="24.15" customHeight="1">
      <c r="A1134" s="39"/>
      <c r="B1134" s="40"/>
      <c r="C1134" s="219" t="s">
        <v>799</v>
      </c>
      <c r="D1134" s="219" t="s">
        <v>172</v>
      </c>
      <c r="E1134" s="220" t="s">
        <v>1066</v>
      </c>
      <c r="F1134" s="221" t="s">
        <v>1067</v>
      </c>
      <c r="G1134" s="222" t="s">
        <v>175</v>
      </c>
      <c r="H1134" s="223">
        <v>407.11000000000001</v>
      </c>
      <c r="I1134" s="224"/>
      <c r="J1134" s="225">
        <f>ROUND(I1134*H1134,2)</f>
        <v>0</v>
      </c>
      <c r="K1134" s="221" t="s">
        <v>409</v>
      </c>
      <c r="L1134" s="45"/>
      <c r="M1134" s="226" t="s">
        <v>1</v>
      </c>
      <c r="N1134" s="227" t="s">
        <v>38</v>
      </c>
      <c r="O1134" s="92"/>
      <c r="P1134" s="228">
        <f>O1134*H1134</f>
        <v>0</v>
      </c>
      <c r="Q1134" s="228">
        <v>0</v>
      </c>
      <c r="R1134" s="228">
        <f>Q1134*H1134</f>
        <v>0</v>
      </c>
      <c r="S1134" s="228">
        <v>0</v>
      </c>
      <c r="T1134" s="229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0" t="s">
        <v>316</v>
      </c>
      <c r="AT1134" s="230" t="s">
        <v>172</v>
      </c>
      <c r="AU1134" s="230" t="s">
        <v>83</v>
      </c>
      <c r="AY1134" s="18" t="s">
        <v>169</v>
      </c>
      <c r="BE1134" s="231">
        <f>IF(N1134="základní",J1134,0)</f>
        <v>0</v>
      </c>
      <c r="BF1134" s="231">
        <f>IF(N1134="snížená",J1134,0)</f>
        <v>0</v>
      </c>
      <c r="BG1134" s="231">
        <f>IF(N1134="zákl. přenesená",J1134,0)</f>
        <v>0</v>
      </c>
      <c r="BH1134" s="231">
        <f>IF(N1134="sníž. přenesená",J1134,0)</f>
        <v>0</v>
      </c>
      <c r="BI1134" s="231">
        <f>IF(N1134="nulová",J1134,0)</f>
        <v>0</v>
      </c>
      <c r="BJ1134" s="18" t="s">
        <v>81</v>
      </c>
      <c r="BK1134" s="231">
        <f>ROUND(I1134*H1134,2)</f>
        <v>0</v>
      </c>
      <c r="BL1134" s="18" t="s">
        <v>316</v>
      </c>
      <c r="BM1134" s="230" t="s">
        <v>1068</v>
      </c>
    </row>
    <row r="1135" s="14" customFormat="1">
      <c r="A1135" s="14"/>
      <c r="B1135" s="243"/>
      <c r="C1135" s="244"/>
      <c r="D1135" s="234" t="s">
        <v>178</v>
      </c>
      <c r="E1135" s="245" t="s">
        <v>1</v>
      </c>
      <c r="F1135" s="246" t="s">
        <v>1065</v>
      </c>
      <c r="G1135" s="244"/>
      <c r="H1135" s="247">
        <v>407.11000000000001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178</v>
      </c>
      <c r="AU1135" s="253" t="s">
        <v>83</v>
      </c>
      <c r="AV1135" s="14" t="s">
        <v>83</v>
      </c>
      <c r="AW1135" s="14" t="s">
        <v>30</v>
      </c>
      <c r="AX1135" s="14" t="s">
        <v>73</v>
      </c>
      <c r="AY1135" s="253" t="s">
        <v>169</v>
      </c>
    </row>
    <row r="1136" s="15" customFormat="1">
      <c r="A1136" s="15"/>
      <c r="B1136" s="254"/>
      <c r="C1136" s="255"/>
      <c r="D1136" s="234" t="s">
        <v>178</v>
      </c>
      <c r="E1136" s="256" t="s">
        <v>1</v>
      </c>
      <c r="F1136" s="257" t="s">
        <v>181</v>
      </c>
      <c r="G1136" s="255"/>
      <c r="H1136" s="258">
        <v>407.11000000000001</v>
      </c>
      <c r="I1136" s="259"/>
      <c r="J1136" s="255"/>
      <c r="K1136" s="255"/>
      <c r="L1136" s="260"/>
      <c r="M1136" s="261"/>
      <c r="N1136" s="262"/>
      <c r="O1136" s="262"/>
      <c r="P1136" s="262"/>
      <c r="Q1136" s="262"/>
      <c r="R1136" s="262"/>
      <c r="S1136" s="262"/>
      <c r="T1136" s="263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4" t="s">
        <v>178</v>
      </c>
      <c r="AU1136" s="264" t="s">
        <v>83</v>
      </c>
      <c r="AV1136" s="15" t="s">
        <v>177</v>
      </c>
      <c r="AW1136" s="15" t="s">
        <v>30</v>
      </c>
      <c r="AX1136" s="15" t="s">
        <v>81</v>
      </c>
      <c r="AY1136" s="264" t="s">
        <v>169</v>
      </c>
    </row>
    <row r="1137" s="2" customFormat="1" ht="33" customHeight="1">
      <c r="A1137" s="39"/>
      <c r="B1137" s="40"/>
      <c r="C1137" s="219" t="s">
        <v>1069</v>
      </c>
      <c r="D1137" s="219" t="s">
        <v>172</v>
      </c>
      <c r="E1137" s="220" t="s">
        <v>1070</v>
      </c>
      <c r="F1137" s="221" t="s">
        <v>1071</v>
      </c>
      <c r="G1137" s="222" t="s">
        <v>175</v>
      </c>
      <c r="H1137" s="223">
        <v>407.11000000000001</v>
      </c>
      <c r="I1137" s="224"/>
      <c r="J1137" s="225">
        <f>ROUND(I1137*H1137,2)</f>
        <v>0</v>
      </c>
      <c r="K1137" s="221" t="s">
        <v>176</v>
      </c>
      <c r="L1137" s="45"/>
      <c r="M1137" s="226" t="s">
        <v>1</v>
      </c>
      <c r="N1137" s="227" t="s">
        <v>38</v>
      </c>
      <c r="O1137" s="92"/>
      <c r="P1137" s="228">
        <f>O1137*H1137</f>
        <v>0</v>
      </c>
      <c r="Q1137" s="228">
        <v>0</v>
      </c>
      <c r="R1137" s="228">
        <f>Q1137*H1137</f>
        <v>0</v>
      </c>
      <c r="S1137" s="228">
        <v>0</v>
      </c>
      <c r="T1137" s="229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30" t="s">
        <v>316</v>
      </c>
      <c r="AT1137" s="230" t="s">
        <v>172</v>
      </c>
      <c r="AU1137" s="230" t="s">
        <v>83</v>
      </c>
      <c r="AY1137" s="18" t="s">
        <v>169</v>
      </c>
      <c r="BE1137" s="231">
        <f>IF(N1137="základní",J1137,0)</f>
        <v>0</v>
      </c>
      <c r="BF1137" s="231">
        <f>IF(N1137="snížená",J1137,0)</f>
        <v>0</v>
      </c>
      <c r="BG1137" s="231">
        <f>IF(N1137="zákl. přenesená",J1137,0)</f>
        <v>0</v>
      </c>
      <c r="BH1137" s="231">
        <f>IF(N1137="sníž. přenesená",J1137,0)</f>
        <v>0</v>
      </c>
      <c r="BI1137" s="231">
        <f>IF(N1137="nulová",J1137,0)</f>
        <v>0</v>
      </c>
      <c r="BJ1137" s="18" t="s">
        <v>81</v>
      </c>
      <c r="BK1137" s="231">
        <f>ROUND(I1137*H1137,2)</f>
        <v>0</v>
      </c>
      <c r="BL1137" s="18" t="s">
        <v>316</v>
      </c>
      <c r="BM1137" s="230" t="s">
        <v>1072</v>
      </c>
    </row>
    <row r="1138" s="14" customFormat="1">
      <c r="A1138" s="14"/>
      <c r="B1138" s="243"/>
      <c r="C1138" s="244"/>
      <c r="D1138" s="234" t="s">
        <v>178</v>
      </c>
      <c r="E1138" s="245" t="s">
        <v>1</v>
      </c>
      <c r="F1138" s="246" t="s">
        <v>1065</v>
      </c>
      <c r="G1138" s="244"/>
      <c r="H1138" s="247">
        <v>407.11000000000001</v>
      </c>
      <c r="I1138" s="248"/>
      <c r="J1138" s="244"/>
      <c r="K1138" s="244"/>
      <c r="L1138" s="249"/>
      <c r="M1138" s="250"/>
      <c r="N1138" s="251"/>
      <c r="O1138" s="251"/>
      <c r="P1138" s="251"/>
      <c r="Q1138" s="251"/>
      <c r="R1138" s="251"/>
      <c r="S1138" s="251"/>
      <c r="T1138" s="25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3" t="s">
        <v>178</v>
      </c>
      <c r="AU1138" s="253" t="s">
        <v>83</v>
      </c>
      <c r="AV1138" s="14" t="s">
        <v>83</v>
      </c>
      <c r="AW1138" s="14" t="s">
        <v>30</v>
      </c>
      <c r="AX1138" s="14" t="s">
        <v>73</v>
      </c>
      <c r="AY1138" s="253" t="s">
        <v>169</v>
      </c>
    </row>
    <row r="1139" s="15" customFormat="1">
      <c r="A1139" s="15"/>
      <c r="B1139" s="254"/>
      <c r="C1139" s="255"/>
      <c r="D1139" s="234" t="s">
        <v>178</v>
      </c>
      <c r="E1139" s="256" t="s">
        <v>1</v>
      </c>
      <c r="F1139" s="257" t="s">
        <v>181</v>
      </c>
      <c r="G1139" s="255"/>
      <c r="H1139" s="258">
        <v>407.11000000000001</v>
      </c>
      <c r="I1139" s="259"/>
      <c r="J1139" s="255"/>
      <c r="K1139" s="255"/>
      <c r="L1139" s="260"/>
      <c r="M1139" s="261"/>
      <c r="N1139" s="262"/>
      <c r="O1139" s="262"/>
      <c r="P1139" s="262"/>
      <c r="Q1139" s="262"/>
      <c r="R1139" s="262"/>
      <c r="S1139" s="262"/>
      <c r="T1139" s="263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64" t="s">
        <v>178</v>
      </c>
      <c r="AU1139" s="264" t="s">
        <v>83</v>
      </c>
      <c r="AV1139" s="15" t="s">
        <v>177</v>
      </c>
      <c r="AW1139" s="15" t="s">
        <v>30</v>
      </c>
      <c r="AX1139" s="15" t="s">
        <v>81</v>
      </c>
      <c r="AY1139" s="264" t="s">
        <v>169</v>
      </c>
    </row>
    <row r="1140" s="2" customFormat="1" ht="21.75" customHeight="1">
      <c r="A1140" s="39"/>
      <c r="B1140" s="40"/>
      <c r="C1140" s="219" t="s">
        <v>802</v>
      </c>
      <c r="D1140" s="219" t="s">
        <v>172</v>
      </c>
      <c r="E1140" s="220" t="s">
        <v>1073</v>
      </c>
      <c r="F1140" s="221" t="s">
        <v>1074</v>
      </c>
      <c r="G1140" s="222" t="s">
        <v>175</v>
      </c>
      <c r="H1140" s="223">
        <v>407.11000000000001</v>
      </c>
      <c r="I1140" s="224"/>
      <c r="J1140" s="225">
        <f>ROUND(I1140*H1140,2)</f>
        <v>0</v>
      </c>
      <c r="K1140" s="221" t="s">
        <v>409</v>
      </c>
      <c r="L1140" s="45"/>
      <c r="M1140" s="226" t="s">
        <v>1</v>
      </c>
      <c r="N1140" s="227" t="s">
        <v>38</v>
      </c>
      <c r="O1140" s="92"/>
      <c r="P1140" s="228">
        <f>O1140*H1140</f>
        <v>0</v>
      </c>
      <c r="Q1140" s="228">
        <v>0</v>
      </c>
      <c r="R1140" s="228">
        <f>Q1140*H1140</f>
        <v>0</v>
      </c>
      <c r="S1140" s="228">
        <v>0</v>
      </c>
      <c r="T1140" s="229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30" t="s">
        <v>316</v>
      </c>
      <c r="AT1140" s="230" t="s">
        <v>172</v>
      </c>
      <c r="AU1140" s="230" t="s">
        <v>83</v>
      </c>
      <c r="AY1140" s="18" t="s">
        <v>169</v>
      </c>
      <c r="BE1140" s="231">
        <f>IF(N1140="základní",J1140,0)</f>
        <v>0</v>
      </c>
      <c r="BF1140" s="231">
        <f>IF(N1140="snížená",J1140,0)</f>
        <v>0</v>
      </c>
      <c r="BG1140" s="231">
        <f>IF(N1140="zákl. přenesená",J1140,0)</f>
        <v>0</v>
      </c>
      <c r="BH1140" s="231">
        <f>IF(N1140="sníž. přenesená",J1140,0)</f>
        <v>0</v>
      </c>
      <c r="BI1140" s="231">
        <f>IF(N1140="nulová",J1140,0)</f>
        <v>0</v>
      </c>
      <c r="BJ1140" s="18" t="s">
        <v>81</v>
      </c>
      <c r="BK1140" s="231">
        <f>ROUND(I1140*H1140,2)</f>
        <v>0</v>
      </c>
      <c r="BL1140" s="18" t="s">
        <v>316</v>
      </c>
      <c r="BM1140" s="230" t="s">
        <v>1075</v>
      </c>
    </row>
    <row r="1141" s="14" customFormat="1">
      <c r="A1141" s="14"/>
      <c r="B1141" s="243"/>
      <c r="C1141" s="244"/>
      <c r="D1141" s="234" t="s">
        <v>178</v>
      </c>
      <c r="E1141" s="245" t="s">
        <v>1</v>
      </c>
      <c r="F1141" s="246" t="s">
        <v>1065</v>
      </c>
      <c r="G1141" s="244"/>
      <c r="H1141" s="247">
        <v>407.11000000000001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178</v>
      </c>
      <c r="AU1141" s="253" t="s">
        <v>83</v>
      </c>
      <c r="AV1141" s="14" t="s">
        <v>83</v>
      </c>
      <c r="AW1141" s="14" t="s">
        <v>30</v>
      </c>
      <c r="AX1141" s="14" t="s">
        <v>73</v>
      </c>
      <c r="AY1141" s="253" t="s">
        <v>169</v>
      </c>
    </row>
    <row r="1142" s="15" customFormat="1">
      <c r="A1142" s="15"/>
      <c r="B1142" s="254"/>
      <c r="C1142" s="255"/>
      <c r="D1142" s="234" t="s">
        <v>178</v>
      </c>
      <c r="E1142" s="256" t="s">
        <v>1</v>
      </c>
      <c r="F1142" s="257" t="s">
        <v>181</v>
      </c>
      <c r="G1142" s="255"/>
      <c r="H1142" s="258">
        <v>407.11000000000001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64" t="s">
        <v>178</v>
      </c>
      <c r="AU1142" s="264" t="s">
        <v>83</v>
      </c>
      <c r="AV1142" s="15" t="s">
        <v>177</v>
      </c>
      <c r="AW1142" s="15" t="s">
        <v>30</v>
      </c>
      <c r="AX1142" s="15" t="s">
        <v>81</v>
      </c>
      <c r="AY1142" s="264" t="s">
        <v>169</v>
      </c>
    </row>
    <row r="1143" s="2" customFormat="1" ht="21.75" customHeight="1">
      <c r="A1143" s="39"/>
      <c r="B1143" s="40"/>
      <c r="C1143" s="219" t="s">
        <v>1076</v>
      </c>
      <c r="D1143" s="219" t="s">
        <v>172</v>
      </c>
      <c r="E1143" s="220" t="s">
        <v>1077</v>
      </c>
      <c r="F1143" s="221" t="s">
        <v>1078</v>
      </c>
      <c r="G1143" s="222" t="s">
        <v>175</v>
      </c>
      <c r="H1143" s="223">
        <v>407.11000000000001</v>
      </c>
      <c r="I1143" s="224"/>
      <c r="J1143" s="225">
        <f>ROUND(I1143*H1143,2)</f>
        <v>0</v>
      </c>
      <c r="K1143" s="221" t="s">
        <v>176</v>
      </c>
      <c r="L1143" s="45"/>
      <c r="M1143" s="226" t="s">
        <v>1</v>
      </c>
      <c r="N1143" s="227" t="s">
        <v>38</v>
      </c>
      <c r="O1143" s="92"/>
      <c r="P1143" s="228">
        <f>O1143*H1143</f>
        <v>0</v>
      </c>
      <c r="Q1143" s="228">
        <v>0</v>
      </c>
      <c r="R1143" s="228">
        <f>Q1143*H1143</f>
        <v>0</v>
      </c>
      <c r="S1143" s="228">
        <v>0</v>
      </c>
      <c r="T1143" s="229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30" t="s">
        <v>316</v>
      </c>
      <c r="AT1143" s="230" t="s">
        <v>172</v>
      </c>
      <c r="AU1143" s="230" t="s">
        <v>83</v>
      </c>
      <c r="AY1143" s="18" t="s">
        <v>169</v>
      </c>
      <c r="BE1143" s="231">
        <f>IF(N1143="základní",J1143,0)</f>
        <v>0</v>
      </c>
      <c r="BF1143" s="231">
        <f>IF(N1143="snížená",J1143,0)</f>
        <v>0</v>
      </c>
      <c r="BG1143" s="231">
        <f>IF(N1143="zákl. přenesená",J1143,0)</f>
        <v>0</v>
      </c>
      <c r="BH1143" s="231">
        <f>IF(N1143="sníž. přenesená",J1143,0)</f>
        <v>0</v>
      </c>
      <c r="BI1143" s="231">
        <f>IF(N1143="nulová",J1143,0)</f>
        <v>0</v>
      </c>
      <c r="BJ1143" s="18" t="s">
        <v>81</v>
      </c>
      <c r="BK1143" s="231">
        <f>ROUND(I1143*H1143,2)</f>
        <v>0</v>
      </c>
      <c r="BL1143" s="18" t="s">
        <v>316</v>
      </c>
      <c r="BM1143" s="230" t="s">
        <v>1079</v>
      </c>
    </row>
    <row r="1144" s="14" customFormat="1">
      <c r="A1144" s="14"/>
      <c r="B1144" s="243"/>
      <c r="C1144" s="244"/>
      <c r="D1144" s="234" t="s">
        <v>178</v>
      </c>
      <c r="E1144" s="245" t="s">
        <v>1</v>
      </c>
      <c r="F1144" s="246" t="s">
        <v>1065</v>
      </c>
      <c r="G1144" s="244"/>
      <c r="H1144" s="247">
        <v>407.11000000000001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3" t="s">
        <v>178</v>
      </c>
      <c r="AU1144" s="253" t="s">
        <v>83</v>
      </c>
      <c r="AV1144" s="14" t="s">
        <v>83</v>
      </c>
      <c r="AW1144" s="14" t="s">
        <v>30</v>
      </c>
      <c r="AX1144" s="14" t="s">
        <v>73</v>
      </c>
      <c r="AY1144" s="253" t="s">
        <v>169</v>
      </c>
    </row>
    <row r="1145" s="15" customFormat="1">
      <c r="A1145" s="15"/>
      <c r="B1145" s="254"/>
      <c r="C1145" s="255"/>
      <c r="D1145" s="234" t="s">
        <v>178</v>
      </c>
      <c r="E1145" s="256" t="s">
        <v>1</v>
      </c>
      <c r="F1145" s="257" t="s">
        <v>181</v>
      </c>
      <c r="G1145" s="255"/>
      <c r="H1145" s="258">
        <v>407.11000000000001</v>
      </c>
      <c r="I1145" s="259"/>
      <c r="J1145" s="255"/>
      <c r="K1145" s="255"/>
      <c r="L1145" s="260"/>
      <c r="M1145" s="261"/>
      <c r="N1145" s="262"/>
      <c r="O1145" s="262"/>
      <c r="P1145" s="262"/>
      <c r="Q1145" s="262"/>
      <c r="R1145" s="262"/>
      <c r="S1145" s="262"/>
      <c r="T1145" s="263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64" t="s">
        <v>178</v>
      </c>
      <c r="AU1145" s="264" t="s">
        <v>83</v>
      </c>
      <c r="AV1145" s="15" t="s">
        <v>177</v>
      </c>
      <c r="AW1145" s="15" t="s">
        <v>30</v>
      </c>
      <c r="AX1145" s="15" t="s">
        <v>81</v>
      </c>
      <c r="AY1145" s="264" t="s">
        <v>169</v>
      </c>
    </row>
    <row r="1146" s="2" customFormat="1" ht="24.15" customHeight="1">
      <c r="A1146" s="39"/>
      <c r="B1146" s="40"/>
      <c r="C1146" s="283" t="s">
        <v>806</v>
      </c>
      <c r="D1146" s="283" t="s">
        <v>737</v>
      </c>
      <c r="E1146" s="284" t="s">
        <v>1080</v>
      </c>
      <c r="F1146" s="285" t="s">
        <v>1081</v>
      </c>
      <c r="G1146" s="286" t="s">
        <v>175</v>
      </c>
      <c r="H1146" s="287">
        <v>447.82100000000003</v>
      </c>
      <c r="I1146" s="288"/>
      <c r="J1146" s="289">
        <f>ROUND(I1146*H1146,2)</f>
        <v>0</v>
      </c>
      <c r="K1146" s="285" t="s">
        <v>409</v>
      </c>
      <c r="L1146" s="290"/>
      <c r="M1146" s="291" t="s">
        <v>1</v>
      </c>
      <c r="N1146" s="292" t="s">
        <v>38</v>
      </c>
      <c r="O1146" s="92"/>
      <c r="P1146" s="228">
        <f>O1146*H1146</f>
        <v>0</v>
      </c>
      <c r="Q1146" s="228">
        <v>0</v>
      </c>
      <c r="R1146" s="228">
        <f>Q1146*H1146</f>
        <v>0</v>
      </c>
      <c r="S1146" s="228">
        <v>0</v>
      </c>
      <c r="T1146" s="229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30" t="s">
        <v>355</v>
      </c>
      <c r="AT1146" s="230" t="s">
        <v>737</v>
      </c>
      <c r="AU1146" s="230" t="s">
        <v>83</v>
      </c>
      <c r="AY1146" s="18" t="s">
        <v>169</v>
      </c>
      <c r="BE1146" s="231">
        <f>IF(N1146="základní",J1146,0)</f>
        <v>0</v>
      </c>
      <c r="BF1146" s="231">
        <f>IF(N1146="snížená",J1146,0)</f>
        <v>0</v>
      </c>
      <c r="BG1146" s="231">
        <f>IF(N1146="zákl. přenesená",J1146,0)</f>
        <v>0</v>
      </c>
      <c r="BH1146" s="231">
        <f>IF(N1146="sníž. přenesená",J1146,0)</f>
        <v>0</v>
      </c>
      <c r="BI1146" s="231">
        <f>IF(N1146="nulová",J1146,0)</f>
        <v>0</v>
      </c>
      <c r="BJ1146" s="18" t="s">
        <v>81</v>
      </c>
      <c r="BK1146" s="231">
        <f>ROUND(I1146*H1146,2)</f>
        <v>0</v>
      </c>
      <c r="BL1146" s="18" t="s">
        <v>316</v>
      </c>
      <c r="BM1146" s="230" t="s">
        <v>1082</v>
      </c>
    </row>
    <row r="1147" s="2" customFormat="1">
      <c r="A1147" s="39"/>
      <c r="B1147" s="40"/>
      <c r="C1147" s="41"/>
      <c r="D1147" s="234" t="s">
        <v>522</v>
      </c>
      <c r="E1147" s="41"/>
      <c r="F1147" s="279" t="s">
        <v>1083</v>
      </c>
      <c r="G1147" s="41"/>
      <c r="H1147" s="41"/>
      <c r="I1147" s="280"/>
      <c r="J1147" s="41"/>
      <c r="K1147" s="41"/>
      <c r="L1147" s="45"/>
      <c r="M1147" s="281"/>
      <c r="N1147" s="282"/>
      <c r="O1147" s="92"/>
      <c r="P1147" s="92"/>
      <c r="Q1147" s="92"/>
      <c r="R1147" s="92"/>
      <c r="S1147" s="92"/>
      <c r="T1147" s="93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T1147" s="18" t="s">
        <v>522</v>
      </c>
      <c r="AU1147" s="18" t="s">
        <v>83</v>
      </c>
    </row>
    <row r="1148" s="2" customFormat="1" ht="16.5" customHeight="1">
      <c r="A1148" s="39"/>
      <c r="B1148" s="40"/>
      <c r="C1148" s="219" t="s">
        <v>1084</v>
      </c>
      <c r="D1148" s="219" t="s">
        <v>172</v>
      </c>
      <c r="E1148" s="220" t="s">
        <v>1085</v>
      </c>
      <c r="F1148" s="221" t="s">
        <v>1086</v>
      </c>
      <c r="G1148" s="222" t="s">
        <v>521</v>
      </c>
      <c r="H1148" s="223">
        <v>1</v>
      </c>
      <c r="I1148" s="224"/>
      <c r="J1148" s="225">
        <f>ROUND(I1148*H1148,2)</f>
        <v>0</v>
      </c>
      <c r="K1148" s="221" t="s">
        <v>409</v>
      </c>
      <c r="L1148" s="45"/>
      <c r="M1148" s="226" t="s">
        <v>1</v>
      </c>
      <c r="N1148" s="227" t="s">
        <v>38</v>
      </c>
      <c r="O1148" s="92"/>
      <c r="P1148" s="228">
        <f>O1148*H1148</f>
        <v>0</v>
      </c>
      <c r="Q1148" s="228">
        <v>0</v>
      </c>
      <c r="R1148" s="228">
        <f>Q1148*H1148</f>
        <v>0</v>
      </c>
      <c r="S1148" s="228">
        <v>0</v>
      </c>
      <c r="T1148" s="229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30" t="s">
        <v>316</v>
      </c>
      <c r="AT1148" s="230" t="s">
        <v>172</v>
      </c>
      <c r="AU1148" s="230" t="s">
        <v>83</v>
      </c>
      <c r="AY1148" s="18" t="s">
        <v>169</v>
      </c>
      <c r="BE1148" s="231">
        <f>IF(N1148="základní",J1148,0)</f>
        <v>0</v>
      </c>
      <c r="BF1148" s="231">
        <f>IF(N1148="snížená",J1148,0)</f>
        <v>0</v>
      </c>
      <c r="BG1148" s="231">
        <f>IF(N1148="zákl. přenesená",J1148,0)</f>
        <v>0</v>
      </c>
      <c r="BH1148" s="231">
        <f>IF(N1148="sníž. přenesená",J1148,0)</f>
        <v>0</v>
      </c>
      <c r="BI1148" s="231">
        <f>IF(N1148="nulová",J1148,0)</f>
        <v>0</v>
      </c>
      <c r="BJ1148" s="18" t="s">
        <v>81</v>
      </c>
      <c r="BK1148" s="231">
        <f>ROUND(I1148*H1148,2)</f>
        <v>0</v>
      </c>
      <c r="BL1148" s="18" t="s">
        <v>316</v>
      </c>
      <c r="BM1148" s="230" t="s">
        <v>1087</v>
      </c>
    </row>
    <row r="1149" s="14" customFormat="1">
      <c r="A1149" s="14"/>
      <c r="B1149" s="243"/>
      <c r="C1149" s="244"/>
      <c r="D1149" s="234" t="s">
        <v>178</v>
      </c>
      <c r="E1149" s="245" t="s">
        <v>1</v>
      </c>
      <c r="F1149" s="246" t="s">
        <v>81</v>
      </c>
      <c r="G1149" s="244"/>
      <c r="H1149" s="247">
        <v>1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178</v>
      </c>
      <c r="AU1149" s="253" t="s">
        <v>83</v>
      </c>
      <c r="AV1149" s="14" t="s">
        <v>83</v>
      </c>
      <c r="AW1149" s="14" t="s">
        <v>30</v>
      </c>
      <c r="AX1149" s="14" t="s">
        <v>73</v>
      </c>
      <c r="AY1149" s="253" t="s">
        <v>169</v>
      </c>
    </row>
    <row r="1150" s="15" customFormat="1">
      <c r="A1150" s="15"/>
      <c r="B1150" s="254"/>
      <c r="C1150" s="255"/>
      <c r="D1150" s="234" t="s">
        <v>178</v>
      </c>
      <c r="E1150" s="256" t="s">
        <v>1</v>
      </c>
      <c r="F1150" s="257" t="s">
        <v>181</v>
      </c>
      <c r="G1150" s="255"/>
      <c r="H1150" s="258">
        <v>1</v>
      </c>
      <c r="I1150" s="259"/>
      <c r="J1150" s="255"/>
      <c r="K1150" s="255"/>
      <c r="L1150" s="260"/>
      <c r="M1150" s="261"/>
      <c r="N1150" s="262"/>
      <c r="O1150" s="262"/>
      <c r="P1150" s="262"/>
      <c r="Q1150" s="262"/>
      <c r="R1150" s="262"/>
      <c r="S1150" s="262"/>
      <c r="T1150" s="263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4" t="s">
        <v>178</v>
      </c>
      <c r="AU1150" s="264" t="s">
        <v>83</v>
      </c>
      <c r="AV1150" s="15" t="s">
        <v>177</v>
      </c>
      <c r="AW1150" s="15" t="s">
        <v>30</v>
      </c>
      <c r="AX1150" s="15" t="s">
        <v>81</v>
      </c>
      <c r="AY1150" s="264" t="s">
        <v>169</v>
      </c>
    </row>
    <row r="1151" s="2" customFormat="1" ht="24.15" customHeight="1">
      <c r="A1151" s="39"/>
      <c r="B1151" s="40"/>
      <c r="C1151" s="219" t="s">
        <v>809</v>
      </c>
      <c r="D1151" s="219" t="s">
        <v>172</v>
      </c>
      <c r="E1151" s="220" t="s">
        <v>1088</v>
      </c>
      <c r="F1151" s="221" t="s">
        <v>1089</v>
      </c>
      <c r="G1151" s="222" t="s">
        <v>351</v>
      </c>
      <c r="H1151" s="223">
        <v>4.3120000000000003</v>
      </c>
      <c r="I1151" s="224"/>
      <c r="J1151" s="225">
        <f>ROUND(I1151*H1151,2)</f>
        <v>0</v>
      </c>
      <c r="K1151" s="221" t="s">
        <v>176</v>
      </c>
      <c r="L1151" s="45"/>
      <c r="M1151" s="226" t="s">
        <v>1</v>
      </c>
      <c r="N1151" s="227" t="s">
        <v>38</v>
      </c>
      <c r="O1151" s="92"/>
      <c r="P1151" s="228">
        <f>O1151*H1151</f>
        <v>0</v>
      </c>
      <c r="Q1151" s="228">
        <v>0</v>
      </c>
      <c r="R1151" s="228">
        <f>Q1151*H1151</f>
        <v>0</v>
      </c>
      <c r="S1151" s="228">
        <v>0</v>
      </c>
      <c r="T1151" s="229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30" t="s">
        <v>316</v>
      </c>
      <c r="AT1151" s="230" t="s">
        <v>172</v>
      </c>
      <c r="AU1151" s="230" t="s">
        <v>83</v>
      </c>
      <c r="AY1151" s="18" t="s">
        <v>169</v>
      </c>
      <c r="BE1151" s="231">
        <f>IF(N1151="základní",J1151,0)</f>
        <v>0</v>
      </c>
      <c r="BF1151" s="231">
        <f>IF(N1151="snížená",J1151,0)</f>
        <v>0</v>
      </c>
      <c r="BG1151" s="231">
        <f>IF(N1151="zákl. přenesená",J1151,0)</f>
        <v>0</v>
      </c>
      <c r="BH1151" s="231">
        <f>IF(N1151="sníž. přenesená",J1151,0)</f>
        <v>0</v>
      </c>
      <c r="BI1151" s="231">
        <f>IF(N1151="nulová",J1151,0)</f>
        <v>0</v>
      </c>
      <c r="BJ1151" s="18" t="s">
        <v>81</v>
      </c>
      <c r="BK1151" s="231">
        <f>ROUND(I1151*H1151,2)</f>
        <v>0</v>
      </c>
      <c r="BL1151" s="18" t="s">
        <v>316</v>
      </c>
      <c r="BM1151" s="230" t="s">
        <v>1090</v>
      </c>
    </row>
    <row r="1152" s="12" customFormat="1" ht="22.8" customHeight="1">
      <c r="A1152" s="12"/>
      <c r="B1152" s="203"/>
      <c r="C1152" s="204"/>
      <c r="D1152" s="205" t="s">
        <v>72</v>
      </c>
      <c r="E1152" s="217" t="s">
        <v>423</v>
      </c>
      <c r="F1152" s="217" t="s">
        <v>424</v>
      </c>
      <c r="G1152" s="204"/>
      <c r="H1152" s="204"/>
      <c r="I1152" s="207"/>
      <c r="J1152" s="218">
        <f>BK1152</f>
        <v>0</v>
      </c>
      <c r="K1152" s="204"/>
      <c r="L1152" s="209"/>
      <c r="M1152" s="210"/>
      <c r="N1152" s="211"/>
      <c r="O1152" s="211"/>
      <c r="P1152" s="212">
        <f>SUM(P1153:P1240)</f>
        <v>0</v>
      </c>
      <c r="Q1152" s="211"/>
      <c r="R1152" s="212">
        <f>SUM(R1153:R1240)</f>
        <v>0</v>
      </c>
      <c r="S1152" s="211"/>
      <c r="T1152" s="213">
        <f>SUM(T1153:T1240)</f>
        <v>0</v>
      </c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R1152" s="214" t="s">
        <v>83</v>
      </c>
      <c r="AT1152" s="215" t="s">
        <v>72</v>
      </c>
      <c r="AU1152" s="215" t="s">
        <v>81</v>
      </c>
      <c r="AY1152" s="214" t="s">
        <v>169</v>
      </c>
      <c r="BK1152" s="216">
        <f>SUM(BK1153:BK1240)</f>
        <v>0</v>
      </c>
    </row>
    <row r="1153" s="2" customFormat="1" ht="16.5" customHeight="1">
      <c r="A1153" s="39"/>
      <c r="B1153" s="40"/>
      <c r="C1153" s="219" t="s">
        <v>1091</v>
      </c>
      <c r="D1153" s="219" t="s">
        <v>172</v>
      </c>
      <c r="E1153" s="220" t="s">
        <v>1092</v>
      </c>
      <c r="F1153" s="221" t="s">
        <v>1093</v>
      </c>
      <c r="G1153" s="222" t="s">
        <v>175</v>
      </c>
      <c r="H1153" s="223">
        <v>349.541</v>
      </c>
      <c r="I1153" s="224"/>
      <c r="J1153" s="225">
        <f>ROUND(I1153*H1153,2)</f>
        <v>0</v>
      </c>
      <c r="K1153" s="221" t="s">
        <v>176</v>
      </c>
      <c r="L1153" s="45"/>
      <c r="M1153" s="226" t="s">
        <v>1</v>
      </c>
      <c r="N1153" s="227" t="s">
        <v>38</v>
      </c>
      <c r="O1153" s="92"/>
      <c r="P1153" s="228">
        <f>O1153*H1153</f>
        <v>0</v>
      </c>
      <c r="Q1153" s="228">
        <v>0</v>
      </c>
      <c r="R1153" s="228">
        <f>Q1153*H1153</f>
        <v>0</v>
      </c>
      <c r="S1153" s="228">
        <v>0</v>
      </c>
      <c r="T1153" s="229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30" t="s">
        <v>316</v>
      </c>
      <c r="AT1153" s="230" t="s">
        <v>172</v>
      </c>
      <c r="AU1153" s="230" t="s">
        <v>83</v>
      </c>
      <c r="AY1153" s="18" t="s">
        <v>169</v>
      </c>
      <c r="BE1153" s="231">
        <f>IF(N1153="základní",J1153,0)</f>
        <v>0</v>
      </c>
      <c r="BF1153" s="231">
        <f>IF(N1153="snížená",J1153,0)</f>
        <v>0</v>
      </c>
      <c r="BG1153" s="231">
        <f>IF(N1153="zákl. přenesená",J1153,0)</f>
        <v>0</v>
      </c>
      <c r="BH1153" s="231">
        <f>IF(N1153="sníž. přenesená",J1153,0)</f>
        <v>0</v>
      </c>
      <c r="BI1153" s="231">
        <f>IF(N1153="nulová",J1153,0)</f>
        <v>0</v>
      </c>
      <c r="BJ1153" s="18" t="s">
        <v>81</v>
      </c>
      <c r="BK1153" s="231">
        <f>ROUND(I1153*H1153,2)</f>
        <v>0</v>
      </c>
      <c r="BL1153" s="18" t="s">
        <v>316</v>
      </c>
      <c r="BM1153" s="230" t="s">
        <v>630</v>
      </c>
    </row>
    <row r="1154" s="13" customFormat="1">
      <c r="A1154" s="13"/>
      <c r="B1154" s="232"/>
      <c r="C1154" s="233"/>
      <c r="D1154" s="234" t="s">
        <v>178</v>
      </c>
      <c r="E1154" s="235" t="s">
        <v>1</v>
      </c>
      <c r="F1154" s="236" t="s">
        <v>179</v>
      </c>
      <c r="G1154" s="233"/>
      <c r="H1154" s="235" t="s">
        <v>1</v>
      </c>
      <c r="I1154" s="237"/>
      <c r="J1154" s="233"/>
      <c r="K1154" s="233"/>
      <c r="L1154" s="238"/>
      <c r="M1154" s="239"/>
      <c r="N1154" s="240"/>
      <c r="O1154" s="240"/>
      <c r="P1154" s="240"/>
      <c r="Q1154" s="240"/>
      <c r="R1154" s="240"/>
      <c r="S1154" s="240"/>
      <c r="T1154" s="24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2" t="s">
        <v>178</v>
      </c>
      <c r="AU1154" s="242" t="s">
        <v>83</v>
      </c>
      <c r="AV1154" s="13" t="s">
        <v>81</v>
      </c>
      <c r="AW1154" s="13" t="s">
        <v>30</v>
      </c>
      <c r="AX1154" s="13" t="s">
        <v>73</v>
      </c>
      <c r="AY1154" s="242" t="s">
        <v>169</v>
      </c>
    </row>
    <row r="1155" s="13" customFormat="1">
      <c r="A1155" s="13"/>
      <c r="B1155" s="232"/>
      <c r="C1155" s="233"/>
      <c r="D1155" s="234" t="s">
        <v>178</v>
      </c>
      <c r="E1155" s="235" t="s">
        <v>1</v>
      </c>
      <c r="F1155" s="236" t="s">
        <v>209</v>
      </c>
      <c r="G1155" s="233"/>
      <c r="H1155" s="235" t="s">
        <v>1</v>
      </c>
      <c r="I1155" s="237"/>
      <c r="J1155" s="233"/>
      <c r="K1155" s="233"/>
      <c r="L1155" s="238"/>
      <c r="M1155" s="239"/>
      <c r="N1155" s="240"/>
      <c r="O1155" s="240"/>
      <c r="P1155" s="240"/>
      <c r="Q1155" s="240"/>
      <c r="R1155" s="240"/>
      <c r="S1155" s="240"/>
      <c r="T1155" s="241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2" t="s">
        <v>178</v>
      </c>
      <c r="AU1155" s="242" t="s">
        <v>83</v>
      </c>
      <c r="AV1155" s="13" t="s">
        <v>81</v>
      </c>
      <c r="AW1155" s="13" t="s">
        <v>30</v>
      </c>
      <c r="AX1155" s="13" t="s">
        <v>73</v>
      </c>
      <c r="AY1155" s="242" t="s">
        <v>169</v>
      </c>
    </row>
    <row r="1156" s="14" customFormat="1">
      <c r="A1156" s="14"/>
      <c r="B1156" s="243"/>
      <c r="C1156" s="244"/>
      <c r="D1156" s="234" t="s">
        <v>178</v>
      </c>
      <c r="E1156" s="245" t="s">
        <v>1</v>
      </c>
      <c r="F1156" s="246" t="s">
        <v>1094</v>
      </c>
      <c r="G1156" s="244"/>
      <c r="H1156" s="247">
        <v>46.073999999999998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178</v>
      </c>
      <c r="AU1156" s="253" t="s">
        <v>83</v>
      </c>
      <c r="AV1156" s="14" t="s">
        <v>83</v>
      </c>
      <c r="AW1156" s="14" t="s">
        <v>30</v>
      </c>
      <c r="AX1156" s="14" t="s">
        <v>73</v>
      </c>
      <c r="AY1156" s="253" t="s">
        <v>169</v>
      </c>
    </row>
    <row r="1157" s="14" customFormat="1">
      <c r="A1157" s="14"/>
      <c r="B1157" s="243"/>
      <c r="C1157" s="244"/>
      <c r="D1157" s="234" t="s">
        <v>178</v>
      </c>
      <c r="E1157" s="245" t="s">
        <v>1</v>
      </c>
      <c r="F1157" s="246" t="s">
        <v>550</v>
      </c>
      <c r="G1157" s="244"/>
      <c r="H1157" s="247">
        <v>-2.7000000000000002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178</v>
      </c>
      <c r="AU1157" s="253" t="s">
        <v>83</v>
      </c>
      <c r="AV1157" s="14" t="s">
        <v>83</v>
      </c>
      <c r="AW1157" s="14" t="s">
        <v>30</v>
      </c>
      <c r="AX1157" s="14" t="s">
        <v>73</v>
      </c>
      <c r="AY1157" s="253" t="s">
        <v>169</v>
      </c>
    </row>
    <row r="1158" s="14" customFormat="1">
      <c r="A1158" s="14"/>
      <c r="B1158" s="243"/>
      <c r="C1158" s="244"/>
      <c r="D1158" s="234" t="s">
        <v>178</v>
      </c>
      <c r="E1158" s="245" t="s">
        <v>1</v>
      </c>
      <c r="F1158" s="246" t="s">
        <v>288</v>
      </c>
      <c r="G1158" s="244"/>
      <c r="H1158" s="247">
        <v>-1.5760000000000001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178</v>
      </c>
      <c r="AU1158" s="253" t="s">
        <v>83</v>
      </c>
      <c r="AV1158" s="14" t="s">
        <v>83</v>
      </c>
      <c r="AW1158" s="14" t="s">
        <v>30</v>
      </c>
      <c r="AX1158" s="14" t="s">
        <v>73</v>
      </c>
      <c r="AY1158" s="253" t="s">
        <v>169</v>
      </c>
    </row>
    <row r="1159" s="13" customFormat="1">
      <c r="A1159" s="13"/>
      <c r="B1159" s="232"/>
      <c r="C1159" s="233"/>
      <c r="D1159" s="234" t="s">
        <v>178</v>
      </c>
      <c r="E1159" s="235" t="s">
        <v>1</v>
      </c>
      <c r="F1159" s="236" t="s">
        <v>1095</v>
      </c>
      <c r="G1159" s="233"/>
      <c r="H1159" s="235" t="s">
        <v>1</v>
      </c>
      <c r="I1159" s="237"/>
      <c r="J1159" s="233"/>
      <c r="K1159" s="233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2" t="s">
        <v>178</v>
      </c>
      <c r="AU1159" s="242" t="s">
        <v>83</v>
      </c>
      <c r="AV1159" s="13" t="s">
        <v>81</v>
      </c>
      <c r="AW1159" s="13" t="s">
        <v>30</v>
      </c>
      <c r="AX1159" s="13" t="s">
        <v>73</v>
      </c>
      <c r="AY1159" s="242" t="s">
        <v>169</v>
      </c>
    </row>
    <row r="1160" s="14" customFormat="1">
      <c r="A1160" s="14"/>
      <c r="B1160" s="243"/>
      <c r="C1160" s="244"/>
      <c r="D1160" s="234" t="s">
        <v>178</v>
      </c>
      <c r="E1160" s="245" t="s">
        <v>1</v>
      </c>
      <c r="F1160" s="246" t="s">
        <v>1096</v>
      </c>
      <c r="G1160" s="244"/>
      <c r="H1160" s="247">
        <v>51.479999999999997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178</v>
      </c>
      <c r="AU1160" s="253" t="s">
        <v>83</v>
      </c>
      <c r="AV1160" s="14" t="s">
        <v>83</v>
      </c>
      <c r="AW1160" s="14" t="s">
        <v>30</v>
      </c>
      <c r="AX1160" s="14" t="s">
        <v>73</v>
      </c>
      <c r="AY1160" s="253" t="s">
        <v>169</v>
      </c>
    </row>
    <row r="1161" s="14" customFormat="1">
      <c r="A1161" s="14"/>
      <c r="B1161" s="243"/>
      <c r="C1161" s="244"/>
      <c r="D1161" s="234" t="s">
        <v>178</v>
      </c>
      <c r="E1161" s="245" t="s">
        <v>1</v>
      </c>
      <c r="F1161" s="246" t="s">
        <v>1097</v>
      </c>
      <c r="G1161" s="244"/>
      <c r="H1161" s="247">
        <v>-9.7200000000000006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178</v>
      </c>
      <c r="AU1161" s="253" t="s">
        <v>83</v>
      </c>
      <c r="AV1161" s="14" t="s">
        <v>83</v>
      </c>
      <c r="AW1161" s="14" t="s">
        <v>30</v>
      </c>
      <c r="AX1161" s="14" t="s">
        <v>73</v>
      </c>
      <c r="AY1161" s="253" t="s">
        <v>169</v>
      </c>
    </row>
    <row r="1162" s="13" customFormat="1">
      <c r="A1162" s="13"/>
      <c r="B1162" s="232"/>
      <c r="C1162" s="233"/>
      <c r="D1162" s="234" t="s">
        <v>178</v>
      </c>
      <c r="E1162" s="235" t="s">
        <v>1</v>
      </c>
      <c r="F1162" s="236" t="s">
        <v>262</v>
      </c>
      <c r="G1162" s="233"/>
      <c r="H1162" s="235" t="s">
        <v>1</v>
      </c>
      <c r="I1162" s="237"/>
      <c r="J1162" s="233"/>
      <c r="K1162" s="233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178</v>
      </c>
      <c r="AU1162" s="242" t="s">
        <v>83</v>
      </c>
      <c r="AV1162" s="13" t="s">
        <v>81</v>
      </c>
      <c r="AW1162" s="13" t="s">
        <v>30</v>
      </c>
      <c r="AX1162" s="13" t="s">
        <v>73</v>
      </c>
      <c r="AY1162" s="242" t="s">
        <v>169</v>
      </c>
    </row>
    <row r="1163" s="14" customFormat="1">
      <c r="A1163" s="14"/>
      <c r="B1163" s="243"/>
      <c r="C1163" s="244"/>
      <c r="D1163" s="234" t="s">
        <v>178</v>
      </c>
      <c r="E1163" s="245" t="s">
        <v>1</v>
      </c>
      <c r="F1163" s="246" t="s">
        <v>1098</v>
      </c>
      <c r="G1163" s="244"/>
      <c r="H1163" s="247">
        <v>18.288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178</v>
      </c>
      <c r="AU1163" s="253" t="s">
        <v>83</v>
      </c>
      <c r="AV1163" s="14" t="s">
        <v>83</v>
      </c>
      <c r="AW1163" s="14" t="s">
        <v>30</v>
      </c>
      <c r="AX1163" s="14" t="s">
        <v>73</v>
      </c>
      <c r="AY1163" s="253" t="s">
        <v>169</v>
      </c>
    </row>
    <row r="1164" s="13" customFormat="1">
      <c r="A1164" s="13"/>
      <c r="B1164" s="232"/>
      <c r="C1164" s="233"/>
      <c r="D1164" s="234" t="s">
        <v>178</v>
      </c>
      <c r="E1164" s="235" t="s">
        <v>1</v>
      </c>
      <c r="F1164" s="236" t="s">
        <v>264</v>
      </c>
      <c r="G1164" s="233"/>
      <c r="H1164" s="235" t="s">
        <v>1</v>
      </c>
      <c r="I1164" s="237"/>
      <c r="J1164" s="233"/>
      <c r="K1164" s="233"/>
      <c r="L1164" s="238"/>
      <c r="M1164" s="239"/>
      <c r="N1164" s="240"/>
      <c r="O1164" s="240"/>
      <c r="P1164" s="240"/>
      <c r="Q1164" s="240"/>
      <c r="R1164" s="240"/>
      <c r="S1164" s="240"/>
      <c r="T1164" s="24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2" t="s">
        <v>178</v>
      </c>
      <c r="AU1164" s="242" t="s">
        <v>83</v>
      </c>
      <c r="AV1164" s="13" t="s">
        <v>81</v>
      </c>
      <c r="AW1164" s="13" t="s">
        <v>30</v>
      </c>
      <c r="AX1164" s="13" t="s">
        <v>73</v>
      </c>
      <c r="AY1164" s="242" t="s">
        <v>169</v>
      </c>
    </row>
    <row r="1165" s="14" customFormat="1">
      <c r="A1165" s="14"/>
      <c r="B1165" s="243"/>
      <c r="C1165" s="244"/>
      <c r="D1165" s="234" t="s">
        <v>178</v>
      </c>
      <c r="E1165" s="245" t="s">
        <v>1</v>
      </c>
      <c r="F1165" s="246" t="s">
        <v>1099</v>
      </c>
      <c r="G1165" s="244"/>
      <c r="H1165" s="247">
        <v>19.116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3" t="s">
        <v>178</v>
      </c>
      <c r="AU1165" s="253" t="s">
        <v>83</v>
      </c>
      <c r="AV1165" s="14" t="s">
        <v>83</v>
      </c>
      <c r="AW1165" s="14" t="s">
        <v>30</v>
      </c>
      <c r="AX1165" s="14" t="s">
        <v>73</v>
      </c>
      <c r="AY1165" s="253" t="s">
        <v>169</v>
      </c>
    </row>
    <row r="1166" s="13" customFormat="1">
      <c r="A1166" s="13"/>
      <c r="B1166" s="232"/>
      <c r="C1166" s="233"/>
      <c r="D1166" s="234" t="s">
        <v>178</v>
      </c>
      <c r="E1166" s="235" t="s">
        <v>1</v>
      </c>
      <c r="F1166" s="236" t="s">
        <v>266</v>
      </c>
      <c r="G1166" s="233"/>
      <c r="H1166" s="235" t="s">
        <v>1</v>
      </c>
      <c r="I1166" s="237"/>
      <c r="J1166" s="233"/>
      <c r="K1166" s="233"/>
      <c r="L1166" s="238"/>
      <c r="M1166" s="239"/>
      <c r="N1166" s="240"/>
      <c r="O1166" s="240"/>
      <c r="P1166" s="240"/>
      <c r="Q1166" s="240"/>
      <c r="R1166" s="240"/>
      <c r="S1166" s="240"/>
      <c r="T1166" s="24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2" t="s">
        <v>178</v>
      </c>
      <c r="AU1166" s="242" t="s">
        <v>83</v>
      </c>
      <c r="AV1166" s="13" t="s">
        <v>81</v>
      </c>
      <c r="AW1166" s="13" t="s">
        <v>30</v>
      </c>
      <c r="AX1166" s="13" t="s">
        <v>73</v>
      </c>
      <c r="AY1166" s="242" t="s">
        <v>169</v>
      </c>
    </row>
    <row r="1167" s="14" customFormat="1">
      <c r="A1167" s="14"/>
      <c r="B1167" s="243"/>
      <c r="C1167" s="244"/>
      <c r="D1167" s="234" t="s">
        <v>178</v>
      </c>
      <c r="E1167" s="245" t="s">
        <v>1</v>
      </c>
      <c r="F1167" s="246" t="s">
        <v>1100</v>
      </c>
      <c r="G1167" s="244"/>
      <c r="H1167" s="247">
        <v>11.016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178</v>
      </c>
      <c r="AU1167" s="253" t="s">
        <v>83</v>
      </c>
      <c r="AV1167" s="14" t="s">
        <v>83</v>
      </c>
      <c r="AW1167" s="14" t="s">
        <v>30</v>
      </c>
      <c r="AX1167" s="14" t="s">
        <v>73</v>
      </c>
      <c r="AY1167" s="253" t="s">
        <v>169</v>
      </c>
    </row>
    <row r="1168" s="14" customFormat="1">
      <c r="A1168" s="14"/>
      <c r="B1168" s="243"/>
      <c r="C1168" s="244"/>
      <c r="D1168" s="234" t="s">
        <v>178</v>
      </c>
      <c r="E1168" s="245" t="s">
        <v>1</v>
      </c>
      <c r="F1168" s="246" t="s">
        <v>1101</v>
      </c>
      <c r="G1168" s="244"/>
      <c r="H1168" s="247">
        <v>-1.26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178</v>
      </c>
      <c r="AU1168" s="253" t="s">
        <v>83</v>
      </c>
      <c r="AV1168" s="14" t="s">
        <v>83</v>
      </c>
      <c r="AW1168" s="14" t="s">
        <v>30</v>
      </c>
      <c r="AX1168" s="14" t="s">
        <v>73</v>
      </c>
      <c r="AY1168" s="253" t="s">
        <v>169</v>
      </c>
    </row>
    <row r="1169" s="13" customFormat="1">
      <c r="A1169" s="13"/>
      <c r="B1169" s="232"/>
      <c r="C1169" s="233"/>
      <c r="D1169" s="234" t="s">
        <v>178</v>
      </c>
      <c r="E1169" s="235" t="s">
        <v>1</v>
      </c>
      <c r="F1169" s="236" t="s">
        <v>268</v>
      </c>
      <c r="G1169" s="233"/>
      <c r="H1169" s="235" t="s">
        <v>1</v>
      </c>
      <c r="I1169" s="237"/>
      <c r="J1169" s="233"/>
      <c r="K1169" s="233"/>
      <c r="L1169" s="238"/>
      <c r="M1169" s="239"/>
      <c r="N1169" s="240"/>
      <c r="O1169" s="240"/>
      <c r="P1169" s="240"/>
      <c r="Q1169" s="240"/>
      <c r="R1169" s="240"/>
      <c r="S1169" s="240"/>
      <c r="T1169" s="24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2" t="s">
        <v>178</v>
      </c>
      <c r="AU1169" s="242" t="s">
        <v>83</v>
      </c>
      <c r="AV1169" s="13" t="s">
        <v>81</v>
      </c>
      <c r="AW1169" s="13" t="s">
        <v>30</v>
      </c>
      <c r="AX1169" s="13" t="s">
        <v>73</v>
      </c>
      <c r="AY1169" s="242" t="s">
        <v>169</v>
      </c>
    </row>
    <row r="1170" s="14" customFormat="1">
      <c r="A1170" s="14"/>
      <c r="B1170" s="243"/>
      <c r="C1170" s="244"/>
      <c r="D1170" s="234" t="s">
        <v>178</v>
      </c>
      <c r="E1170" s="245" t="s">
        <v>1</v>
      </c>
      <c r="F1170" s="246" t="s">
        <v>1102</v>
      </c>
      <c r="G1170" s="244"/>
      <c r="H1170" s="247">
        <v>30.059999999999999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3" t="s">
        <v>178</v>
      </c>
      <c r="AU1170" s="253" t="s">
        <v>83</v>
      </c>
      <c r="AV1170" s="14" t="s">
        <v>83</v>
      </c>
      <c r="AW1170" s="14" t="s">
        <v>30</v>
      </c>
      <c r="AX1170" s="14" t="s">
        <v>73</v>
      </c>
      <c r="AY1170" s="253" t="s">
        <v>169</v>
      </c>
    </row>
    <row r="1171" s="13" customFormat="1">
      <c r="A1171" s="13"/>
      <c r="B1171" s="232"/>
      <c r="C1171" s="233"/>
      <c r="D1171" s="234" t="s">
        <v>178</v>
      </c>
      <c r="E1171" s="235" t="s">
        <v>1</v>
      </c>
      <c r="F1171" s="236" t="s">
        <v>699</v>
      </c>
      <c r="G1171" s="233"/>
      <c r="H1171" s="235" t="s">
        <v>1</v>
      </c>
      <c r="I1171" s="237"/>
      <c r="J1171" s="233"/>
      <c r="K1171" s="233"/>
      <c r="L1171" s="238"/>
      <c r="M1171" s="239"/>
      <c r="N1171" s="240"/>
      <c r="O1171" s="240"/>
      <c r="P1171" s="240"/>
      <c r="Q1171" s="240"/>
      <c r="R1171" s="240"/>
      <c r="S1171" s="240"/>
      <c r="T1171" s="24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2" t="s">
        <v>178</v>
      </c>
      <c r="AU1171" s="242" t="s">
        <v>83</v>
      </c>
      <c r="AV1171" s="13" t="s">
        <v>81</v>
      </c>
      <c r="AW1171" s="13" t="s">
        <v>30</v>
      </c>
      <c r="AX1171" s="13" t="s">
        <v>73</v>
      </c>
      <c r="AY1171" s="242" t="s">
        <v>169</v>
      </c>
    </row>
    <row r="1172" s="14" customFormat="1">
      <c r="A1172" s="14"/>
      <c r="B1172" s="243"/>
      <c r="C1172" s="244"/>
      <c r="D1172" s="234" t="s">
        <v>178</v>
      </c>
      <c r="E1172" s="245" t="s">
        <v>1</v>
      </c>
      <c r="F1172" s="246" t="s">
        <v>1103</v>
      </c>
      <c r="G1172" s="244"/>
      <c r="H1172" s="247">
        <v>4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3" t="s">
        <v>178</v>
      </c>
      <c r="AU1172" s="253" t="s">
        <v>83</v>
      </c>
      <c r="AV1172" s="14" t="s">
        <v>83</v>
      </c>
      <c r="AW1172" s="14" t="s">
        <v>30</v>
      </c>
      <c r="AX1172" s="14" t="s">
        <v>73</v>
      </c>
      <c r="AY1172" s="253" t="s">
        <v>169</v>
      </c>
    </row>
    <row r="1173" s="13" customFormat="1">
      <c r="A1173" s="13"/>
      <c r="B1173" s="232"/>
      <c r="C1173" s="233"/>
      <c r="D1173" s="234" t="s">
        <v>178</v>
      </c>
      <c r="E1173" s="235" t="s">
        <v>1</v>
      </c>
      <c r="F1173" s="236" t="s">
        <v>692</v>
      </c>
      <c r="G1173" s="233"/>
      <c r="H1173" s="235" t="s">
        <v>1</v>
      </c>
      <c r="I1173" s="237"/>
      <c r="J1173" s="233"/>
      <c r="K1173" s="233"/>
      <c r="L1173" s="238"/>
      <c r="M1173" s="239"/>
      <c r="N1173" s="240"/>
      <c r="O1173" s="240"/>
      <c r="P1173" s="240"/>
      <c r="Q1173" s="240"/>
      <c r="R1173" s="240"/>
      <c r="S1173" s="240"/>
      <c r="T1173" s="24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2" t="s">
        <v>178</v>
      </c>
      <c r="AU1173" s="242" t="s">
        <v>83</v>
      </c>
      <c r="AV1173" s="13" t="s">
        <v>81</v>
      </c>
      <c r="AW1173" s="13" t="s">
        <v>30</v>
      </c>
      <c r="AX1173" s="13" t="s">
        <v>73</v>
      </c>
      <c r="AY1173" s="242" t="s">
        <v>169</v>
      </c>
    </row>
    <row r="1174" s="14" customFormat="1">
      <c r="A1174" s="14"/>
      <c r="B1174" s="243"/>
      <c r="C1174" s="244"/>
      <c r="D1174" s="234" t="s">
        <v>178</v>
      </c>
      <c r="E1174" s="245" t="s">
        <v>1</v>
      </c>
      <c r="F1174" s="246" t="s">
        <v>1104</v>
      </c>
      <c r="G1174" s="244"/>
      <c r="H1174" s="247">
        <v>51.030000000000001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178</v>
      </c>
      <c r="AU1174" s="253" t="s">
        <v>83</v>
      </c>
      <c r="AV1174" s="14" t="s">
        <v>83</v>
      </c>
      <c r="AW1174" s="14" t="s">
        <v>30</v>
      </c>
      <c r="AX1174" s="14" t="s">
        <v>73</v>
      </c>
      <c r="AY1174" s="253" t="s">
        <v>169</v>
      </c>
    </row>
    <row r="1175" s="14" customFormat="1">
      <c r="A1175" s="14"/>
      <c r="B1175" s="243"/>
      <c r="C1175" s="244"/>
      <c r="D1175" s="234" t="s">
        <v>178</v>
      </c>
      <c r="E1175" s="245" t="s">
        <v>1</v>
      </c>
      <c r="F1175" s="246" t="s">
        <v>538</v>
      </c>
      <c r="G1175" s="244"/>
      <c r="H1175" s="247">
        <v>-4.1369999999999996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178</v>
      </c>
      <c r="AU1175" s="253" t="s">
        <v>83</v>
      </c>
      <c r="AV1175" s="14" t="s">
        <v>83</v>
      </c>
      <c r="AW1175" s="14" t="s">
        <v>30</v>
      </c>
      <c r="AX1175" s="14" t="s">
        <v>73</v>
      </c>
      <c r="AY1175" s="253" t="s">
        <v>169</v>
      </c>
    </row>
    <row r="1176" s="13" customFormat="1">
      <c r="A1176" s="13"/>
      <c r="B1176" s="232"/>
      <c r="C1176" s="233"/>
      <c r="D1176" s="234" t="s">
        <v>178</v>
      </c>
      <c r="E1176" s="235" t="s">
        <v>1</v>
      </c>
      <c r="F1176" s="236" t="s">
        <v>694</v>
      </c>
      <c r="G1176" s="233"/>
      <c r="H1176" s="235" t="s">
        <v>1</v>
      </c>
      <c r="I1176" s="237"/>
      <c r="J1176" s="233"/>
      <c r="K1176" s="233"/>
      <c r="L1176" s="238"/>
      <c r="M1176" s="239"/>
      <c r="N1176" s="240"/>
      <c r="O1176" s="240"/>
      <c r="P1176" s="240"/>
      <c r="Q1176" s="240"/>
      <c r="R1176" s="240"/>
      <c r="S1176" s="240"/>
      <c r="T1176" s="24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2" t="s">
        <v>178</v>
      </c>
      <c r="AU1176" s="242" t="s">
        <v>83</v>
      </c>
      <c r="AV1176" s="13" t="s">
        <v>81</v>
      </c>
      <c r="AW1176" s="13" t="s">
        <v>30</v>
      </c>
      <c r="AX1176" s="13" t="s">
        <v>73</v>
      </c>
      <c r="AY1176" s="242" t="s">
        <v>169</v>
      </c>
    </row>
    <row r="1177" s="14" customFormat="1">
      <c r="A1177" s="14"/>
      <c r="B1177" s="243"/>
      <c r="C1177" s="244"/>
      <c r="D1177" s="234" t="s">
        <v>178</v>
      </c>
      <c r="E1177" s="245" t="s">
        <v>1</v>
      </c>
      <c r="F1177" s="246" t="s">
        <v>1105</v>
      </c>
      <c r="G1177" s="244"/>
      <c r="H1177" s="247">
        <v>64.890000000000001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3" t="s">
        <v>178</v>
      </c>
      <c r="AU1177" s="253" t="s">
        <v>83</v>
      </c>
      <c r="AV1177" s="14" t="s">
        <v>83</v>
      </c>
      <c r="AW1177" s="14" t="s">
        <v>30</v>
      </c>
      <c r="AX1177" s="14" t="s">
        <v>73</v>
      </c>
      <c r="AY1177" s="253" t="s">
        <v>169</v>
      </c>
    </row>
    <row r="1178" s="14" customFormat="1">
      <c r="A1178" s="14"/>
      <c r="B1178" s="243"/>
      <c r="C1178" s="244"/>
      <c r="D1178" s="234" t="s">
        <v>178</v>
      </c>
      <c r="E1178" s="245" t="s">
        <v>1</v>
      </c>
      <c r="F1178" s="246" t="s">
        <v>1106</v>
      </c>
      <c r="G1178" s="244"/>
      <c r="H1178" s="247">
        <v>-6.8949999999999996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178</v>
      </c>
      <c r="AU1178" s="253" t="s">
        <v>83</v>
      </c>
      <c r="AV1178" s="14" t="s">
        <v>83</v>
      </c>
      <c r="AW1178" s="14" t="s">
        <v>30</v>
      </c>
      <c r="AX1178" s="14" t="s">
        <v>73</v>
      </c>
      <c r="AY1178" s="253" t="s">
        <v>169</v>
      </c>
    </row>
    <row r="1179" s="13" customFormat="1">
      <c r="A1179" s="13"/>
      <c r="B1179" s="232"/>
      <c r="C1179" s="233"/>
      <c r="D1179" s="234" t="s">
        <v>178</v>
      </c>
      <c r="E1179" s="235" t="s">
        <v>1</v>
      </c>
      <c r="F1179" s="236" t="s">
        <v>696</v>
      </c>
      <c r="G1179" s="233"/>
      <c r="H1179" s="235" t="s">
        <v>1</v>
      </c>
      <c r="I1179" s="237"/>
      <c r="J1179" s="233"/>
      <c r="K1179" s="233"/>
      <c r="L1179" s="238"/>
      <c r="M1179" s="239"/>
      <c r="N1179" s="240"/>
      <c r="O1179" s="240"/>
      <c r="P1179" s="240"/>
      <c r="Q1179" s="240"/>
      <c r="R1179" s="240"/>
      <c r="S1179" s="240"/>
      <c r="T1179" s="24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2" t="s">
        <v>178</v>
      </c>
      <c r="AU1179" s="242" t="s">
        <v>83</v>
      </c>
      <c r="AV1179" s="13" t="s">
        <v>81</v>
      </c>
      <c r="AW1179" s="13" t="s">
        <v>30</v>
      </c>
      <c r="AX1179" s="13" t="s">
        <v>73</v>
      </c>
      <c r="AY1179" s="242" t="s">
        <v>169</v>
      </c>
    </row>
    <row r="1180" s="14" customFormat="1">
      <c r="A1180" s="14"/>
      <c r="B1180" s="243"/>
      <c r="C1180" s="244"/>
      <c r="D1180" s="234" t="s">
        <v>178</v>
      </c>
      <c r="E1180" s="245" t="s">
        <v>1</v>
      </c>
      <c r="F1180" s="246" t="s">
        <v>1107</v>
      </c>
      <c r="G1180" s="244"/>
      <c r="H1180" s="247">
        <v>13.566000000000001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3" t="s">
        <v>178</v>
      </c>
      <c r="AU1180" s="253" t="s">
        <v>83</v>
      </c>
      <c r="AV1180" s="14" t="s">
        <v>83</v>
      </c>
      <c r="AW1180" s="14" t="s">
        <v>30</v>
      </c>
      <c r="AX1180" s="14" t="s">
        <v>73</v>
      </c>
      <c r="AY1180" s="253" t="s">
        <v>169</v>
      </c>
    </row>
    <row r="1181" s="14" customFormat="1">
      <c r="A1181" s="14"/>
      <c r="B1181" s="243"/>
      <c r="C1181" s="244"/>
      <c r="D1181" s="234" t="s">
        <v>178</v>
      </c>
      <c r="E1181" s="245" t="s">
        <v>1</v>
      </c>
      <c r="F1181" s="246" t="s">
        <v>283</v>
      </c>
      <c r="G1181" s="244"/>
      <c r="H1181" s="247">
        <v>-1.379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3" t="s">
        <v>178</v>
      </c>
      <c r="AU1181" s="253" t="s">
        <v>83</v>
      </c>
      <c r="AV1181" s="14" t="s">
        <v>83</v>
      </c>
      <c r="AW1181" s="14" t="s">
        <v>30</v>
      </c>
      <c r="AX1181" s="14" t="s">
        <v>73</v>
      </c>
      <c r="AY1181" s="253" t="s">
        <v>169</v>
      </c>
    </row>
    <row r="1182" s="13" customFormat="1">
      <c r="A1182" s="13"/>
      <c r="B1182" s="232"/>
      <c r="C1182" s="233"/>
      <c r="D1182" s="234" t="s">
        <v>178</v>
      </c>
      <c r="E1182" s="235" t="s">
        <v>1</v>
      </c>
      <c r="F1182" s="236" t="s">
        <v>213</v>
      </c>
      <c r="G1182" s="233"/>
      <c r="H1182" s="235" t="s">
        <v>1</v>
      </c>
      <c r="I1182" s="237"/>
      <c r="J1182" s="233"/>
      <c r="K1182" s="233"/>
      <c r="L1182" s="238"/>
      <c r="M1182" s="239"/>
      <c r="N1182" s="240"/>
      <c r="O1182" s="240"/>
      <c r="P1182" s="240"/>
      <c r="Q1182" s="240"/>
      <c r="R1182" s="240"/>
      <c r="S1182" s="240"/>
      <c r="T1182" s="241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2" t="s">
        <v>178</v>
      </c>
      <c r="AU1182" s="242" t="s">
        <v>83</v>
      </c>
      <c r="AV1182" s="13" t="s">
        <v>81</v>
      </c>
      <c r="AW1182" s="13" t="s">
        <v>30</v>
      </c>
      <c r="AX1182" s="13" t="s">
        <v>73</v>
      </c>
      <c r="AY1182" s="242" t="s">
        <v>169</v>
      </c>
    </row>
    <row r="1183" s="13" customFormat="1">
      <c r="A1183" s="13"/>
      <c r="B1183" s="232"/>
      <c r="C1183" s="233"/>
      <c r="D1183" s="234" t="s">
        <v>178</v>
      </c>
      <c r="E1183" s="235" t="s">
        <v>1</v>
      </c>
      <c r="F1183" s="236" t="s">
        <v>232</v>
      </c>
      <c r="G1183" s="233"/>
      <c r="H1183" s="235" t="s">
        <v>1</v>
      </c>
      <c r="I1183" s="237"/>
      <c r="J1183" s="233"/>
      <c r="K1183" s="233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2" t="s">
        <v>178</v>
      </c>
      <c r="AU1183" s="242" t="s">
        <v>83</v>
      </c>
      <c r="AV1183" s="13" t="s">
        <v>81</v>
      </c>
      <c r="AW1183" s="13" t="s">
        <v>30</v>
      </c>
      <c r="AX1183" s="13" t="s">
        <v>73</v>
      </c>
      <c r="AY1183" s="242" t="s">
        <v>169</v>
      </c>
    </row>
    <row r="1184" s="14" customFormat="1">
      <c r="A1184" s="14"/>
      <c r="B1184" s="243"/>
      <c r="C1184" s="244"/>
      <c r="D1184" s="234" t="s">
        <v>178</v>
      </c>
      <c r="E1184" s="245" t="s">
        <v>1</v>
      </c>
      <c r="F1184" s="246" t="s">
        <v>1108</v>
      </c>
      <c r="G1184" s="244"/>
      <c r="H1184" s="247">
        <v>16.463999999999999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178</v>
      </c>
      <c r="AU1184" s="253" t="s">
        <v>83</v>
      </c>
      <c r="AV1184" s="14" t="s">
        <v>83</v>
      </c>
      <c r="AW1184" s="14" t="s">
        <v>30</v>
      </c>
      <c r="AX1184" s="14" t="s">
        <v>73</v>
      </c>
      <c r="AY1184" s="253" t="s">
        <v>169</v>
      </c>
    </row>
    <row r="1185" s="14" customFormat="1">
      <c r="A1185" s="14"/>
      <c r="B1185" s="243"/>
      <c r="C1185" s="244"/>
      <c r="D1185" s="234" t="s">
        <v>178</v>
      </c>
      <c r="E1185" s="245" t="s">
        <v>1</v>
      </c>
      <c r="F1185" s="246" t="s">
        <v>283</v>
      </c>
      <c r="G1185" s="244"/>
      <c r="H1185" s="247">
        <v>-1.379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3" t="s">
        <v>178</v>
      </c>
      <c r="AU1185" s="253" t="s">
        <v>83</v>
      </c>
      <c r="AV1185" s="14" t="s">
        <v>83</v>
      </c>
      <c r="AW1185" s="14" t="s">
        <v>30</v>
      </c>
      <c r="AX1185" s="14" t="s">
        <v>73</v>
      </c>
      <c r="AY1185" s="253" t="s">
        <v>169</v>
      </c>
    </row>
    <row r="1186" s="13" customFormat="1">
      <c r="A1186" s="13"/>
      <c r="B1186" s="232"/>
      <c r="C1186" s="233"/>
      <c r="D1186" s="234" t="s">
        <v>178</v>
      </c>
      <c r="E1186" s="235" t="s">
        <v>1</v>
      </c>
      <c r="F1186" s="236" t="s">
        <v>234</v>
      </c>
      <c r="G1186" s="233"/>
      <c r="H1186" s="235" t="s">
        <v>1</v>
      </c>
      <c r="I1186" s="237"/>
      <c r="J1186" s="233"/>
      <c r="K1186" s="233"/>
      <c r="L1186" s="238"/>
      <c r="M1186" s="239"/>
      <c r="N1186" s="240"/>
      <c r="O1186" s="240"/>
      <c r="P1186" s="240"/>
      <c r="Q1186" s="240"/>
      <c r="R1186" s="240"/>
      <c r="S1186" s="240"/>
      <c r="T1186" s="24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2" t="s">
        <v>178</v>
      </c>
      <c r="AU1186" s="242" t="s">
        <v>83</v>
      </c>
      <c r="AV1186" s="13" t="s">
        <v>81</v>
      </c>
      <c r="AW1186" s="13" t="s">
        <v>30</v>
      </c>
      <c r="AX1186" s="13" t="s">
        <v>73</v>
      </c>
      <c r="AY1186" s="242" t="s">
        <v>169</v>
      </c>
    </row>
    <row r="1187" s="14" customFormat="1">
      <c r="A1187" s="14"/>
      <c r="B1187" s="243"/>
      <c r="C1187" s="244"/>
      <c r="D1187" s="234" t="s">
        <v>178</v>
      </c>
      <c r="E1187" s="245" t="s">
        <v>1</v>
      </c>
      <c r="F1187" s="246" t="s">
        <v>1103</v>
      </c>
      <c r="G1187" s="244"/>
      <c r="H1187" s="247">
        <v>4</v>
      </c>
      <c r="I1187" s="248"/>
      <c r="J1187" s="244"/>
      <c r="K1187" s="244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3" t="s">
        <v>178</v>
      </c>
      <c r="AU1187" s="253" t="s">
        <v>83</v>
      </c>
      <c r="AV1187" s="14" t="s">
        <v>83</v>
      </c>
      <c r="AW1187" s="14" t="s">
        <v>30</v>
      </c>
      <c r="AX1187" s="14" t="s">
        <v>73</v>
      </c>
      <c r="AY1187" s="253" t="s">
        <v>169</v>
      </c>
    </row>
    <row r="1188" s="13" customFormat="1">
      <c r="A1188" s="13"/>
      <c r="B1188" s="232"/>
      <c r="C1188" s="233"/>
      <c r="D1188" s="234" t="s">
        <v>178</v>
      </c>
      <c r="E1188" s="235" t="s">
        <v>1</v>
      </c>
      <c r="F1188" s="236" t="s">
        <v>224</v>
      </c>
      <c r="G1188" s="233"/>
      <c r="H1188" s="235" t="s">
        <v>1</v>
      </c>
      <c r="I1188" s="237"/>
      <c r="J1188" s="233"/>
      <c r="K1188" s="233"/>
      <c r="L1188" s="238"/>
      <c r="M1188" s="239"/>
      <c r="N1188" s="240"/>
      <c r="O1188" s="240"/>
      <c r="P1188" s="240"/>
      <c r="Q1188" s="240"/>
      <c r="R1188" s="240"/>
      <c r="S1188" s="240"/>
      <c r="T1188" s="24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2" t="s">
        <v>178</v>
      </c>
      <c r="AU1188" s="242" t="s">
        <v>83</v>
      </c>
      <c r="AV1188" s="13" t="s">
        <v>81</v>
      </c>
      <c r="AW1188" s="13" t="s">
        <v>30</v>
      </c>
      <c r="AX1188" s="13" t="s">
        <v>73</v>
      </c>
      <c r="AY1188" s="242" t="s">
        <v>169</v>
      </c>
    </row>
    <row r="1189" s="14" customFormat="1">
      <c r="A1189" s="14"/>
      <c r="B1189" s="243"/>
      <c r="C1189" s="244"/>
      <c r="D1189" s="234" t="s">
        <v>178</v>
      </c>
      <c r="E1189" s="245" t="s">
        <v>1</v>
      </c>
      <c r="F1189" s="246" t="s">
        <v>1109</v>
      </c>
      <c r="G1189" s="244"/>
      <c r="H1189" s="247">
        <v>10.332000000000001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3" t="s">
        <v>178</v>
      </c>
      <c r="AU1189" s="253" t="s">
        <v>83</v>
      </c>
      <c r="AV1189" s="14" t="s">
        <v>83</v>
      </c>
      <c r="AW1189" s="14" t="s">
        <v>30</v>
      </c>
      <c r="AX1189" s="14" t="s">
        <v>73</v>
      </c>
      <c r="AY1189" s="253" t="s">
        <v>169</v>
      </c>
    </row>
    <row r="1190" s="14" customFormat="1">
      <c r="A1190" s="14"/>
      <c r="B1190" s="243"/>
      <c r="C1190" s="244"/>
      <c r="D1190" s="234" t="s">
        <v>178</v>
      </c>
      <c r="E1190" s="245" t="s">
        <v>1</v>
      </c>
      <c r="F1190" s="246" t="s">
        <v>1110</v>
      </c>
      <c r="G1190" s="244"/>
      <c r="H1190" s="247">
        <v>-1.6200000000000001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178</v>
      </c>
      <c r="AU1190" s="253" t="s">
        <v>83</v>
      </c>
      <c r="AV1190" s="14" t="s">
        <v>83</v>
      </c>
      <c r="AW1190" s="14" t="s">
        <v>30</v>
      </c>
      <c r="AX1190" s="14" t="s">
        <v>73</v>
      </c>
      <c r="AY1190" s="253" t="s">
        <v>169</v>
      </c>
    </row>
    <row r="1191" s="13" customFormat="1">
      <c r="A1191" s="13"/>
      <c r="B1191" s="232"/>
      <c r="C1191" s="233"/>
      <c r="D1191" s="234" t="s">
        <v>178</v>
      </c>
      <c r="E1191" s="235" t="s">
        <v>1</v>
      </c>
      <c r="F1191" s="236" t="s">
        <v>222</v>
      </c>
      <c r="G1191" s="233"/>
      <c r="H1191" s="235" t="s">
        <v>1</v>
      </c>
      <c r="I1191" s="237"/>
      <c r="J1191" s="233"/>
      <c r="K1191" s="233"/>
      <c r="L1191" s="238"/>
      <c r="M1191" s="239"/>
      <c r="N1191" s="240"/>
      <c r="O1191" s="240"/>
      <c r="P1191" s="240"/>
      <c r="Q1191" s="240"/>
      <c r="R1191" s="240"/>
      <c r="S1191" s="240"/>
      <c r="T1191" s="24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2" t="s">
        <v>178</v>
      </c>
      <c r="AU1191" s="242" t="s">
        <v>83</v>
      </c>
      <c r="AV1191" s="13" t="s">
        <v>81</v>
      </c>
      <c r="AW1191" s="13" t="s">
        <v>30</v>
      </c>
      <c r="AX1191" s="13" t="s">
        <v>73</v>
      </c>
      <c r="AY1191" s="242" t="s">
        <v>169</v>
      </c>
    </row>
    <row r="1192" s="14" customFormat="1">
      <c r="A1192" s="14"/>
      <c r="B1192" s="243"/>
      <c r="C1192" s="244"/>
      <c r="D1192" s="234" t="s">
        <v>178</v>
      </c>
      <c r="E1192" s="245" t="s">
        <v>1</v>
      </c>
      <c r="F1192" s="246" t="s">
        <v>1111</v>
      </c>
      <c r="G1192" s="244"/>
      <c r="H1192" s="247">
        <v>19.824000000000002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3" t="s">
        <v>178</v>
      </c>
      <c r="AU1192" s="253" t="s">
        <v>83</v>
      </c>
      <c r="AV1192" s="14" t="s">
        <v>83</v>
      </c>
      <c r="AW1192" s="14" t="s">
        <v>30</v>
      </c>
      <c r="AX1192" s="14" t="s">
        <v>73</v>
      </c>
      <c r="AY1192" s="253" t="s">
        <v>169</v>
      </c>
    </row>
    <row r="1193" s="14" customFormat="1">
      <c r="A1193" s="14"/>
      <c r="B1193" s="243"/>
      <c r="C1193" s="244"/>
      <c r="D1193" s="234" t="s">
        <v>178</v>
      </c>
      <c r="E1193" s="245" t="s">
        <v>1</v>
      </c>
      <c r="F1193" s="246" t="s">
        <v>305</v>
      </c>
      <c r="G1193" s="244"/>
      <c r="H1193" s="247">
        <v>-1.1819999999999999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178</v>
      </c>
      <c r="AU1193" s="253" t="s">
        <v>83</v>
      </c>
      <c r="AV1193" s="14" t="s">
        <v>83</v>
      </c>
      <c r="AW1193" s="14" t="s">
        <v>30</v>
      </c>
      <c r="AX1193" s="14" t="s">
        <v>73</v>
      </c>
      <c r="AY1193" s="253" t="s">
        <v>169</v>
      </c>
    </row>
    <row r="1194" s="13" customFormat="1">
      <c r="A1194" s="13"/>
      <c r="B1194" s="232"/>
      <c r="C1194" s="233"/>
      <c r="D1194" s="234" t="s">
        <v>178</v>
      </c>
      <c r="E1194" s="235" t="s">
        <v>1</v>
      </c>
      <c r="F1194" s="236" t="s">
        <v>216</v>
      </c>
      <c r="G1194" s="233"/>
      <c r="H1194" s="235" t="s">
        <v>1</v>
      </c>
      <c r="I1194" s="237"/>
      <c r="J1194" s="233"/>
      <c r="K1194" s="233"/>
      <c r="L1194" s="238"/>
      <c r="M1194" s="239"/>
      <c r="N1194" s="240"/>
      <c r="O1194" s="240"/>
      <c r="P1194" s="240"/>
      <c r="Q1194" s="240"/>
      <c r="R1194" s="240"/>
      <c r="S1194" s="240"/>
      <c r="T1194" s="24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2" t="s">
        <v>178</v>
      </c>
      <c r="AU1194" s="242" t="s">
        <v>83</v>
      </c>
      <c r="AV1194" s="13" t="s">
        <v>81</v>
      </c>
      <c r="AW1194" s="13" t="s">
        <v>30</v>
      </c>
      <c r="AX1194" s="13" t="s">
        <v>73</v>
      </c>
      <c r="AY1194" s="242" t="s">
        <v>169</v>
      </c>
    </row>
    <row r="1195" s="14" customFormat="1">
      <c r="A1195" s="14"/>
      <c r="B1195" s="243"/>
      <c r="C1195" s="244"/>
      <c r="D1195" s="234" t="s">
        <v>178</v>
      </c>
      <c r="E1195" s="245" t="s">
        <v>1</v>
      </c>
      <c r="F1195" s="246" t="s">
        <v>1112</v>
      </c>
      <c r="G1195" s="244"/>
      <c r="H1195" s="247">
        <v>21.84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178</v>
      </c>
      <c r="AU1195" s="253" t="s">
        <v>83</v>
      </c>
      <c r="AV1195" s="14" t="s">
        <v>83</v>
      </c>
      <c r="AW1195" s="14" t="s">
        <v>30</v>
      </c>
      <c r="AX1195" s="14" t="s">
        <v>73</v>
      </c>
      <c r="AY1195" s="253" t="s">
        <v>169</v>
      </c>
    </row>
    <row r="1196" s="14" customFormat="1">
      <c r="A1196" s="14"/>
      <c r="B1196" s="243"/>
      <c r="C1196" s="244"/>
      <c r="D1196" s="234" t="s">
        <v>178</v>
      </c>
      <c r="E1196" s="245" t="s">
        <v>1</v>
      </c>
      <c r="F1196" s="246" t="s">
        <v>1113</v>
      </c>
      <c r="G1196" s="244"/>
      <c r="H1196" s="247">
        <v>-0.59099999999999997</v>
      </c>
      <c r="I1196" s="248"/>
      <c r="J1196" s="244"/>
      <c r="K1196" s="244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3" t="s">
        <v>178</v>
      </c>
      <c r="AU1196" s="253" t="s">
        <v>83</v>
      </c>
      <c r="AV1196" s="14" t="s">
        <v>83</v>
      </c>
      <c r="AW1196" s="14" t="s">
        <v>30</v>
      </c>
      <c r="AX1196" s="14" t="s">
        <v>73</v>
      </c>
      <c r="AY1196" s="253" t="s">
        <v>169</v>
      </c>
    </row>
    <row r="1197" s="15" customFormat="1">
      <c r="A1197" s="15"/>
      <c r="B1197" s="254"/>
      <c r="C1197" s="255"/>
      <c r="D1197" s="234" t="s">
        <v>178</v>
      </c>
      <c r="E1197" s="256" t="s">
        <v>1</v>
      </c>
      <c r="F1197" s="257" t="s">
        <v>181</v>
      </c>
      <c r="G1197" s="255"/>
      <c r="H1197" s="258">
        <v>349.54099999999988</v>
      </c>
      <c r="I1197" s="259"/>
      <c r="J1197" s="255"/>
      <c r="K1197" s="255"/>
      <c r="L1197" s="260"/>
      <c r="M1197" s="261"/>
      <c r="N1197" s="262"/>
      <c r="O1197" s="262"/>
      <c r="P1197" s="262"/>
      <c r="Q1197" s="262"/>
      <c r="R1197" s="262"/>
      <c r="S1197" s="262"/>
      <c r="T1197" s="263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64" t="s">
        <v>178</v>
      </c>
      <c r="AU1197" s="264" t="s">
        <v>83</v>
      </c>
      <c r="AV1197" s="15" t="s">
        <v>177</v>
      </c>
      <c r="AW1197" s="15" t="s">
        <v>30</v>
      </c>
      <c r="AX1197" s="15" t="s">
        <v>81</v>
      </c>
      <c r="AY1197" s="264" t="s">
        <v>169</v>
      </c>
    </row>
    <row r="1198" s="2" customFormat="1" ht="24.15" customHeight="1">
      <c r="A1198" s="39"/>
      <c r="B1198" s="40"/>
      <c r="C1198" s="219" t="s">
        <v>813</v>
      </c>
      <c r="D1198" s="219" t="s">
        <v>172</v>
      </c>
      <c r="E1198" s="220" t="s">
        <v>1114</v>
      </c>
      <c r="F1198" s="221" t="s">
        <v>1115</v>
      </c>
      <c r="G1198" s="222" t="s">
        <v>175</v>
      </c>
      <c r="H1198" s="223">
        <v>43.469999999999999</v>
      </c>
      <c r="I1198" s="224"/>
      <c r="J1198" s="225">
        <f>ROUND(I1198*H1198,2)</f>
        <v>0</v>
      </c>
      <c r="K1198" s="221" t="s">
        <v>176</v>
      </c>
      <c r="L1198" s="45"/>
      <c r="M1198" s="226" t="s">
        <v>1</v>
      </c>
      <c r="N1198" s="227" t="s">
        <v>38</v>
      </c>
      <c r="O1198" s="92"/>
      <c r="P1198" s="228">
        <f>O1198*H1198</f>
        <v>0</v>
      </c>
      <c r="Q1198" s="228">
        <v>0</v>
      </c>
      <c r="R1198" s="228">
        <f>Q1198*H1198</f>
        <v>0</v>
      </c>
      <c r="S1198" s="228">
        <v>0</v>
      </c>
      <c r="T1198" s="229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0" t="s">
        <v>316</v>
      </c>
      <c r="AT1198" s="230" t="s">
        <v>172</v>
      </c>
      <c r="AU1198" s="230" t="s">
        <v>83</v>
      </c>
      <c r="AY1198" s="18" t="s">
        <v>169</v>
      </c>
      <c r="BE1198" s="231">
        <f>IF(N1198="základní",J1198,0)</f>
        <v>0</v>
      </c>
      <c r="BF1198" s="231">
        <f>IF(N1198="snížená",J1198,0)</f>
        <v>0</v>
      </c>
      <c r="BG1198" s="231">
        <f>IF(N1198="zákl. přenesená",J1198,0)</f>
        <v>0</v>
      </c>
      <c r="BH1198" s="231">
        <f>IF(N1198="sníž. přenesená",J1198,0)</f>
        <v>0</v>
      </c>
      <c r="BI1198" s="231">
        <f>IF(N1198="nulová",J1198,0)</f>
        <v>0</v>
      </c>
      <c r="BJ1198" s="18" t="s">
        <v>81</v>
      </c>
      <c r="BK1198" s="231">
        <f>ROUND(I1198*H1198,2)</f>
        <v>0</v>
      </c>
      <c r="BL1198" s="18" t="s">
        <v>316</v>
      </c>
      <c r="BM1198" s="230" t="s">
        <v>1116</v>
      </c>
    </row>
    <row r="1199" s="14" customFormat="1">
      <c r="A1199" s="14"/>
      <c r="B1199" s="243"/>
      <c r="C1199" s="244"/>
      <c r="D1199" s="234" t="s">
        <v>178</v>
      </c>
      <c r="E1199" s="245" t="s">
        <v>1</v>
      </c>
      <c r="F1199" s="246" t="s">
        <v>1117</v>
      </c>
      <c r="G1199" s="244"/>
      <c r="H1199" s="247">
        <v>22.68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178</v>
      </c>
      <c r="AU1199" s="253" t="s">
        <v>83</v>
      </c>
      <c r="AV1199" s="14" t="s">
        <v>83</v>
      </c>
      <c r="AW1199" s="14" t="s">
        <v>30</v>
      </c>
      <c r="AX1199" s="14" t="s">
        <v>73</v>
      </c>
      <c r="AY1199" s="253" t="s">
        <v>169</v>
      </c>
    </row>
    <row r="1200" s="14" customFormat="1">
      <c r="A1200" s="14"/>
      <c r="B1200" s="243"/>
      <c r="C1200" s="244"/>
      <c r="D1200" s="234" t="s">
        <v>178</v>
      </c>
      <c r="E1200" s="245" t="s">
        <v>1</v>
      </c>
      <c r="F1200" s="246" t="s">
        <v>1118</v>
      </c>
      <c r="G1200" s="244"/>
      <c r="H1200" s="247">
        <v>9.4499999999999993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178</v>
      </c>
      <c r="AU1200" s="253" t="s">
        <v>83</v>
      </c>
      <c r="AV1200" s="14" t="s">
        <v>83</v>
      </c>
      <c r="AW1200" s="14" t="s">
        <v>30</v>
      </c>
      <c r="AX1200" s="14" t="s">
        <v>73</v>
      </c>
      <c r="AY1200" s="253" t="s">
        <v>169</v>
      </c>
    </row>
    <row r="1201" s="14" customFormat="1">
      <c r="A1201" s="14"/>
      <c r="B1201" s="243"/>
      <c r="C1201" s="244"/>
      <c r="D1201" s="234" t="s">
        <v>178</v>
      </c>
      <c r="E1201" s="245" t="s">
        <v>1</v>
      </c>
      <c r="F1201" s="246" t="s">
        <v>1119</v>
      </c>
      <c r="G1201" s="244"/>
      <c r="H1201" s="247">
        <v>11.34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178</v>
      </c>
      <c r="AU1201" s="253" t="s">
        <v>83</v>
      </c>
      <c r="AV1201" s="14" t="s">
        <v>83</v>
      </c>
      <c r="AW1201" s="14" t="s">
        <v>30</v>
      </c>
      <c r="AX1201" s="14" t="s">
        <v>73</v>
      </c>
      <c r="AY1201" s="253" t="s">
        <v>169</v>
      </c>
    </row>
    <row r="1202" s="15" customFormat="1">
      <c r="A1202" s="15"/>
      <c r="B1202" s="254"/>
      <c r="C1202" s="255"/>
      <c r="D1202" s="234" t="s">
        <v>178</v>
      </c>
      <c r="E1202" s="256" t="s">
        <v>1</v>
      </c>
      <c r="F1202" s="257" t="s">
        <v>181</v>
      </c>
      <c r="G1202" s="255"/>
      <c r="H1202" s="258">
        <v>43.469999999999999</v>
      </c>
      <c r="I1202" s="259"/>
      <c r="J1202" s="255"/>
      <c r="K1202" s="255"/>
      <c r="L1202" s="260"/>
      <c r="M1202" s="261"/>
      <c r="N1202" s="262"/>
      <c r="O1202" s="262"/>
      <c r="P1202" s="262"/>
      <c r="Q1202" s="262"/>
      <c r="R1202" s="262"/>
      <c r="S1202" s="262"/>
      <c r="T1202" s="263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64" t="s">
        <v>178</v>
      </c>
      <c r="AU1202" s="264" t="s">
        <v>83</v>
      </c>
      <c r="AV1202" s="15" t="s">
        <v>177</v>
      </c>
      <c r="AW1202" s="15" t="s">
        <v>30</v>
      </c>
      <c r="AX1202" s="15" t="s">
        <v>81</v>
      </c>
      <c r="AY1202" s="264" t="s">
        <v>169</v>
      </c>
    </row>
    <row r="1203" s="2" customFormat="1" ht="24.15" customHeight="1">
      <c r="A1203" s="39"/>
      <c r="B1203" s="40"/>
      <c r="C1203" s="219" t="s">
        <v>1120</v>
      </c>
      <c r="D1203" s="219" t="s">
        <v>172</v>
      </c>
      <c r="E1203" s="220" t="s">
        <v>1121</v>
      </c>
      <c r="F1203" s="221" t="s">
        <v>1122</v>
      </c>
      <c r="G1203" s="222" t="s">
        <v>561</v>
      </c>
      <c r="H1203" s="223">
        <v>27.300000000000001</v>
      </c>
      <c r="I1203" s="224"/>
      <c r="J1203" s="225">
        <f>ROUND(I1203*H1203,2)</f>
        <v>0</v>
      </c>
      <c r="K1203" s="221" t="s">
        <v>176</v>
      </c>
      <c r="L1203" s="45"/>
      <c r="M1203" s="226" t="s">
        <v>1</v>
      </c>
      <c r="N1203" s="227" t="s">
        <v>38</v>
      </c>
      <c r="O1203" s="92"/>
      <c r="P1203" s="228">
        <f>O1203*H1203</f>
        <v>0</v>
      </c>
      <c r="Q1203" s="228">
        <v>0</v>
      </c>
      <c r="R1203" s="228">
        <f>Q1203*H1203</f>
        <v>0</v>
      </c>
      <c r="S1203" s="228">
        <v>0</v>
      </c>
      <c r="T1203" s="229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30" t="s">
        <v>316</v>
      </c>
      <c r="AT1203" s="230" t="s">
        <v>172</v>
      </c>
      <c r="AU1203" s="230" t="s">
        <v>83</v>
      </c>
      <c r="AY1203" s="18" t="s">
        <v>169</v>
      </c>
      <c r="BE1203" s="231">
        <f>IF(N1203="základní",J1203,0)</f>
        <v>0</v>
      </c>
      <c r="BF1203" s="231">
        <f>IF(N1203="snížená",J1203,0)</f>
        <v>0</v>
      </c>
      <c r="BG1203" s="231">
        <f>IF(N1203="zákl. přenesená",J1203,0)</f>
        <v>0</v>
      </c>
      <c r="BH1203" s="231">
        <f>IF(N1203="sníž. přenesená",J1203,0)</f>
        <v>0</v>
      </c>
      <c r="BI1203" s="231">
        <f>IF(N1203="nulová",J1203,0)</f>
        <v>0</v>
      </c>
      <c r="BJ1203" s="18" t="s">
        <v>81</v>
      </c>
      <c r="BK1203" s="231">
        <f>ROUND(I1203*H1203,2)</f>
        <v>0</v>
      </c>
      <c r="BL1203" s="18" t="s">
        <v>316</v>
      </c>
      <c r="BM1203" s="230" t="s">
        <v>1123</v>
      </c>
    </row>
    <row r="1204" s="14" customFormat="1">
      <c r="A1204" s="14"/>
      <c r="B1204" s="243"/>
      <c r="C1204" s="244"/>
      <c r="D1204" s="234" t="s">
        <v>178</v>
      </c>
      <c r="E1204" s="245" t="s">
        <v>1</v>
      </c>
      <c r="F1204" s="246" t="s">
        <v>1124</v>
      </c>
      <c r="G1204" s="244"/>
      <c r="H1204" s="247">
        <v>16.800000000000001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178</v>
      </c>
      <c r="AU1204" s="253" t="s">
        <v>83</v>
      </c>
      <c r="AV1204" s="14" t="s">
        <v>83</v>
      </c>
      <c r="AW1204" s="14" t="s">
        <v>30</v>
      </c>
      <c r="AX1204" s="14" t="s">
        <v>73</v>
      </c>
      <c r="AY1204" s="253" t="s">
        <v>169</v>
      </c>
    </row>
    <row r="1205" s="14" customFormat="1">
      <c r="A1205" s="14"/>
      <c r="B1205" s="243"/>
      <c r="C1205" s="244"/>
      <c r="D1205" s="234" t="s">
        <v>178</v>
      </c>
      <c r="E1205" s="245" t="s">
        <v>1</v>
      </c>
      <c r="F1205" s="246" t="s">
        <v>1125</v>
      </c>
      <c r="G1205" s="244"/>
      <c r="H1205" s="247">
        <v>4.2000000000000002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178</v>
      </c>
      <c r="AU1205" s="253" t="s">
        <v>83</v>
      </c>
      <c r="AV1205" s="14" t="s">
        <v>83</v>
      </c>
      <c r="AW1205" s="14" t="s">
        <v>30</v>
      </c>
      <c r="AX1205" s="14" t="s">
        <v>73</v>
      </c>
      <c r="AY1205" s="253" t="s">
        <v>169</v>
      </c>
    </row>
    <row r="1206" s="14" customFormat="1">
      <c r="A1206" s="14"/>
      <c r="B1206" s="243"/>
      <c r="C1206" s="244"/>
      <c r="D1206" s="234" t="s">
        <v>178</v>
      </c>
      <c r="E1206" s="245" t="s">
        <v>1</v>
      </c>
      <c r="F1206" s="246" t="s">
        <v>1126</v>
      </c>
      <c r="G1206" s="244"/>
      <c r="H1206" s="247">
        <v>6.2999999999999998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178</v>
      </c>
      <c r="AU1206" s="253" t="s">
        <v>83</v>
      </c>
      <c r="AV1206" s="14" t="s">
        <v>83</v>
      </c>
      <c r="AW1206" s="14" t="s">
        <v>30</v>
      </c>
      <c r="AX1206" s="14" t="s">
        <v>73</v>
      </c>
      <c r="AY1206" s="253" t="s">
        <v>169</v>
      </c>
    </row>
    <row r="1207" s="15" customFormat="1">
      <c r="A1207" s="15"/>
      <c r="B1207" s="254"/>
      <c r="C1207" s="255"/>
      <c r="D1207" s="234" t="s">
        <v>178</v>
      </c>
      <c r="E1207" s="256" t="s">
        <v>1</v>
      </c>
      <c r="F1207" s="257" t="s">
        <v>181</v>
      </c>
      <c r="G1207" s="255"/>
      <c r="H1207" s="258">
        <v>27.300000000000001</v>
      </c>
      <c r="I1207" s="259"/>
      <c r="J1207" s="255"/>
      <c r="K1207" s="255"/>
      <c r="L1207" s="260"/>
      <c r="M1207" s="261"/>
      <c r="N1207" s="262"/>
      <c r="O1207" s="262"/>
      <c r="P1207" s="262"/>
      <c r="Q1207" s="262"/>
      <c r="R1207" s="262"/>
      <c r="S1207" s="262"/>
      <c r="T1207" s="263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64" t="s">
        <v>178</v>
      </c>
      <c r="AU1207" s="264" t="s">
        <v>83</v>
      </c>
      <c r="AV1207" s="15" t="s">
        <v>177</v>
      </c>
      <c r="AW1207" s="15" t="s">
        <v>30</v>
      </c>
      <c r="AX1207" s="15" t="s">
        <v>81</v>
      </c>
      <c r="AY1207" s="264" t="s">
        <v>169</v>
      </c>
    </row>
    <row r="1208" s="2" customFormat="1" ht="37.8" customHeight="1">
      <c r="A1208" s="39"/>
      <c r="B1208" s="40"/>
      <c r="C1208" s="219" t="s">
        <v>815</v>
      </c>
      <c r="D1208" s="219" t="s">
        <v>172</v>
      </c>
      <c r="E1208" s="220" t="s">
        <v>1127</v>
      </c>
      <c r="F1208" s="221" t="s">
        <v>1128</v>
      </c>
      <c r="G1208" s="222" t="s">
        <v>175</v>
      </c>
      <c r="H1208" s="223">
        <v>349.541</v>
      </c>
      <c r="I1208" s="224"/>
      <c r="J1208" s="225">
        <f>ROUND(I1208*H1208,2)</f>
        <v>0</v>
      </c>
      <c r="K1208" s="221" t="s">
        <v>1129</v>
      </c>
      <c r="L1208" s="45"/>
      <c r="M1208" s="226" t="s">
        <v>1</v>
      </c>
      <c r="N1208" s="227" t="s">
        <v>38</v>
      </c>
      <c r="O1208" s="92"/>
      <c r="P1208" s="228">
        <f>O1208*H1208</f>
        <v>0</v>
      </c>
      <c r="Q1208" s="228">
        <v>0</v>
      </c>
      <c r="R1208" s="228">
        <f>Q1208*H1208</f>
        <v>0</v>
      </c>
      <c r="S1208" s="228">
        <v>0</v>
      </c>
      <c r="T1208" s="229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30" t="s">
        <v>316</v>
      </c>
      <c r="AT1208" s="230" t="s">
        <v>172</v>
      </c>
      <c r="AU1208" s="230" t="s">
        <v>83</v>
      </c>
      <c r="AY1208" s="18" t="s">
        <v>169</v>
      </c>
      <c r="BE1208" s="231">
        <f>IF(N1208="základní",J1208,0)</f>
        <v>0</v>
      </c>
      <c r="BF1208" s="231">
        <f>IF(N1208="snížená",J1208,0)</f>
        <v>0</v>
      </c>
      <c r="BG1208" s="231">
        <f>IF(N1208="zákl. přenesená",J1208,0)</f>
        <v>0</v>
      </c>
      <c r="BH1208" s="231">
        <f>IF(N1208="sníž. přenesená",J1208,0)</f>
        <v>0</v>
      </c>
      <c r="BI1208" s="231">
        <f>IF(N1208="nulová",J1208,0)</f>
        <v>0</v>
      </c>
      <c r="BJ1208" s="18" t="s">
        <v>81</v>
      </c>
      <c r="BK1208" s="231">
        <f>ROUND(I1208*H1208,2)</f>
        <v>0</v>
      </c>
      <c r="BL1208" s="18" t="s">
        <v>316</v>
      </c>
      <c r="BM1208" s="230" t="s">
        <v>1130</v>
      </c>
    </row>
    <row r="1209" s="14" customFormat="1">
      <c r="A1209" s="14"/>
      <c r="B1209" s="243"/>
      <c r="C1209" s="244"/>
      <c r="D1209" s="234" t="s">
        <v>178</v>
      </c>
      <c r="E1209" s="245" t="s">
        <v>1</v>
      </c>
      <c r="F1209" s="246" t="s">
        <v>1131</v>
      </c>
      <c r="G1209" s="244"/>
      <c r="H1209" s="247">
        <v>349.541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3" t="s">
        <v>178</v>
      </c>
      <c r="AU1209" s="253" t="s">
        <v>83</v>
      </c>
      <c r="AV1209" s="14" t="s">
        <v>83</v>
      </c>
      <c r="AW1209" s="14" t="s">
        <v>30</v>
      </c>
      <c r="AX1209" s="14" t="s">
        <v>73</v>
      </c>
      <c r="AY1209" s="253" t="s">
        <v>169</v>
      </c>
    </row>
    <row r="1210" s="15" customFormat="1">
      <c r="A1210" s="15"/>
      <c r="B1210" s="254"/>
      <c r="C1210" s="255"/>
      <c r="D1210" s="234" t="s">
        <v>178</v>
      </c>
      <c r="E1210" s="256" t="s">
        <v>1</v>
      </c>
      <c r="F1210" s="257" t="s">
        <v>181</v>
      </c>
      <c r="G1210" s="255"/>
      <c r="H1210" s="258">
        <v>349.541</v>
      </c>
      <c r="I1210" s="259"/>
      <c r="J1210" s="255"/>
      <c r="K1210" s="255"/>
      <c r="L1210" s="260"/>
      <c r="M1210" s="261"/>
      <c r="N1210" s="262"/>
      <c r="O1210" s="262"/>
      <c r="P1210" s="262"/>
      <c r="Q1210" s="262"/>
      <c r="R1210" s="262"/>
      <c r="S1210" s="262"/>
      <c r="T1210" s="263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64" t="s">
        <v>178</v>
      </c>
      <c r="AU1210" s="264" t="s">
        <v>83</v>
      </c>
      <c r="AV1210" s="15" t="s">
        <v>177</v>
      </c>
      <c r="AW1210" s="15" t="s">
        <v>30</v>
      </c>
      <c r="AX1210" s="15" t="s">
        <v>81</v>
      </c>
      <c r="AY1210" s="264" t="s">
        <v>169</v>
      </c>
    </row>
    <row r="1211" s="2" customFormat="1" ht="16.5" customHeight="1">
      <c r="A1211" s="39"/>
      <c r="B1211" s="40"/>
      <c r="C1211" s="283" t="s">
        <v>1132</v>
      </c>
      <c r="D1211" s="283" t="s">
        <v>737</v>
      </c>
      <c r="E1211" s="284" t="s">
        <v>1133</v>
      </c>
      <c r="F1211" s="285" t="s">
        <v>1134</v>
      </c>
      <c r="G1211" s="286" t="s">
        <v>175</v>
      </c>
      <c r="H1211" s="287">
        <v>401.97199999999998</v>
      </c>
      <c r="I1211" s="288"/>
      <c r="J1211" s="289">
        <f>ROUND(I1211*H1211,2)</f>
        <v>0</v>
      </c>
      <c r="K1211" s="285" t="s">
        <v>176</v>
      </c>
      <c r="L1211" s="290"/>
      <c r="M1211" s="291" t="s">
        <v>1</v>
      </c>
      <c r="N1211" s="292" t="s">
        <v>38</v>
      </c>
      <c r="O1211" s="92"/>
      <c r="P1211" s="228">
        <f>O1211*H1211</f>
        <v>0</v>
      </c>
      <c r="Q1211" s="228">
        <v>0</v>
      </c>
      <c r="R1211" s="228">
        <f>Q1211*H1211</f>
        <v>0</v>
      </c>
      <c r="S1211" s="228">
        <v>0</v>
      </c>
      <c r="T1211" s="229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30" t="s">
        <v>355</v>
      </c>
      <c r="AT1211" s="230" t="s">
        <v>737</v>
      </c>
      <c r="AU1211" s="230" t="s">
        <v>83</v>
      </c>
      <c r="AY1211" s="18" t="s">
        <v>169</v>
      </c>
      <c r="BE1211" s="231">
        <f>IF(N1211="základní",J1211,0)</f>
        <v>0</v>
      </c>
      <c r="BF1211" s="231">
        <f>IF(N1211="snížená",J1211,0)</f>
        <v>0</v>
      </c>
      <c r="BG1211" s="231">
        <f>IF(N1211="zákl. přenesená",J1211,0)</f>
        <v>0</v>
      </c>
      <c r="BH1211" s="231">
        <f>IF(N1211="sníž. přenesená",J1211,0)</f>
        <v>0</v>
      </c>
      <c r="BI1211" s="231">
        <f>IF(N1211="nulová",J1211,0)</f>
        <v>0</v>
      </c>
      <c r="BJ1211" s="18" t="s">
        <v>81</v>
      </c>
      <c r="BK1211" s="231">
        <f>ROUND(I1211*H1211,2)</f>
        <v>0</v>
      </c>
      <c r="BL1211" s="18" t="s">
        <v>316</v>
      </c>
      <c r="BM1211" s="230" t="s">
        <v>1135</v>
      </c>
    </row>
    <row r="1212" s="14" customFormat="1">
      <c r="A1212" s="14"/>
      <c r="B1212" s="243"/>
      <c r="C1212" s="244"/>
      <c r="D1212" s="234" t="s">
        <v>178</v>
      </c>
      <c r="E1212" s="245" t="s">
        <v>1</v>
      </c>
      <c r="F1212" s="246" t="s">
        <v>1136</v>
      </c>
      <c r="G1212" s="244"/>
      <c r="H1212" s="247">
        <v>401.97199999999998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178</v>
      </c>
      <c r="AU1212" s="253" t="s">
        <v>83</v>
      </c>
      <c r="AV1212" s="14" t="s">
        <v>83</v>
      </c>
      <c r="AW1212" s="14" t="s">
        <v>30</v>
      </c>
      <c r="AX1212" s="14" t="s">
        <v>73</v>
      </c>
      <c r="AY1212" s="253" t="s">
        <v>169</v>
      </c>
    </row>
    <row r="1213" s="15" customFormat="1">
      <c r="A1213" s="15"/>
      <c r="B1213" s="254"/>
      <c r="C1213" s="255"/>
      <c r="D1213" s="234" t="s">
        <v>178</v>
      </c>
      <c r="E1213" s="256" t="s">
        <v>1</v>
      </c>
      <c r="F1213" s="257" t="s">
        <v>181</v>
      </c>
      <c r="G1213" s="255"/>
      <c r="H1213" s="258">
        <v>401.97199999999998</v>
      </c>
      <c r="I1213" s="259"/>
      <c r="J1213" s="255"/>
      <c r="K1213" s="255"/>
      <c r="L1213" s="260"/>
      <c r="M1213" s="261"/>
      <c r="N1213" s="262"/>
      <c r="O1213" s="262"/>
      <c r="P1213" s="262"/>
      <c r="Q1213" s="262"/>
      <c r="R1213" s="262"/>
      <c r="S1213" s="262"/>
      <c r="T1213" s="263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4" t="s">
        <v>178</v>
      </c>
      <c r="AU1213" s="264" t="s">
        <v>83</v>
      </c>
      <c r="AV1213" s="15" t="s">
        <v>177</v>
      </c>
      <c r="AW1213" s="15" t="s">
        <v>30</v>
      </c>
      <c r="AX1213" s="15" t="s">
        <v>81</v>
      </c>
      <c r="AY1213" s="264" t="s">
        <v>169</v>
      </c>
    </row>
    <row r="1214" s="2" customFormat="1" ht="24.15" customHeight="1">
      <c r="A1214" s="39"/>
      <c r="B1214" s="40"/>
      <c r="C1214" s="219" t="s">
        <v>819</v>
      </c>
      <c r="D1214" s="219" t="s">
        <v>172</v>
      </c>
      <c r="E1214" s="220" t="s">
        <v>1137</v>
      </c>
      <c r="F1214" s="221" t="s">
        <v>1138</v>
      </c>
      <c r="G1214" s="222" t="s">
        <v>175</v>
      </c>
      <c r="H1214" s="223">
        <v>349.541</v>
      </c>
      <c r="I1214" s="224"/>
      <c r="J1214" s="225">
        <f>ROUND(I1214*H1214,2)</f>
        <v>0</v>
      </c>
      <c r="K1214" s="221" t="s">
        <v>176</v>
      </c>
      <c r="L1214" s="45"/>
      <c r="M1214" s="226" t="s">
        <v>1</v>
      </c>
      <c r="N1214" s="227" t="s">
        <v>38</v>
      </c>
      <c r="O1214" s="92"/>
      <c r="P1214" s="228">
        <f>O1214*H1214</f>
        <v>0</v>
      </c>
      <c r="Q1214" s="228">
        <v>0</v>
      </c>
      <c r="R1214" s="228">
        <f>Q1214*H1214</f>
        <v>0</v>
      </c>
      <c r="S1214" s="228">
        <v>0</v>
      </c>
      <c r="T1214" s="229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30" t="s">
        <v>316</v>
      </c>
      <c r="AT1214" s="230" t="s">
        <v>172</v>
      </c>
      <c r="AU1214" s="230" t="s">
        <v>83</v>
      </c>
      <c r="AY1214" s="18" t="s">
        <v>169</v>
      </c>
      <c r="BE1214" s="231">
        <f>IF(N1214="základní",J1214,0)</f>
        <v>0</v>
      </c>
      <c r="BF1214" s="231">
        <f>IF(N1214="snížená",J1214,0)</f>
        <v>0</v>
      </c>
      <c r="BG1214" s="231">
        <f>IF(N1214="zákl. přenesená",J1214,0)</f>
        <v>0</v>
      </c>
      <c r="BH1214" s="231">
        <f>IF(N1214="sníž. přenesená",J1214,0)</f>
        <v>0</v>
      </c>
      <c r="BI1214" s="231">
        <f>IF(N1214="nulová",J1214,0)</f>
        <v>0</v>
      </c>
      <c r="BJ1214" s="18" t="s">
        <v>81</v>
      </c>
      <c r="BK1214" s="231">
        <f>ROUND(I1214*H1214,2)</f>
        <v>0</v>
      </c>
      <c r="BL1214" s="18" t="s">
        <v>316</v>
      </c>
      <c r="BM1214" s="230" t="s">
        <v>1139</v>
      </c>
    </row>
    <row r="1215" s="14" customFormat="1">
      <c r="A1215" s="14"/>
      <c r="B1215" s="243"/>
      <c r="C1215" s="244"/>
      <c r="D1215" s="234" t="s">
        <v>178</v>
      </c>
      <c r="E1215" s="245" t="s">
        <v>1</v>
      </c>
      <c r="F1215" s="246" t="s">
        <v>1131</v>
      </c>
      <c r="G1215" s="244"/>
      <c r="H1215" s="247">
        <v>349.541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178</v>
      </c>
      <c r="AU1215" s="253" t="s">
        <v>83</v>
      </c>
      <c r="AV1215" s="14" t="s">
        <v>83</v>
      </c>
      <c r="AW1215" s="14" t="s">
        <v>30</v>
      </c>
      <c r="AX1215" s="14" t="s">
        <v>73</v>
      </c>
      <c r="AY1215" s="253" t="s">
        <v>169</v>
      </c>
    </row>
    <row r="1216" s="15" customFormat="1">
      <c r="A1216" s="15"/>
      <c r="B1216" s="254"/>
      <c r="C1216" s="255"/>
      <c r="D1216" s="234" t="s">
        <v>178</v>
      </c>
      <c r="E1216" s="256" t="s">
        <v>1</v>
      </c>
      <c r="F1216" s="257" t="s">
        <v>181</v>
      </c>
      <c r="G1216" s="255"/>
      <c r="H1216" s="258">
        <v>349.541</v>
      </c>
      <c r="I1216" s="259"/>
      <c r="J1216" s="255"/>
      <c r="K1216" s="255"/>
      <c r="L1216" s="260"/>
      <c r="M1216" s="261"/>
      <c r="N1216" s="262"/>
      <c r="O1216" s="262"/>
      <c r="P1216" s="262"/>
      <c r="Q1216" s="262"/>
      <c r="R1216" s="262"/>
      <c r="S1216" s="262"/>
      <c r="T1216" s="263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64" t="s">
        <v>178</v>
      </c>
      <c r="AU1216" s="264" t="s">
        <v>83</v>
      </c>
      <c r="AV1216" s="15" t="s">
        <v>177</v>
      </c>
      <c r="AW1216" s="15" t="s">
        <v>30</v>
      </c>
      <c r="AX1216" s="15" t="s">
        <v>81</v>
      </c>
      <c r="AY1216" s="264" t="s">
        <v>169</v>
      </c>
    </row>
    <row r="1217" s="2" customFormat="1" ht="24.15" customHeight="1">
      <c r="A1217" s="39"/>
      <c r="B1217" s="40"/>
      <c r="C1217" s="219" t="s">
        <v>1140</v>
      </c>
      <c r="D1217" s="219" t="s">
        <v>172</v>
      </c>
      <c r="E1217" s="220" t="s">
        <v>1141</v>
      </c>
      <c r="F1217" s="221" t="s">
        <v>1142</v>
      </c>
      <c r="G1217" s="222" t="s">
        <v>175</v>
      </c>
      <c r="H1217" s="223">
        <v>349.541</v>
      </c>
      <c r="I1217" s="224"/>
      <c r="J1217" s="225">
        <f>ROUND(I1217*H1217,2)</f>
        <v>0</v>
      </c>
      <c r="K1217" s="221" t="s">
        <v>176</v>
      </c>
      <c r="L1217" s="45"/>
      <c r="M1217" s="226" t="s">
        <v>1</v>
      </c>
      <c r="N1217" s="227" t="s">
        <v>38</v>
      </c>
      <c r="O1217" s="92"/>
      <c r="P1217" s="228">
        <f>O1217*H1217</f>
        <v>0</v>
      </c>
      <c r="Q1217" s="228">
        <v>0</v>
      </c>
      <c r="R1217" s="228">
        <f>Q1217*H1217</f>
        <v>0</v>
      </c>
      <c r="S1217" s="228">
        <v>0</v>
      </c>
      <c r="T1217" s="229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30" t="s">
        <v>316</v>
      </c>
      <c r="AT1217" s="230" t="s">
        <v>172</v>
      </c>
      <c r="AU1217" s="230" t="s">
        <v>83</v>
      </c>
      <c r="AY1217" s="18" t="s">
        <v>169</v>
      </c>
      <c r="BE1217" s="231">
        <f>IF(N1217="základní",J1217,0)</f>
        <v>0</v>
      </c>
      <c r="BF1217" s="231">
        <f>IF(N1217="snížená",J1217,0)</f>
        <v>0</v>
      </c>
      <c r="BG1217" s="231">
        <f>IF(N1217="zákl. přenesená",J1217,0)</f>
        <v>0</v>
      </c>
      <c r="BH1217" s="231">
        <f>IF(N1217="sníž. přenesená",J1217,0)</f>
        <v>0</v>
      </c>
      <c r="BI1217" s="231">
        <f>IF(N1217="nulová",J1217,0)</f>
        <v>0</v>
      </c>
      <c r="BJ1217" s="18" t="s">
        <v>81</v>
      </c>
      <c r="BK1217" s="231">
        <f>ROUND(I1217*H1217,2)</f>
        <v>0</v>
      </c>
      <c r="BL1217" s="18" t="s">
        <v>316</v>
      </c>
      <c r="BM1217" s="230" t="s">
        <v>1143</v>
      </c>
    </row>
    <row r="1218" s="14" customFormat="1">
      <c r="A1218" s="14"/>
      <c r="B1218" s="243"/>
      <c r="C1218" s="244"/>
      <c r="D1218" s="234" t="s">
        <v>178</v>
      </c>
      <c r="E1218" s="245" t="s">
        <v>1</v>
      </c>
      <c r="F1218" s="246" t="s">
        <v>1131</v>
      </c>
      <c r="G1218" s="244"/>
      <c r="H1218" s="247">
        <v>349.541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178</v>
      </c>
      <c r="AU1218" s="253" t="s">
        <v>83</v>
      </c>
      <c r="AV1218" s="14" t="s">
        <v>83</v>
      </c>
      <c r="AW1218" s="14" t="s">
        <v>30</v>
      </c>
      <c r="AX1218" s="14" t="s">
        <v>73</v>
      </c>
      <c r="AY1218" s="253" t="s">
        <v>169</v>
      </c>
    </row>
    <row r="1219" s="15" customFormat="1">
      <c r="A1219" s="15"/>
      <c r="B1219" s="254"/>
      <c r="C1219" s="255"/>
      <c r="D1219" s="234" t="s">
        <v>178</v>
      </c>
      <c r="E1219" s="256" t="s">
        <v>1</v>
      </c>
      <c r="F1219" s="257" t="s">
        <v>181</v>
      </c>
      <c r="G1219" s="255"/>
      <c r="H1219" s="258">
        <v>349.541</v>
      </c>
      <c r="I1219" s="259"/>
      <c r="J1219" s="255"/>
      <c r="K1219" s="255"/>
      <c r="L1219" s="260"/>
      <c r="M1219" s="261"/>
      <c r="N1219" s="262"/>
      <c r="O1219" s="262"/>
      <c r="P1219" s="262"/>
      <c r="Q1219" s="262"/>
      <c r="R1219" s="262"/>
      <c r="S1219" s="262"/>
      <c r="T1219" s="263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4" t="s">
        <v>178</v>
      </c>
      <c r="AU1219" s="264" t="s">
        <v>83</v>
      </c>
      <c r="AV1219" s="15" t="s">
        <v>177</v>
      </c>
      <c r="AW1219" s="15" t="s">
        <v>30</v>
      </c>
      <c r="AX1219" s="15" t="s">
        <v>81</v>
      </c>
      <c r="AY1219" s="264" t="s">
        <v>169</v>
      </c>
    </row>
    <row r="1220" s="2" customFormat="1" ht="16.5" customHeight="1">
      <c r="A1220" s="39"/>
      <c r="B1220" s="40"/>
      <c r="C1220" s="219" t="s">
        <v>822</v>
      </c>
      <c r="D1220" s="219" t="s">
        <v>172</v>
      </c>
      <c r="E1220" s="220" t="s">
        <v>1144</v>
      </c>
      <c r="F1220" s="221" t="s">
        <v>1145</v>
      </c>
      <c r="G1220" s="222" t="s">
        <v>561</v>
      </c>
      <c r="H1220" s="223">
        <v>313.12</v>
      </c>
      <c r="I1220" s="224"/>
      <c r="J1220" s="225">
        <f>ROUND(I1220*H1220,2)</f>
        <v>0</v>
      </c>
      <c r="K1220" s="221" t="s">
        <v>176</v>
      </c>
      <c r="L1220" s="45"/>
      <c r="M1220" s="226" t="s">
        <v>1</v>
      </c>
      <c r="N1220" s="227" t="s">
        <v>38</v>
      </c>
      <c r="O1220" s="92"/>
      <c r="P1220" s="228">
        <f>O1220*H1220</f>
        <v>0</v>
      </c>
      <c r="Q1220" s="228">
        <v>0</v>
      </c>
      <c r="R1220" s="228">
        <f>Q1220*H1220</f>
        <v>0</v>
      </c>
      <c r="S1220" s="228">
        <v>0</v>
      </c>
      <c r="T1220" s="229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30" t="s">
        <v>316</v>
      </c>
      <c r="AT1220" s="230" t="s">
        <v>172</v>
      </c>
      <c r="AU1220" s="230" t="s">
        <v>83</v>
      </c>
      <c r="AY1220" s="18" t="s">
        <v>169</v>
      </c>
      <c r="BE1220" s="231">
        <f>IF(N1220="základní",J1220,0)</f>
        <v>0</v>
      </c>
      <c r="BF1220" s="231">
        <f>IF(N1220="snížená",J1220,0)</f>
        <v>0</v>
      </c>
      <c r="BG1220" s="231">
        <f>IF(N1220="zákl. přenesená",J1220,0)</f>
        <v>0</v>
      </c>
      <c r="BH1220" s="231">
        <f>IF(N1220="sníž. přenesená",J1220,0)</f>
        <v>0</v>
      </c>
      <c r="BI1220" s="231">
        <f>IF(N1220="nulová",J1220,0)</f>
        <v>0</v>
      </c>
      <c r="BJ1220" s="18" t="s">
        <v>81</v>
      </c>
      <c r="BK1220" s="231">
        <f>ROUND(I1220*H1220,2)</f>
        <v>0</v>
      </c>
      <c r="BL1220" s="18" t="s">
        <v>316</v>
      </c>
      <c r="BM1220" s="230" t="s">
        <v>1146</v>
      </c>
    </row>
    <row r="1221" s="13" customFormat="1">
      <c r="A1221" s="13"/>
      <c r="B1221" s="232"/>
      <c r="C1221" s="233"/>
      <c r="D1221" s="234" t="s">
        <v>178</v>
      </c>
      <c r="E1221" s="235" t="s">
        <v>1</v>
      </c>
      <c r="F1221" s="236" t="s">
        <v>472</v>
      </c>
      <c r="G1221" s="233"/>
      <c r="H1221" s="235" t="s">
        <v>1</v>
      </c>
      <c r="I1221" s="237"/>
      <c r="J1221" s="233"/>
      <c r="K1221" s="233"/>
      <c r="L1221" s="238"/>
      <c r="M1221" s="239"/>
      <c r="N1221" s="240"/>
      <c r="O1221" s="240"/>
      <c r="P1221" s="240"/>
      <c r="Q1221" s="240"/>
      <c r="R1221" s="240"/>
      <c r="S1221" s="240"/>
      <c r="T1221" s="24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2" t="s">
        <v>178</v>
      </c>
      <c r="AU1221" s="242" t="s">
        <v>83</v>
      </c>
      <c r="AV1221" s="13" t="s">
        <v>81</v>
      </c>
      <c r="AW1221" s="13" t="s">
        <v>30</v>
      </c>
      <c r="AX1221" s="13" t="s">
        <v>73</v>
      </c>
      <c r="AY1221" s="242" t="s">
        <v>169</v>
      </c>
    </row>
    <row r="1222" s="14" customFormat="1">
      <c r="A1222" s="14"/>
      <c r="B1222" s="243"/>
      <c r="C1222" s="244"/>
      <c r="D1222" s="234" t="s">
        <v>178</v>
      </c>
      <c r="E1222" s="245" t="s">
        <v>1</v>
      </c>
      <c r="F1222" s="246" t="s">
        <v>1147</v>
      </c>
      <c r="G1222" s="244"/>
      <c r="H1222" s="247">
        <v>84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178</v>
      </c>
      <c r="AU1222" s="253" t="s">
        <v>83</v>
      </c>
      <c r="AV1222" s="14" t="s">
        <v>83</v>
      </c>
      <c r="AW1222" s="14" t="s">
        <v>30</v>
      </c>
      <c r="AX1222" s="14" t="s">
        <v>73</v>
      </c>
      <c r="AY1222" s="253" t="s">
        <v>169</v>
      </c>
    </row>
    <row r="1223" s="14" customFormat="1">
      <c r="A1223" s="14"/>
      <c r="B1223" s="243"/>
      <c r="C1223" s="244"/>
      <c r="D1223" s="234" t="s">
        <v>178</v>
      </c>
      <c r="E1223" s="245" t="s">
        <v>1</v>
      </c>
      <c r="F1223" s="246" t="s">
        <v>1148</v>
      </c>
      <c r="G1223" s="244"/>
      <c r="H1223" s="247">
        <v>39.899999999999999</v>
      </c>
      <c r="I1223" s="248"/>
      <c r="J1223" s="244"/>
      <c r="K1223" s="244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3" t="s">
        <v>178</v>
      </c>
      <c r="AU1223" s="253" t="s">
        <v>83</v>
      </c>
      <c r="AV1223" s="14" t="s">
        <v>83</v>
      </c>
      <c r="AW1223" s="14" t="s">
        <v>30</v>
      </c>
      <c r="AX1223" s="14" t="s">
        <v>73</v>
      </c>
      <c r="AY1223" s="253" t="s">
        <v>169</v>
      </c>
    </row>
    <row r="1224" s="16" customFormat="1">
      <c r="A1224" s="16"/>
      <c r="B1224" s="265"/>
      <c r="C1224" s="266"/>
      <c r="D1224" s="234" t="s">
        <v>178</v>
      </c>
      <c r="E1224" s="267" t="s">
        <v>1</v>
      </c>
      <c r="F1224" s="268" t="s">
        <v>212</v>
      </c>
      <c r="G1224" s="266"/>
      <c r="H1224" s="269">
        <v>123.90000000000001</v>
      </c>
      <c r="I1224" s="270"/>
      <c r="J1224" s="266"/>
      <c r="K1224" s="266"/>
      <c r="L1224" s="271"/>
      <c r="M1224" s="272"/>
      <c r="N1224" s="273"/>
      <c r="O1224" s="273"/>
      <c r="P1224" s="273"/>
      <c r="Q1224" s="273"/>
      <c r="R1224" s="273"/>
      <c r="S1224" s="273"/>
      <c r="T1224" s="274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T1224" s="275" t="s">
        <v>178</v>
      </c>
      <c r="AU1224" s="275" t="s">
        <v>83</v>
      </c>
      <c r="AV1224" s="16" t="s">
        <v>170</v>
      </c>
      <c r="AW1224" s="16" t="s">
        <v>30</v>
      </c>
      <c r="AX1224" s="16" t="s">
        <v>73</v>
      </c>
      <c r="AY1224" s="275" t="s">
        <v>169</v>
      </c>
    </row>
    <row r="1225" s="14" customFormat="1">
      <c r="A1225" s="14"/>
      <c r="B1225" s="243"/>
      <c r="C1225" s="244"/>
      <c r="D1225" s="234" t="s">
        <v>178</v>
      </c>
      <c r="E1225" s="245" t="s">
        <v>1</v>
      </c>
      <c r="F1225" s="246" t="s">
        <v>1039</v>
      </c>
      <c r="G1225" s="244"/>
      <c r="H1225" s="247">
        <v>21.940000000000001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3" t="s">
        <v>178</v>
      </c>
      <c r="AU1225" s="253" t="s">
        <v>83</v>
      </c>
      <c r="AV1225" s="14" t="s">
        <v>83</v>
      </c>
      <c r="AW1225" s="14" t="s">
        <v>30</v>
      </c>
      <c r="AX1225" s="14" t="s">
        <v>73</v>
      </c>
      <c r="AY1225" s="253" t="s">
        <v>169</v>
      </c>
    </row>
    <row r="1226" s="14" customFormat="1">
      <c r="A1226" s="14"/>
      <c r="B1226" s="243"/>
      <c r="C1226" s="244"/>
      <c r="D1226" s="234" t="s">
        <v>178</v>
      </c>
      <c r="E1226" s="245" t="s">
        <v>1</v>
      </c>
      <c r="F1226" s="246" t="s">
        <v>1040</v>
      </c>
      <c r="G1226" s="244"/>
      <c r="H1226" s="247">
        <v>28.600000000000001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178</v>
      </c>
      <c r="AU1226" s="253" t="s">
        <v>83</v>
      </c>
      <c r="AV1226" s="14" t="s">
        <v>83</v>
      </c>
      <c r="AW1226" s="14" t="s">
        <v>30</v>
      </c>
      <c r="AX1226" s="14" t="s">
        <v>73</v>
      </c>
      <c r="AY1226" s="253" t="s">
        <v>169</v>
      </c>
    </row>
    <row r="1227" s="14" customFormat="1">
      <c r="A1227" s="14"/>
      <c r="B1227" s="243"/>
      <c r="C1227" s="244"/>
      <c r="D1227" s="234" t="s">
        <v>178</v>
      </c>
      <c r="E1227" s="245" t="s">
        <v>1</v>
      </c>
      <c r="F1227" s="246" t="s">
        <v>1041</v>
      </c>
      <c r="G1227" s="244"/>
      <c r="H1227" s="247">
        <v>10.16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178</v>
      </c>
      <c r="AU1227" s="253" t="s">
        <v>83</v>
      </c>
      <c r="AV1227" s="14" t="s">
        <v>83</v>
      </c>
      <c r="AW1227" s="14" t="s">
        <v>30</v>
      </c>
      <c r="AX1227" s="14" t="s">
        <v>73</v>
      </c>
      <c r="AY1227" s="253" t="s">
        <v>169</v>
      </c>
    </row>
    <row r="1228" s="14" customFormat="1">
      <c r="A1228" s="14"/>
      <c r="B1228" s="243"/>
      <c r="C1228" s="244"/>
      <c r="D1228" s="234" t="s">
        <v>178</v>
      </c>
      <c r="E1228" s="245" t="s">
        <v>1</v>
      </c>
      <c r="F1228" s="246" t="s">
        <v>1042</v>
      </c>
      <c r="G1228" s="244"/>
      <c r="H1228" s="247">
        <v>10.619999999999999</v>
      </c>
      <c r="I1228" s="248"/>
      <c r="J1228" s="244"/>
      <c r="K1228" s="244"/>
      <c r="L1228" s="249"/>
      <c r="M1228" s="250"/>
      <c r="N1228" s="251"/>
      <c r="O1228" s="251"/>
      <c r="P1228" s="251"/>
      <c r="Q1228" s="251"/>
      <c r="R1228" s="251"/>
      <c r="S1228" s="251"/>
      <c r="T1228" s="25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3" t="s">
        <v>178</v>
      </c>
      <c r="AU1228" s="253" t="s">
        <v>83</v>
      </c>
      <c r="AV1228" s="14" t="s">
        <v>83</v>
      </c>
      <c r="AW1228" s="14" t="s">
        <v>30</v>
      </c>
      <c r="AX1228" s="14" t="s">
        <v>73</v>
      </c>
      <c r="AY1228" s="253" t="s">
        <v>169</v>
      </c>
    </row>
    <row r="1229" s="14" customFormat="1">
      <c r="A1229" s="14"/>
      <c r="B1229" s="243"/>
      <c r="C1229" s="244"/>
      <c r="D1229" s="234" t="s">
        <v>178</v>
      </c>
      <c r="E1229" s="245" t="s">
        <v>1</v>
      </c>
      <c r="F1229" s="246" t="s">
        <v>1043</v>
      </c>
      <c r="G1229" s="244"/>
      <c r="H1229" s="247">
        <v>6.1200000000000001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178</v>
      </c>
      <c r="AU1229" s="253" t="s">
        <v>83</v>
      </c>
      <c r="AV1229" s="14" t="s">
        <v>83</v>
      </c>
      <c r="AW1229" s="14" t="s">
        <v>30</v>
      </c>
      <c r="AX1229" s="14" t="s">
        <v>73</v>
      </c>
      <c r="AY1229" s="253" t="s">
        <v>169</v>
      </c>
    </row>
    <row r="1230" s="14" customFormat="1">
      <c r="A1230" s="14"/>
      <c r="B1230" s="243"/>
      <c r="C1230" s="244"/>
      <c r="D1230" s="234" t="s">
        <v>178</v>
      </c>
      <c r="E1230" s="245" t="s">
        <v>1</v>
      </c>
      <c r="F1230" s="246" t="s">
        <v>1044</v>
      </c>
      <c r="G1230" s="244"/>
      <c r="H1230" s="247">
        <v>16.699999999999999</v>
      </c>
      <c r="I1230" s="248"/>
      <c r="J1230" s="244"/>
      <c r="K1230" s="244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3" t="s">
        <v>178</v>
      </c>
      <c r="AU1230" s="253" t="s">
        <v>83</v>
      </c>
      <c r="AV1230" s="14" t="s">
        <v>83</v>
      </c>
      <c r="AW1230" s="14" t="s">
        <v>30</v>
      </c>
      <c r="AX1230" s="14" t="s">
        <v>73</v>
      </c>
      <c r="AY1230" s="253" t="s">
        <v>169</v>
      </c>
    </row>
    <row r="1231" s="14" customFormat="1">
      <c r="A1231" s="14"/>
      <c r="B1231" s="243"/>
      <c r="C1231" s="244"/>
      <c r="D1231" s="234" t="s">
        <v>178</v>
      </c>
      <c r="E1231" s="245" t="s">
        <v>1</v>
      </c>
      <c r="F1231" s="246" t="s">
        <v>1045</v>
      </c>
      <c r="G1231" s="244"/>
      <c r="H1231" s="247">
        <v>24.300000000000001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178</v>
      </c>
      <c r="AU1231" s="253" t="s">
        <v>83</v>
      </c>
      <c r="AV1231" s="14" t="s">
        <v>83</v>
      </c>
      <c r="AW1231" s="14" t="s">
        <v>30</v>
      </c>
      <c r="AX1231" s="14" t="s">
        <v>73</v>
      </c>
      <c r="AY1231" s="253" t="s">
        <v>169</v>
      </c>
    </row>
    <row r="1232" s="14" customFormat="1">
      <c r="A1232" s="14"/>
      <c r="B1232" s="243"/>
      <c r="C1232" s="244"/>
      <c r="D1232" s="234" t="s">
        <v>178</v>
      </c>
      <c r="E1232" s="245" t="s">
        <v>1</v>
      </c>
      <c r="F1232" s="246" t="s">
        <v>1046</v>
      </c>
      <c r="G1232" s="244"/>
      <c r="H1232" s="247">
        <v>30.899999999999999</v>
      </c>
      <c r="I1232" s="248"/>
      <c r="J1232" s="244"/>
      <c r="K1232" s="244"/>
      <c r="L1232" s="249"/>
      <c r="M1232" s="250"/>
      <c r="N1232" s="251"/>
      <c r="O1232" s="251"/>
      <c r="P1232" s="251"/>
      <c r="Q1232" s="251"/>
      <c r="R1232" s="251"/>
      <c r="S1232" s="251"/>
      <c r="T1232" s="25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3" t="s">
        <v>178</v>
      </c>
      <c r="AU1232" s="253" t="s">
        <v>83</v>
      </c>
      <c r="AV1232" s="14" t="s">
        <v>83</v>
      </c>
      <c r="AW1232" s="14" t="s">
        <v>30</v>
      </c>
      <c r="AX1232" s="14" t="s">
        <v>73</v>
      </c>
      <c r="AY1232" s="253" t="s">
        <v>169</v>
      </c>
    </row>
    <row r="1233" s="14" customFormat="1">
      <c r="A1233" s="14"/>
      <c r="B1233" s="243"/>
      <c r="C1233" s="244"/>
      <c r="D1233" s="234" t="s">
        <v>178</v>
      </c>
      <c r="E1233" s="245" t="s">
        <v>1</v>
      </c>
      <c r="F1233" s="246" t="s">
        <v>1047</v>
      </c>
      <c r="G1233" s="244"/>
      <c r="H1233" s="247">
        <v>6.46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3" t="s">
        <v>178</v>
      </c>
      <c r="AU1233" s="253" t="s">
        <v>83</v>
      </c>
      <c r="AV1233" s="14" t="s">
        <v>83</v>
      </c>
      <c r="AW1233" s="14" t="s">
        <v>30</v>
      </c>
      <c r="AX1233" s="14" t="s">
        <v>73</v>
      </c>
      <c r="AY1233" s="253" t="s">
        <v>169</v>
      </c>
    </row>
    <row r="1234" s="14" customFormat="1">
      <c r="A1234" s="14"/>
      <c r="B1234" s="243"/>
      <c r="C1234" s="244"/>
      <c r="D1234" s="234" t="s">
        <v>178</v>
      </c>
      <c r="E1234" s="245" t="s">
        <v>1</v>
      </c>
      <c r="F1234" s="246" t="s">
        <v>1048</v>
      </c>
      <c r="G1234" s="244"/>
      <c r="H1234" s="247">
        <v>7.8399999999999999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178</v>
      </c>
      <c r="AU1234" s="253" t="s">
        <v>83</v>
      </c>
      <c r="AV1234" s="14" t="s">
        <v>83</v>
      </c>
      <c r="AW1234" s="14" t="s">
        <v>30</v>
      </c>
      <c r="AX1234" s="14" t="s">
        <v>73</v>
      </c>
      <c r="AY1234" s="253" t="s">
        <v>169</v>
      </c>
    </row>
    <row r="1235" s="14" customFormat="1">
      <c r="A1235" s="14"/>
      <c r="B1235" s="243"/>
      <c r="C1235" s="244"/>
      <c r="D1235" s="234" t="s">
        <v>178</v>
      </c>
      <c r="E1235" s="245" t="s">
        <v>1</v>
      </c>
      <c r="F1235" s="246" t="s">
        <v>1049</v>
      </c>
      <c r="G1235" s="244"/>
      <c r="H1235" s="247">
        <v>5.7400000000000002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3" t="s">
        <v>178</v>
      </c>
      <c r="AU1235" s="253" t="s">
        <v>83</v>
      </c>
      <c r="AV1235" s="14" t="s">
        <v>83</v>
      </c>
      <c r="AW1235" s="14" t="s">
        <v>30</v>
      </c>
      <c r="AX1235" s="14" t="s">
        <v>73</v>
      </c>
      <c r="AY1235" s="253" t="s">
        <v>169</v>
      </c>
    </row>
    <row r="1236" s="14" customFormat="1">
      <c r="A1236" s="14"/>
      <c r="B1236" s="243"/>
      <c r="C1236" s="244"/>
      <c r="D1236" s="234" t="s">
        <v>178</v>
      </c>
      <c r="E1236" s="245" t="s">
        <v>1</v>
      </c>
      <c r="F1236" s="246" t="s">
        <v>1050</v>
      </c>
      <c r="G1236" s="244"/>
      <c r="H1236" s="247">
        <v>9.4399999999999995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3" t="s">
        <v>178</v>
      </c>
      <c r="AU1236" s="253" t="s">
        <v>83</v>
      </c>
      <c r="AV1236" s="14" t="s">
        <v>83</v>
      </c>
      <c r="AW1236" s="14" t="s">
        <v>30</v>
      </c>
      <c r="AX1236" s="14" t="s">
        <v>73</v>
      </c>
      <c r="AY1236" s="253" t="s">
        <v>169</v>
      </c>
    </row>
    <row r="1237" s="14" customFormat="1">
      <c r="A1237" s="14"/>
      <c r="B1237" s="243"/>
      <c r="C1237" s="244"/>
      <c r="D1237" s="234" t="s">
        <v>178</v>
      </c>
      <c r="E1237" s="245" t="s">
        <v>1</v>
      </c>
      <c r="F1237" s="246" t="s">
        <v>1051</v>
      </c>
      <c r="G1237" s="244"/>
      <c r="H1237" s="247">
        <v>10.4</v>
      </c>
      <c r="I1237" s="248"/>
      <c r="J1237" s="244"/>
      <c r="K1237" s="244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3" t="s">
        <v>178</v>
      </c>
      <c r="AU1237" s="253" t="s">
        <v>83</v>
      </c>
      <c r="AV1237" s="14" t="s">
        <v>83</v>
      </c>
      <c r="AW1237" s="14" t="s">
        <v>30</v>
      </c>
      <c r="AX1237" s="14" t="s">
        <v>73</v>
      </c>
      <c r="AY1237" s="253" t="s">
        <v>169</v>
      </c>
    </row>
    <row r="1238" s="16" customFormat="1">
      <c r="A1238" s="16"/>
      <c r="B1238" s="265"/>
      <c r="C1238" s="266"/>
      <c r="D1238" s="234" t="s">
        <v>178</v>
      </c>
      <c r="E1238" s="267" t="s">
        <v>1</v>
      </c>
      <c r="F1238" s="268" t="s">
        <v>212</v>
      </c>
      <c r="G1238" s="266"/>
      <c r="H1238" s="269">
        <v>189.22000000000003</v>
      </c>
      <c r="I1238" s="270"/>
      <c r="J1238" s="266"/>
      <c r="K1238" s="266"/>
      <c r="L1238" s="271"/>
      <c r="M1238" s="272"/>
      <c r="N1238" s="273"/>
      <c r="O1238" s="273"/>
      <c r="P1238" s="273"/>
      <c r="Q1238" s="273"/>
      <c r="R1238" s="273"/>
      <c r="S1238" s="273"/>
      <c r="T1238" s="274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T1238" s="275" t="s">
        <v>178</v>
      </c>
      <c r="AU1238" s="275" t="s">
        <v>83</v>
      </c>
      <c r="AV1238" s="16" t="s">
        <v>170</v>
      </c>
      <c r="AW1238" s="16" t="s">
        <v>30</v>
      </c>
      <c r="AX1238" s="16" t="s">
        <v>73</v>
      </c>
      <c r="AY1238" s="275" t="s">
        <v>169</v>
      </c>
    </row>
    <row r="1239" s="15" customFormat="1">
      <c r="A1239" s="15"/>
      <c r="B1239" s="254"/>
      <c r="C1239" s="255"/>
      <c r="D1239" s="234" t="s">
        <v>178</v>
      </c>
      <c r="E1239" s="256" t="s">
        <v>1</v>
      </c>
      <c r="F1239" s="257" t="s">
        <v>181</v>
      </c>
      <c r="G1239" s="255"/>
      <c r="H1239" s="258">
        <v>313.11999999999995</v>
      </c>
      <c r="I1239" s="259"/>
      <c r="J1239" s="255"/>
      <c r="K1239" s="255"/>
      <c r="L1239" s="260"/>
      <c r="M1239" s="261"/>
      <c r="N1239" s="262"/>
      <c r="O1239" s="262"/>
      <c r="P1239" s="262"/>
      <c r="Q1239" s="262"/>
      <c r="R1239" s="262"/>
      <c r="S1239" s="262"/>
      <c r="T1239" s="263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64" t="s">
        <v>178</v>
      </c>
      <c r="AU1239" s="264" t="s">
        <v>83</v>
      </c>
      <c r="AV1239" s="15" t="s">
        <v>177</v>
      </c>
      <c r="AW1239" s="15" t="s">
        <v>30</v>
      </c>
      <c r="AX1239" s="15" t="s">
        <v>81</v>
      </c>
      <c r="AY1239" s="264" t="s">
        <v>169</v>
      </c>
    </row>
    <row r="1240" s="2" customFormat="1" ht="24.15" customHeight="1">
      <c r="A1240" s="39"/>
      <c r="B1240" s="40"/>
      <c r="C1240" s="219" t="s">
        <v>1149</v>
      </c>
      <c r="D1240" s="219" t="s">
        <v>172</v>
      </c>
      <c r="E1240" s="220" t="s">
        <v>1150</v>
      </c>
      <c r="F1240" s="221" t="s">
        <v>1151</v>
      </c>
      <c r="G1240" s="222" t="s">
        <v>351</v>
      </c>
      <c r="H1240" s="223">
        <v>7.2249999999999996</v>
      </c>
      <c r="I1240" s="224"/>
      <c r="J1240" s="225">
        <f>ROUND(I1240*H1240,2)</f>
        <v>0</v>
      </c>
      <c r="K1240" s="221" t="s">
        <v>176</v>
      </c>
      <c r="L1240" s="45"/>
      <c r="M1240" s="226" t="s">
        <v>1</v>
      </c>
      <c r="N1240" s="227" t="s">
        <v>38</v>
      </c>
      <c r="O1240" s="92"/>
      <c r="P1240" s="228">
        <f>O1240*H1240</f>
        <v>0</v>
      </c>
      <c r="Q1240" s="228">
        <v>0</v>
      </c>
      <c r="R1240" s="228">
        <f>Q1240*H1240</f>
        <v>0</v>
      </c>
      <c r="S1240" s="228">
        <v>0</v>
      </c>
      <c r="T1240" s="229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30" t="s">
        <v>316</v>
      </c>
      <c r="AT1240" s="230" t="s">
        <v>172</v>
      </c>
      <c r="AU1240" s="230" t="s">
        <v>83</v>
      </c>
      <c r="AY1240" s="18" t="s">
        <v>169</v>
      </c>
      <c r="BE1240" s="231">
        <f>IF(N1240="základní",J1240,0)</f>
        <v>0</v>
      </c>
      <c r="BF1240" s="231">
        <f>IF(N1240="snížená",J1240,0)</f>
        <v>0</v>
      </c>
      <c r="BG1240" s="231">
        <f>IF(N1240="zákl. přenesená",J1240,0)</f>
        <v>0</v>
      </c>
      <c r="BH1240" s="231">
        <f>IF(N1240="sníž. přenesená",J1240,0)</f>
        <v>0</v>
      </c>
      <c r="BI1240" s="231">
        <f>IF(N1240="nulová",J1240,0)</f>
        <v>0</v>
      </c>
      <c r="BJ1240" s="18" t="s">
        <v>81</v>
      </c>
      <c r="BK1240" s="231">
        <f>ROUND(I1240*H1240,2)</f>
        <v>0</v>
      </c>
      <c r="BL1240" s="18" t="s">
        <v>316</v>
      </c>
      <c r="BM1240" s="230" t="s">
        <v>1152</v>
      </c>
    </row>
    <row r="1241" s="12" customFormat="1" ht="22.8" customHeight="1">
      <c r="A1241" s="12"/>
      <c r="B1241" s="203"/>
      <c r="C1241" s="204"/>
      <c r="D1241" s="205" t="s">
        <v>72</v>
      </c>
      <c r="E1241" s="217" t="s">
        <v>445</v>
      </c>
      <c r="F1241" s="217" t="s">
        <v>446</v>
      </c>
      <c r="G1241" s="204"/>
      <c r="H1241" s="204"/>
      <c r="I1241" s="207"/>
      <c r="J1241" s="218">
        <f>BK1241</f>
        <v>0</v>
      </c>
      <c r="K1241" s="204"/>
      <c r="L1241" s="209"/>
      <c r="M1241" s="210"/>
      <c r="N1241" s="211"/>
      <c r="O1241" s="211"/>
      <c r="P1241" s="212">
        <f>SUM(P1242:P1336)</f>
        <v>0</v>
      </c>
      <c r="Q1241" s="211"/>
      <c r="R1241" s="212">
        <f>SUM(R1242:R1336)</f>
        <v>0</v>
      </c>
      <c r="S1241" s="211"/>
      <c r="T1241" s="213">
        <f>SUM(T1242:T1336)</f>
        <v>0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14" t="s">
        <v>83</v>
      </c>
      <c r="AT1241" s="215" t="s">
        <v>72</v>
      </c>
      <c r="AU1241" s="215" t="s">
        <v>81</v>
      </c>
      <c r="AY1241" s="214" t="s">
        <v>169</v>
      </c>
      <c r="BK1241" s="216">
        <f>SUM(BK1242:BK1336)</f>
        <v>0</v>
      </c>
    </row>
    <row r="1242" s="2" customFormat="1" ht="16.5" customHeight="1">
      <c r="A1242" s="39"/>
      <c r="B1242" s="40"/>
      <c r="C1242" s="219" t="s">
        <v>827</v>
      </c>
      <c r="D1242" s="219" t="s">
        <v>172</v>
      </c>
      <c r="E1242" s="220" t="s">
        <v>1153</v>
      </c>
      <c r="F1242" s="221" t="s">
        <v>1154</v>
      </c>
      <c r="G1242" s="222" t="s">
        <v>175</v>
      </c>
      <c r="H1242" s="223">
        <v>182.46000000000001</v>
      </c>
      <c r="I1242" s="224"/>
      <c r="J1242" s="225">
        <f>ROUND(I1242*H1242,2)</f>
        <v>0</v>
      </c>
      <c r="K1242" s="221" t="s">
        <v>176</v>
      </c>
      <c r="L1242" s="45"/>
      <c r="M1242" s="226" t="s">
        <v>1</v>
      </c>
      <c r="N1242" s="227" t="s">
        <v>38</v>
      </c>
      <c r="O1242" s="92"/>
      <c r="P1242" s="228">
        <f>O1242*H1242</f>
        <v>0</v>
      </c>
      <c r="Q1242" s="228">
        <v>0</v>
      </c>
      <c r="R1242" s="228">
        <f>Q1242*H1242</f>
        <v>0</v>
      </c>
      <c r="S1242" s="228">
        <v>0</v>
      </c>
      <c r="T1242" s="229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30" t="s">
        <v>316</v>
      </c>
      <c r="AT1242" s="230" t="s">
        <v>172</v>
      </c>
      <c r="AU1242" s="230" t="s">
        <v>83</v>
      </c>
      <c r="AY1242" s="18" t="s">
        <v>169</v>
      </c>
      <c r="BE1242" s="231">
        <f>IF(N1242="základní",J1242,0)</f>
        <v>0</v>
      </c>
      <c r="BF1242" s="231">
        <f>IF(N1242="snížená",J1242,0)</f>
        <v>0</v>
      </c>
      <c r="BG1242" s="231">
        <f>IF(N1242="zákl. přenesená",J1242,0)</f>
        <v>0</v>
      </c>
      <c r="BH1242" s="231">
        <f>IF(N1242="sníž. přenesená",J1242,0)</f>
        <v>0</v>
      </c>
      <c r="BI1242" s="231">
        <f>IF(N1242="nulová",J1242,0)</f>
        <v>0</v>
      </c>
      <c r="BJ1242" s="18" t="s">
        <v>81</v>
      </c>
      <c r="BK1242" s="231">
        <f>ROUND(I1242*H1242,2)</f>
        <v>0</v>
      </c>
      <c r="BL1242" s="18" t="s">
        <v>316</v>
      </c>
      <c r="BM1242" s="230" t="s">
        <v>1155</v>
      </c>
    </row>
    <row r="1243" s="13" customFormat="1">
      <c r="A1243" s="13"/>
      <c r="B1243" s="232"/>
      <c r="C1243" s="233"/>
      <c r="D1243" s="234" t="s">
        <v>178</v>
      </c>
      <c r="E1243" s="235" t="s">
        <v>1</v>
      </c>
      <c r="F1243" s="236" t="s">
        <v>179</v>
      </c>
      <c r="G1243" s="233"/>
      <c r="H1243" s="235" t="s">
        <v>1</v>
      </c>
      <c r="I1243" s="237"/>
      <c r="J1243" s="233"/>
      <c r="K1243" s="233"/>
      <c r="L1243" s="238"/>
      <c r="M1243" s="239"/>
      <c r="N1243" s="240"/>
      <c r="O1243" s="240"/>
      <c r="P1243" s="240"/>
      <c r="Q1243" s="240"/>
      <c r="R1243" s="240"/>
      <c r="S1243" s="240"/>
      <c r="T1243" s="24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2" t="s">
        <v>178</v>
      </c>
      <c r="AU1243" s="242" t="s">
        <v>83</v>
      </c>
      <c r="AV1243" s="13" t="s">
        <v>81</v>
      </c>
      <c r="AW1243" s="13" t="s">
        <v>30</v>
      </c>
      <c r="AX1243" s="13" t="s">
        <v>73</v>
      </c>
      <c r="AY1243" s="242" t="s">
        <v>169</v>
      </c>
    </row>
    <row r="1244" s="13" customFormat="1">
      <c r="A1244" s="13"/>
      <c r="B1244" s="232"/>
      <c r="C1244" s="233"/>
      <c r="D1244" s="234" t="s">
        <v>178</v>
      </c>
      <c r="E1244" s="235" t="s">
        <v>1</v>
      </c>
      <c r="F1244" s="236" t="s">
        <v>202</v>
      </c>
      <c r="G1244" s="233"/>
      <c r="H1244" s="235" t="s">
        <v>1</v>
      </c>
      <c r="I1244" s="237"/>
      <c r="J1244" s="233"/>
      <c r="K1244" s="233"/>
      <c r="L1244" s="238"/>
      <c r="M1244" s="239"/>
      <c r="N1244" s="240"/>
      <c r="O1244" s="240"/>
      <c r="P1244" s="240"/>
      <c r="Q1244" s="240"/>
      <c r="R1244" s="240"/>
      <c r="S1244" s="240"/>
      <c r="T1244" s="24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2" t="s">
        <v>178</v>
      </c>
      <c r="AU1244" s="242" t="s">
        <v>83</v>
      </c>
      <c r="AV1244" s="13" t="s">
        <v>81</v>
      </c>
      <c r="AW1244" s="13" t="s">
        <v>30</v>
      </c>
      <c r="AX1244" s="13" t="s">
        <v>73</v>
      </c>
      <c r="AY1244" s="242" t="s">
        <v>169</v>
      </c>
    </row>
    <row r="1245" s="13" customFormat="1">
      <c r="A1245" s="13"/>
      <c r="B1245" s="232"/>
      <c r="C1245" s="233"/>
      <c r="D1245" s="234" t="s">
        <v>178</v>
      </c>
      <c r="E1245" s="235" t="s">
        <v>1</v>
      </c>
      <c r="F1245" s="236" t="s">
        <v>203</v>
      </c>
      <c r="G1245" s="233"/>
      <c r="H1245" s="235" t="s">
        <v>1</v>
      </c>
      <c r="I1245" s="237"/>
      <c r="J1245" s="233"/>
      <c r="K1245" s="233"/>
      <c r="L1245" s="238"/>
      <c r="M1245" s="239"/>
      <c r="N1245" s="240"/>
      <c r="O1245" s="240"/>
      <c r="P1245" s="240"/>
      <c r="Q1245" s="240"/>
      <c r="R1245" s="240"/>
      <c r="S1245" s="240"/>
      <c r="T1245" s="24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2" t="s">
        <v>178</v>
      </c>
      <c r="AU1245" s="242" t="s">
        <v>83</v>
      </c>
      <c r="AV1245" s="13" t="s">
        <v>81</v>
      </c>
      <c r="AW1245" s="13" t="s">
        <v>30</v>
      </c>
      <c r="AX1245" s="13" t="s">
        <v>73</v>
      </c>
      <c r="AY1245" s="242" t="s">
        <v>169</v>
      </c>
    </row>
    <row r="1246" s="14" customFormat="1">
      <c r="A1246" s="14"/>
      <c r="B1246" s="243"/>
      <c r="C1246" s="244"/>
      <c r="D1246" s="234" t="s">
        <v>178</v>
      </c>
      <c r="E1246" s="245" t="s">
        <v>1</v>
      </c>
      <c r="F1246" s="246" t="s">
        <v>1156</v>
      </c>
      <c r="G1246" s="244"/>
      <c r="H1246" s="247">
        <v>45.299999999999997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3" t="s">
        <v>178</v>
      </c>
      <c r="AU1246" s="253" t="s">
        <v>83</v>
      </c>
      <c r="AV1246" s="14" t="s">
        <v>83</v>
      </c>
      <c r="AW1246" s="14" t="s">
        <v>30</v>
      </c>
      <c r="AX1246" s="14" t="s">
        <v>73</v>
      </c>
      <c r="AY1246" s="253" t="s">
        <v>169</v>
      </c>
    </row>
    <row r="1247" s="13" customFormat="1">
      <c r="A1247" s="13"/>
      <c r="B1247" s="232"/>
      <c r="C1247" s="233"/>
      <c r="D1247" s="234" t="s">
        <v>178</v>
      </c>
      <c r="E1247" s="235" t="s">
        <v>1</v>
      </c>
      <c r="F1247" s="236" t="s">
        <v>188</v>
      </c>
      <c r="G1247" s="233"/>
      <c r="H1247" s="235" t="s">
        <v>1</v>
      </c>
      <c r="I1247" s="237"/>
      <c r="J1247" s="233"/>
      <c r="K1247" s="233"/>
      <c r="L1247" s="238"/>
      <c r="M1247" s="239"/>
      <c r="N1247" s="240"/>
      <c r="O1247" s="240"/>
      <c r="P1247" s="240"/>
      <c r="Q1247" s="240"/>
      <c r="R1247" s="240"/>
      <c r="S1247" s="240"/>
      <c r="T1247" s="24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2" t="s">
        <v>178</v>
      </c>
      <c r="AU1247" s="242" t="s">
        <v>83</v>
      </c>
      <c r="AV1247" s="13" t="s">
        <v>81</v>
      </c>
      <c r="AW1247" s="13" t="s">
        <v>30</v>
      </c>
      <c r="AX1247" s="13" t="s">
        <v>73</v>
      </c>
      <c r="AY1247" s="242" t="s">
        <v>169</v>
      </c>
    </row>
    <row r="1248" s="14" customFormat="1">
      <c r="A1248" s="14"/>
      <c r="B1248" s="243"/>
      <c r="C1248" s="244"/>
      <c r="D1248" s="234" t="s">
        <v>178</v>
      </c>
      <c r="E1248" s="245" t="s">
        <v>1</v>
      </c>
      <c r="F1248" s="246" t="s">
        <v>1157</v>
      </c>
      <c r="G1248" s="244"/>
      <c r="H1248" s="247">
        <v>26.460000000000001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178</v>
      </c>
      <c r="AU1248" s="253" t="s">
        <v>83</v>
      </c>
      <c r="AV1248" s="14" t="s">
        <v>83</v>
      </c>
      <c r="AW1248" s="14" t="s">
        <v>30</v>
      </c>
      <c r="AX1248" s="14" t="s">
        <v>73</v>
      </c>
      <c r="AY1248" s="253" t="s">
        <v>169</v>
      </c>
    </row>
    <row r="1249" s="13" customFormat="1">
      <c r="A1249" s="13"/>
      <c r="B1249" s="232"/>
      <c r="C1249" s="233"/>
      <c r="D1249" s="234" t="s">
        <v>178</v>
      </c>
      <c r="E1249" s="235" t="s">
        <v>1</v>
      </c>
      <c r="F1249" s="236" t="s">
        <v>707</v>
      </c>
      <c r="G1249" s="233"/>
      <c r="H1249" s="235" t="s">
        <v>1</v>
      </c>
      <c r="I1249" s="237"/>
      <c r="J1249" s="233"/>
      <c r="K1249" s="233"/>
      <c r="L1249" s="238"/>
      <c r="M1249" s="239"/>
      <c r="N1249" s="240"/>
      <c r="O1249" s="240"/>
      <c r="P1249" s="240"/>
      <c r="Q1249" s="240"/>
      <c r="R1249" s="240"/>
      <c r="S1249" s="240"/>
      <c r="T1249" s="24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2" t="s">
        <v>178</v>
      </c>
      <c r="AU1249" s="242" t="s">
        <v>83</v>
      </c>
      <c r="AV1249" s="13" t="s">
        <v>81</v>
      </c>
      <c r="AW1249" s="13" t="s">
        <v>30</v>
      </c>
      <c r="AX1249" s="13" t="s">
        <v>73</v>
      </c>
      <c r="AY1249" s="242" t="s">
        <v>169</v>
      </c>
    </row>
    <row r="1250" s="14" customFormat="1">
      <c r="A1250" s="14"/>
      <c r="B1250" s="243"/>
      <c r="C1250" s="244"/>
      <c r="D1250" s="234" t="s">
        <v>178</v>
      </c>
      <c r="E1250" s="245" t="s">
        <v>1</v>
      </c>
      <c r="F1250" s="246" t="s">
        <v>1158</v>
      </c>
      <c r="G1250" s="244"/>
      <c r="H1250" s="247">
        <v>31.949999999999999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178</v>
      </c>
      <c r="AU1250" s="253" t="s">
        <v>83</v>
      </c>
      <c r="AV1250" s="14" t="s">
        <v>83</v>
      </c>
      <c r="AW1250" s="14" t="s">
        <v>30</v>
      </c>
      <c r="AX1250" s="14" t="s">
        <v>73</v>
      </c>
      <c r="AY1250" s="253" t="s">
        <v>169</v>
      </c>
    </row>
    <row r="1251" s="13" customFormat="1">
      <c r="A1251" s="13"/>
      <c r="B1251" s="232"/>
      <c r="C1251" s="233"/>
      <c r="D1251" s="234" t="s">
        <v>178</v>
      </c>
      <c r="E1251" s="235" t="s">
        <v>1</v>
      </c>
      <c r="F1251" s="236" t="s">
        <v>207</v>
      </c>
      <c r="G1251" s="233"/>
      <c r="H1251" s="235" t="s">
        <v>1</v>
      </c>
      <c r="I1251" s="237"/>
      <c r="J1251" s="233"/>
      <c r="K1251" s="233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2" t="s">
        <v>178</v>
      </c>
      <c r="AU1251" s="242" t="s">
        <v>83</v>
      </c>
      <c r="AV1251" s="13" t="s">
        <v>81</v>
      </c>
      <c r="AW1251" s="13" t="s">
        <v>30</v>
      </c>
      <c r="AX1251" s="13" t="s">
        <v>73</v>
      </c>
      <c r="AY1251" s="242" t="s">
        <v>169</v>
      </c>
    </row>
    <row r="1252" s="14" customFormat="1">
      <c r="A1252" s="14"/>
      <c r="B1252" s="243"/>
      <c r="C1252" s="244"/>
      <c r="D1252" s="234" t="s">
        <v>178</v>
      </c>
      <c r="E1252" s="245" t="s">
        <v>1</v>
      </c>
      <c r="F1252" s="246" t="s">
        <v>1159</v>
      </c>
      <c r="G1252" s="244"/>
      <c r="H1252" s="247">
        <v>32.700000000000003</v>
      </c>
      <c r="I1252" s="248"/>
      <c r="J1252" s="244"/>
      <c r="K1252" s="244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3" t="s">
        <v>178</v>
      </c>
      <c r="AU1252" s="253" t="s">
        <v>83</v>
      </c>
      <c r="AV1252" s="14" t="s">
        <v>83</v>
      </c>
      <c r="AW1252" s="14" t="s">
        <v>30</v>
      </c>
      <c r="AX1252" s="14" t="s">
        <v>73</v>
      </c>
      <c r="AY1252" s="253" t="s">
        <v>169</v>
      </c>
    </row>
    <row r="1253" s="13" customFormat="1">
      <c r="A1253" s="13"/>
      <c r="B1253" s="232"/>
      <c r="C1253" s="233"/>
      <c r="D1253" s="234" t="s">
        <v>178</v>
      </c>
      <c r="E1253" s="235" t="s">
        <v>1</v>
      </c>
      <c r="F1253" s="236" t="s">
        <v>213</v>
      </c>
      <c r="G1253" s="233"/>
      <c r="H1253" s="235" t="s">
        <v>1</v>
      </c>
      <c r="I1253" s="237"/>
      <c r="J1253" s="233"/>
      <c r="K1253" s="233"/>
      <c r="L1253" s="238"/>
      <c r="M1253" s="239"/>
      <c r="N1253" s="240"/>
      <c r="O1253" s="240"/>
      <c r="P1253" s="240"/>
      <c r="Q1253" s="240"/>
      <c r="R1253" s="240"/>
      <c r="S1253" s="240"/>
      <c r="T1253" s="24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2" t="s">
        <v>178</v>
      </c>
      <c r="AU1253" s="242" t="s">
        <v>83</v>
      </c>
      <c r="AV1253" s="13" t="s">
        <v>81</v>
      </c>
      <c r="AW1253" s="13" t="s">
        <v>30</v>
      </c>
      <c r="AX1253" s="13" t="s">
        <v>73</v>
      </c>
      <c r="AY1253" s="242" t="s">
        <v>169</v>
      </c>
    </row>
    <row r="1254" s="13" customFormat="1">
      <c r="A1254" s="13"/>
      <c r="B1254" s="232"/>
      <c r="C1254" s="233"/>
      <c r="D1254" s="234" t="s">
        <v>178</v>
      </c>
      <c r="E1254" s="235" t="s">
        <v>1</v>
      </c>
      <c r="F1254" s="236" t="s">
        <v>271</v>
      </c>
      <c r="G1254" s="233"/>
      <c r="H1254" s="235" t="s">
        <v>1</v>
      </c>
      <c r="I1254" s="237"/>
      <c r="J1254" s="233"/>
      <c r="K1254" s="233"/>
      <c r="L1254" s="238"/>
      <c r="M1254" s="239"/>
      <c r="N1254" s="240"/>
      <c r="O1254" s="240"/>
      <c r="P1254" s="240"/>
      <c r="Q1254" s="240"/>
      <c r="R1254" s="240"/>
      <c r="S1254" s="240"/>
      <c r="T1254" s="24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2" t="s">
        <v>178</v>
      </c>
      <c r="AU1254" s="242" t="s">
        <v>83</v>
      </c>
      <c r="AV1254" s="13" t="s">
        <v>81</v>
      </c>
      <c r="AW1254" s="13" t="s">
        <v>30</v>
      </c>
      <c r="AX1254" s="13" t="s">
        <v>73</v>
      </c>
      <c r="AY1254" s="242" t="s">
        <v>169</v>
      </c>
    </row>
    <row r="1255" s="14" customFormat="1">
      <c r="A1255" s="14"/>
      <c r="B1255" s="243"/>
      <c r="C1255" s="244"/>
      <c r="D1255" s="234" t="s">
        <v>178</v>
      </c>
      <c r="E1255" s="245" t="s">
        <v>1</v>
      </c>
      <c r="F1255" s="246" t="s">
        <v>1160</v>
      </c>
      <c r="G1255" s="244"/>
      <c r="H1255" s="247">
        <v>28.949999999999999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178</v>
      </c>
      <c r="AU1255" s="253" t="s">
        <v>83</v>
      </c>
      <c r="AV1255" s="14" t="s">
        <v>83</v>
      </c>
      <c r="AW1255" s="14" t="s">
        <v>30</v>
      </c>
      <c r="AX1255" s="14" t="s">
        <v>73</v>
      </c>
      <c r="AY1255" s="253" t="s">
        <v>169</v>
      </c>
    </row>
    <row r="1256" s="13" customFormat="1">
      <c r="A1256" s="13"/>
      <c r="B1256" s="232"/>
      <c r="C1256" s="233"/>
      <c r="D1256" s="234" t="s">
        <v>178</v>
      </c>
      <c r="E1256" s="235" t="s">
        <v>1</v>
      </c>
      <c r="F1256" s="236" t="s">
        <v>242</v>
      </c>
      <c r="G1256" s="233"/>
      <c r="H1256" s="235" t="s">
        <v>1</v>
      </c>
      <c r="I1256" s="237"/>
      <c r="J1256" s="233"/>
      <c r="K1256" s="233"/>
      <c r="L1256" s="238"/>
      <c r="M1256" s="239"/>
      <c r="N1256" s="240"/>
      <c r="O1256" s="240"/>
      <c r="P1256" s="240"/>
      <c r="Q1256" s="240"/>
      <c r="R1256" s="240"/>
      <c r="S1256" s="240"/>
      <c r="T1256" s="24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2" t="s">
        <v>178</v>
      </c>
      <c r="AU1256" s="242" t="s">
        <v>83</v>
      </c>
      <c r="AV1256" s="13" t="s">
        <v>81</v>
      </c>
      <c r="AW1256" s="13" t="s">
        <v>30</v>
      </c>
      <c r="AX1256" s="13" t="s">
        <v>73</v>
      </c>
      <c r="AY1256" s="242" t="s">
        <v>169</v>
      </c>
    </row>
    <row r="1257" s="14" customFormat="1">
      <c r="A1257" s="14"/>
      <c r="B1257" s="243"/>
      <c r="C1257" s="244"/>
      <c r="D1257" s="234" t="s">
        <v>178</v>
      </c>
      <c r="E1257" s="245" t="s">
        <v>1</v>
      </c>
      <c r="F1257" s="246" t="s">
        <v>1161</v>
      </c>
      <c r="G1257" s="244"/>
      <c r="H1257" s="247">
        <v>19.5</v>
      </c>
      <c r="I1257" s="248"/>
      <c r="J1257" s="244"/>
      <c r="K1257" s="244"/>
      <c r="L1257" s="249"/>
      <c r="M1257" s="250"/>
      <c r="N1257" s="251"/>
      <c r="O1257" s="251"/>
      <c r="P1257" s="251"/>
      <c r="Q1257" s="251"/>
      <c r="R1257" s="251"/>
      <c r="S1257" s="251"/>
      <c r="T1257" s="25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3" t="s">
        <v>178</v>
      </c>
      <c r="AU1257" s="253" t="s">
        <v>83</v>
      </c>
      <c r="AV1257" s="14" t="s">
        <v>83</v>
      </c>
      <c r="AW1257" s="14" t="s">
        <v>30</v>
      </c>
      <c r="AX1257" s="14" t="s">
        <v>73</v>
      </c>
      <c r="AY1257" s="253" t="s">
        <v>169</v>
      </c>
    </row>
    <row r="1258" s="14" customFormat="1">
      <c r="A1258" s="14"/>
      <c r="B1258" s="243"/>
      <c r="C1258" s="244"/>
      <c r="D1258" s="234" t="s">
        <v>178</v>
      </c>
      <c r="E1258" s="245" t="s">
        <v>1</v>
      </c>
      <c r="F1258" s="246" t="s">
        <v>1162</v>
      </c>
      <c r="G1258" s="244"/>
      <c r="H1258" s="247">
        <v>-2.3999999999999999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3" t="s">
        <v>178</v>
      </c>
      <c r="AU1258" s="253" t="s">
        <v>83</v>
      </c>
      <c r="AV1258" s="14" t="s">
        <v>83</v>
      </c>
      <c r="AW1258" s="14" t="s">
        <v>30</v>
      </c>
      <c r="AX1258" s="14" t="s">
        <v>73</v>
      </c>
      <c r="AY1258" s="253" t="s">
        <v>169</v>
      </c>
    </row>
    <row r="1259" s="15" customFormat="1">
      <c r="A1259" s="15"/>
      <c r="B1259" s="254"/>
      <c r="C1259" s="255"/>
      <c r="D1259" s="234" t="s">
        <v>178</v>
      </c>
      <c r="E1259" s="256" t="s">
        <v>1</v>
      </c>
      <c r="F1259" s="257" t="s">
        <v>181</v>
      </c>
      <c r="G1259" s="255"/>
      <c r="H1259" s="258">
        <v>182.45999999999998</v>
      </c>
      <c r="I1259" s="259"/>
      <c r="J1259" s="255"/>
      <c r="K1259" s="255"/>
      <c r="L1259" s="260"/>
      <c r="M1259" s="261"/>
      <c r="N1259" s="262"/>
      <c r="O1259" s="262"/>
      <c r="P1259" s="262"/>
      <c r="Q1259" s="262"/>
      <c r="R1259" s="262"/>
      <c r="S1259" s="262"/>
      <c r="T1259" s="263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4" t="s">
        <v>178</v>
      </c>
      <c r="AU1259" s="264" t="s">
        <v>83</v>
      </c>
      <c r="AV1259" s="15" t="s">
        <v>177</v>
      </c>
      <c r="AW1259" s="15" t="s">
        <v>30</v>
      </c>
      <c r="AX1259" s="15" t="s">
        <v>81</v>
      </c>
      <c r="AY1259" s="264" t="s">
        <v>169</v>
      </c>
    </row>
    <row r="1260" s="2" customFormat="1" ht="21.75" customHeight="1">
      <c r="A1260" s="39"/>
      <c r="B1260" s="40"/>
      <c r="C1260" s="219" t="s">
        <v>1163</v>
      </c>
      <c r="D1260" s="219" t="s">
        <v>172</v>
      </c>
      <c r="E1260" s="220" t="s">
        <v>1164</v>
      </c>
      <c r="F1260" s="221" t="s">
        <v>1165</v>
      </c>
      <c r="G1260" s="222" t="s">
        <v>175</v>
      </c>
      <c r="H1260" s="223">
        <v>19.800000000000001</v>
      </c>
      <c r="I1260" s="224"/>
      <c r="J1260" s="225">
        <f>ROUND(I1260*H1260,2)</f>
        <v>0</v>
      </c>
      <c r="K1260" s="221" t="s">
        <v>409</v>
      </c>
      <c r="L1260" s="45"/>
      <c r="M1260" s="226" t="s">
        <v>1</v>
      </c>
      <c r="N1260" s="227" t="s">
        <v>38</v>
      </c>
      <c r="O1260" s="92"/>
      <c r="P1260" s="228">
        <f>O1260*H1260</f>
        <v>0</v>
      </c>
      <c r="Q1260" s="228">
        <v>0</v>
      </c>
      <c r="R1260" s="228">
        <f>Q1260*H1260</f>
        <v>0</v>
      </c>
      <c r="S1260" s="228">
        <v>0</v>
      </c>
      <c r="T1260" s="229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30" t="s">
        <v>316</v>
      </c>
      <c r="AT1260" s="230" t="s">
        <v>172</v>
      </c>
      <c r="AU1260" s="230" t="s">
        <v>83</v>
      </c>
      <c r="AY1260" s="18" t="s">
        <v>169</v>
      </c>
      <c r="BE1260" s="231">
        <f>IF(N1260="základní",J1260,0)</f>
        <v>0</v>
      </c>
      <c r="BF1260" s="231">
        <f>IF(N1260="snížená",J1260,0)</f>
        <v>0</v>
      </c>
      <c r="BG1260" s="231">
        <f>IF(N1260="zákl. přenesená",J1260,0)</f>
        <v>0</v>
      </c>
      <c r="BH1260" s="231">
        <f>IF(N1260="sníž. přenesená",J1260,0)</f>
        <v>0</v>
      </c>
      <c r="BI1260" s="231">
        <f>IF(N1260="nulová",J1260,0)</f>
        <v>0</v>
      </c>
      <c r="BJ1260" s="18" t="s">
        <v>81</v>
      </c>
      <c r="BK1260" s="231">
        <f>ROUND(I1260*H1260,2)</f>
        <v>0</v>
      </c>
      <c r="BL1260" s="18" t="s">
        <v>316</v>
      </c>
      <c r="BM1260" s="230" t="s">
        <v>1166</v>
      </c>
    </row>
    <row r="1261" s="14" customFormat="1">
      <c r="A1261" s="14"/>
      <c r="B1261" s="243"/>
      <c r="C1261" s="244"/>
      <c r="D1261" s="234" t="s">
        <v>178</v>
      </c>
      <c r="E1261" s="245" t="s">
        <v>1</v>
      </c>
      <c r="F1261" s="246" t="s">
        <v>1167</v>
      </c>
      <c r="G1261" s="244"/>
      <c r="H1261" s="247">
        <v>19.800000000000001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178</v>
      </c>
      <c r="AU1261" s="253" t="s">
        <v>83</v>
      </c>
      <c r="AV1261" s="14" t="s">
        <v>83</v>
      </c>
      <c r="AW1261" s="14" t="s">
        <v>30</v>
      </c>
      <c r="AX1261" s="14" t="s">
        <v>73</v>
      </c>
      <c r="AY1261" s="253" t="s">
        <v>169</v>
      </c>
    </row>
    <row r="1262" s="15" customFormat="1">
      <c r="A1262" s="15"/>
      <c r="B1262" s="254"/>
      <c r="C1262" s="255"/>
      <c r="D1262" s="234" t="s">
        <v>178</v>
      </c>
      <c r="E1262" s="256" t="s">
        <v>1</v>
      </c>
      <c r="F1262" s="257" t="s">
        <v>181</v>
      </c>
      <c r="G1262" s="255"/>
      <c r="H1262" s="258">
        <v>19.800000000000001</v>
      </c>
      <c r="I1262" s="259"/>
      <c r="J1262" s="255"/>
      <c r="K1262" s="255"/>
      <c r="L1262" s="260"/>
      <c r="M1262" s="261"/>
      <c r="N1262" s="262"/>
      <c r="O1262" s="262"/>
      <c r="P1262" s="262"/>
      <c r="Q1262" s="262"/>
      <c r="R1262" s="262"/>
      <c r="S1262" s="262"/>
      <c r="T1262" s="263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64" t="s">
        <v>178</v>
      </c>
      <c r="AU1262" s="264" t="s">
        <v>83</v>
      </c>
      <c r="AV1262" s="15" t="s">
        <v>177</v>
      </c>
      <c r="AW1262" s="15" t="s">
        <v>30</v>
      </c>
      <c r="AX1262" s="15" t="s">
        <v>81</v>
      </c>
      <c r="AY1262" s="264" t="s">
        <v>169</v>
      </c>
    </row>
    <row r="1263" s="2" customFormat="1" ht="24.15" customHeight="1">
      <c r="A1263" s="39"/>
      <c r="B1263" s="40"/>
      <c r="C1263" s="219" t="s">
        <v>830</v>
      </c>
      <c r="D1263" s="219" t="s">
        <v>172</v>
      </c>
      <c r="E1263" s="220" t="s">
        <v>1168</v>
      </c>
      <c r="F1263" s="221" t="s">
        <v>1169</v>
      </c>
      <c r="G1263" s="222" t="s">
        <v>175</v>
      </c>
      <c r="H1263" s="223">
        <v>182.46000000000001</v>
      </c>
      <c r="I1263" s="224"/>
      <c r="J1263" s="225">
        <f>ROUND(I1263*H1263,2)</f>
        <v>0</v>
      </c>
      <c r="K1263" s="221" t="s">
        <v>176</v>
      </c>
      <c r="L1263" s="45"/>
      <c r="M1263" s="226" t="s">
        <v>1</v>
      </c>
      <c r="N1263" s="227" t="s">
        <v>38</v>
      </c>
      <c r="O1263" s="92"/>
      <c r="P1263" s="228">
        <f>O1263*H1263</f>
        <v>0</v>
      </c>
      <c r="Q1263" s="228">
        <v>0</v>
      </c>
      <c r="R1263" s="228">
        <f>Q1263*H1263</f>
        <v>0</v>
      </c>
      <c r="S1263" s="228">
        <v>0</v>
      </c>
      <c r="T1263" s="229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30" t="s">
        <v>316</v>
      </c>
      <c r="AT1263" s="230" t="s">
        <v>172</v>
      </c>
      <c r="AU1263" s="230" t="s">
        <v>83</v>
      </c>
      <c r="AY1263" s="18" t="s">
        <v>169</v>
      </c>
      <c r="BE1263" s="231">
        <f>IF(N1263="základní",J1263,0)</f>
        <v>0</v>
      </c>
      <c r="BF1263" s="231">
        <f>IF(N1263="snížená",J1263,0)</f>
        <v>0</v>
      </c>
      <c r="BG1263" s="231">
        <f>IF(N1263="zákl. přenesená",J1263,0)</f>
        <v>0</v>
      </c>
      <c r="BH1263" s="231">
        <f>IF(N1263="sníž. přenesená",J1263,0)</f>
        <v>0</v>
      </c>
      <c r="BI1263" s="231">
        <f>IF(N1263="nulová",J1263,0)</f>
        <v>0</v>
      </c>
      <c r="BJ1263" s="18" t="s">
        <v>81</v>
      </c>
      <c r="BK1263" s="231">
        <f>ROUND(I1263*H1263,2)</f>
        <v>0</v>
      </c>
      <c r="BL1263" s="18" t="s">
        <v>316</v>
      </c>
      <c r="BM1263" s="230" t="s">
        <v>1170</v>
      </c>
    </row>
    <row r="1264" s="14" customFormat="1">
      <c r="A1264" s="14"/>
      <c r="B1264" s="243"/>
      <c r="C1264" s="244"/>
      <c r="D1264" s="234" t="s">
        <v>178</v>
      </c>
      <c r="E1264" s="245" t="s">
        <v>1</v>
      </c>
      <c r="F1264" s="246" t="s">
        <v>1171</v>
      </c>
      <c r="G1264" s="244"/>
      <c r="H1264" s="247">
        <v>182.46000000000001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178</v>
      </c>
      <c r="AU1264" s="253" t="s">
        <v>83</v>
      </c>
      <c r="AV1264" s="14" t="s">
        <v>83</v>
      </c>
      <c r="AW1264" s="14" t="s">
        <v>30</v>
      </c>
      <c r="AX1264" s="14" t="s">
        <v>73</v>
      </c>
      <c r="AY1264" s="253" t="s">
        <v>169</v>
      </c>
    </row>
    <row r="1265" s="15" customFormat="1">
      <c r="A1265" s="15"/>
      <c r="B1265" s="254"/>
      <c r="C1265" s="255"/>
      <c r="D1265" s="234" t="s">
        <v>178</v>
      </c>
      <c r="E1265" s="256" t="s">
        <v>1</v>
      </c>
      <c r="F1265" s="257" t="s">
        <v>181</v>
      </c>
      <c r="G1265" s="255"/>
      <c r="H1265" s="258">
        <v>182.46000000000001</v>
      </c>
      <c r="I1265" s="259"/>
      <c r="J1265" s="255"/>
      <c r="K1265" s="255"/>
      <c r="L1265" s="260"/>
      <c r="M1265" s="261"/>
      <c r="N1265" s="262"/>
      <c r="O1265" s="262"/>
      <c r="P1265" s="262"/>
      <c r="Q1265" s="262"/>
      <c r="R1265" s="262"/>
      <c r="S1265" s="262"/>
      <c r="T1265" s="263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4" t="s">
        <v>178</v>
      </c>
      <c r="AU1265" s="264" t="s">
        <v>83</v>
      </c>
      <c r="AV1265" s="15" t="s">
        <v>177</v>
      </c>
      <c r="AW1265" s="15" t="s">
        <v>30</v>
      </c>
      <c r="AX1265" s="15" t="s">
        <v>81</v>
      </c>
      <c r="AY1265" s="264" t="s">
        <v>169</v>
      </c>
    </row>
    <row r="1266" s="2" customFormat="1" ht="16.5" customHeight="1">
      <c r="A1266" s="39"/>
      <c r="B1266" s="40"/>
      <c r="C1266" s="219" t="s">
        <v>1172</v>
      </c>
      <c r="D1266" s="219" t="s">
        <v>172</v>
      </c>
      <c r="E1266" s="220" t="s">
        <v>1173</v>
      </c>
      <c r="F1266" s="221" t="s">
        <v>1174</v>
      </c>
      <c r="G1266" s="222" t="s">
        <v>175</v>
      </c>
      <c r="H1266" s="223">
        <v>182.46000000000001</v>
      </c>
      <c r="I1266" s="224"/>
      <c r="J1266" s="225">
        <f>ROUND(I1266*H1266,2)</f>
        <v>0</v>
      </c>
      <c r="K1266" s="221" t="s">
        <v>409</v>
      </c>
      <c r="L1266" s="45"/>
      <c r="M1266" s="226" t="s">
        <v>1</v>
      </c>
      <c r="N1266" s="227" t="s">
        <v>38</v>
      </c>
      <c r="O1266" s="92"/>
      <c r="P1266" s="228">
        <f>O1266*H1266</f>
        <v>0</v>
      </c>
      <c r="Q1266" s="228">
        <v>0</v>
      </c>
      <c r="R1266" s="228">
        <f>Q1266*H1266</f>
        <v>0</v>
      </c>
      <c r="S1266" s="228">
        <v>0</v>
      </c>
      <c r="T1266" s="229">
        <f>S1266*H1266</f>
        <v>0</v>
      </c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R1266" s="230" t="s">
        <v>316</v>
      </c>
      <c r="AT1266" s="230" t="s">
        <v>172</v>
      </c>
      <c r="AU1266" s="230" t="s">
        <v>83</v>
      </c>
      <c r="AY1266" s="18" t="s">
        <v>169</v>
      </c>
      <c r="BE1266" s="231">
        <f>IF(N1266="základní",J1266,0)</f>
        <v>0</v>
      </c>
      <c r="BF1266" s="231">
        <f>IF(N1266="snížená",J1266,0)</f>
        <v>0</v>
      </c>
      <c r="BG1266" s="231">
        <f>IF(N1266="zákl. přenesená",J1266,0)</f>
        <v>0</v>
      </c>
      <c r="BH1266" s="231">
        <f>IF(N1266="sníž. přenesená",J1266,0)</f>
        <v>0</v>
      </c>
      <c r="BI1266" s="231">
        <f>IF(N1266="nulová",J1266,0)</f>
        <v>0</v>
      </c>
      <c r="BJ1266" s="18" t="s">
        <v>81</v>
      </c>
      <c r="BK1266" s="231">
        <f>ROUND(I1266*H1266,2)</f>
        <v>0</v>
      </c>
      <c r="BL1266" s="18" t="s">
        <v>316</v>
      </c>
      <c r="BM1266" s="230" t="s">
        <v>1175</v>
      </c>
    </row>
    <row r="1267" s="14" customFormat="1">
      <c r="A1267" s="14"/>
      <c r="B1267" s="243"/>
      <c r="C1267" s="244"/>
      <c r="D1267" s="234" t="s">
        <v>178</v>
      </c>
      <c r="E1267" s="245" t="s">
        <v>1</v>
      </c>
      <c r="F1267" s="246" t="s">
        <v>1171</v>
      </c>
      <c r="G1267" s="244"/>
      <c r="H1267" s="247">
        <v>182.46000000000001</v>
      </c>
      <c r="I1267" s="248"/>
      <c r="J1267" s="244"/>
      <c r="K1267" s="244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3" t="s">
        <v>178</v>
      </c>
      <c r="AU1267" s="253" t="s">
        <v>83</v>
      </c>
      <c r="AV1267" s="14" t="s">
        <v>83</v>
      </c>
      <c r="AW1267" s="14" t="s">
        <v>30</v>
      </c>
      <c r="AX1267" s="14" t="s">
        <v>73</v>
      </c>
      <c r="AY1267" s="253" t="s">
        <v>169</v>
      </c>
    </row>
    <row r="1268" s="15" customFormat="1">
      <c r="A1268" s="15"/>
      <c r="B1268" s="254"/>
      <c r="C1268" s="255"/>
      <c r="D1268" s="234" t="s">
        <v>178</v>
      </c>
      <c r="E1268" s="256" t="s">
        <v>1</v>
      </c>
      <c r="F1268" s="257" t="s">
        <v>181</v>
      </c>
      <c r="G1268" s="255"/>
      <c r="H1268" s="258">
        <v>182.46000000000001</v>
      </c>
      <c r="I1268" s="259"/>
      <c r="J1268" s="255"/>
      <c r="K1268" s="255"/>
      <c r="L1268" s="260"/>
      <c r="M1268" s="261"/>
      <c r="N1268" s="262"/>
      <c r="O1268" s="262"/>
      <c r="P1268" s="262"/>
      <c r="Q1268" s="262"/>
      <c r="R1268" s="262"/>
      <c r="S1268" s="262"/>
      <c r="T1268" s="263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64" t="s">
        <v>178</v>
      </c>
      <c r="AU1268" s="264" t="s">
        <v>83</v>
      </c>
      <c r="AV1268" s="15" t="s">
        <v>177</v>
      </c>
      <c r="AW1268" s="15" t="s">
        <v>30</v>
      </c>
      <c r="AX1268" s="15" t="s">
        <v>81</v>
      </c>
      <c r="AY1268" s="264" t="s">
        <v>169</v>
      </c>
    </row>
    <row r="1269" s="2" customFormat="1" ht="24.15" customHeight="1">
      <c r="A1269" s="39"/>
      <c r="B1269" s="40"/>
      <c r="C1269" s="219" t="s">
        <v>834</v>
      </c>
      <c r="D1269" s="219" t="s">
        <v>172</v>
      </c>
      <c r="E1269" s="220" t="s">
        <v>1176</v>
      </c>
      <c r="F1269" s="221" t="s">
        <v>1177</v>
      </c>
      <c r="G1269" s="222" t="s">
        <v>175</v>
      </c>
      <c r="H1269" s="223">
        <v>455.10000000000002</v>
      </c>
      <c r="I1269" s="224"/>
      <c r="J1269" s="225">
        <f>ROUND(I1269*H1269,2)</f>
        <v>0</v>
      </c>
      <c r="K1269" s="221" t="s">
        <v>176</v>
      </c>
      <c r="L1269" s="45"/>
      <c r="M1269" s="226" t="s">
        <v>1</v>
      </c>
      <c r="N1269" s="227" t="s">
        <v>38</v>
      </c>
      <c r="O1269" s="92"/>
      <c r="P1269" s="228">
        <f>O1269*H1269</f>
        <v>0</v>
      </c>
      <c r="Q1269" s="228">
        <v>0</v>
      </c>
      <c r="R1269" s="228">
        <f>Q1269*H1269</f>
        <v>0</v>
      </c>
      <c r="S1269" s="228">
        <v>0</v>
      </c>
      <c r="T1269" s="229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30" t="s">
        <v>316</v>
      </c>
      <c r="AT1269" s="230" t="s">
        <v>172</v>
      </c>
      <c r="AU1269" s="230" t="s">
        <v>83</v>
      </c>
      <c r="AY1269" s="18" t="s">
        <v>169</v>
      </c>
      <c r="BE1269" s="231">
        <f>IF(N1269="základní",J1269,0)</f>
        <v>0</v>
      </c>
      <c r="BF1269" s="231">
        <f>IF(N1269="snížená",J1269,0)</f>
        <v>0</v>
      </c>
      <c r="BG1269" s="231">
        <f>IF(N1269="zákl. přenesená",J1269,0)</f>
        <v>0</v>
      </c>
      <c r="BH1269" s="231">
        <f>IF(N1269="sníž. přenesená",J1269,0)</f>
        <v>0</v>
      </c>
      <c r="BI1269" s="231">
        <f>IF(N1269="nulová",J1269,0)</f>
        <v>0</v>
      </c>
      <c r="BJ1269" s="18" t="s">
        <v>81</v>
      </c>
      <c r="BK1269" s="231">
        <f>ROUND(I1269*H1269,2)</f>
        <v>0</v>
      </c>
      <c r="BL1269" s="18" t="s">
        <v>316</v>
      </c>
      <c r="BM1269" s="230" t="s">
        <v>1178</v>
      </c>
    </row>
    <row r="1270" s="13" customFormat="1">
      <c r="A1270" s="13"/>
      <c r="B1270" s="232"/>
      <c r="C1270" s="233"/>
      <c r="D1270" s="234" t="s">
        <v>178</v>
      </c>
      <c r="E1270" s="235" t="s">
        <v>1</v>
      </c>
      <c r="F1270" s="236" t="s">
        <v>179</v>
      </c>
      <c r="G1270" s="233"/>
      <c r="H1270" s="235" t="s">
        <v>1</v>
      </c>
      <c r="I1270" s="237"/>
      <c r="J1270" s="233"/>
      <c r="K1270" s="233"/>
      <c r="L1270" s="238"/>
      <c r="M1270" s="239"/>
      <c r="N1270" s="240"/>
      <c r="O1270" s="240"/>
      <c r="P1270" s="240"/>
      <c r="Q1270" s="240"/>
      <c r="R1270" s="240"/>
      <c r="S1270" s="240"/>
      <c r="T1270" s="24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2" t="s">
        <v>178</v>
      </c>
      <c r="AU1270" s="242" t="s">
        <v>83</v>
      </c>
      <c r="AV1270" s="13" t="s">
        <v>81</v>
      </c>
      <c r="AW1270" s="13" t="s">
        <v>30</v>
      </c>
      <c r="AX1270" s="13" t="s">
        <v>73</v>
      </c>
      <c r="AY1270" s="242" t="s">
        <v>169</v>
      </c>
    </row>
    <row r="1271" s="13" customFormat="1">
      <c r="A1271" s="13"/>
      <c r="B1271" s="232"/>
      <c r="C1271" s="233"/>
      <c r="D1271" s="234" t="s">
        <v>178</v>
      </c>
      <c r="E1271" s="235" t="s">
        <v>1</v>
      </c>
      <c r="F1271" s="236" t="s">
        <v>665</v>
      </c>
      <c r="G1271" s="233"/>
      <c r="H1271" s="235" t="s">
        <v>1</v>
      </c>
      <c r="I1271" s="237"/>
      <c r="J1271" s="233"/>
      <c r="K1271" s="233"/>
      <c r="L1271" s="238"/>
      <c r="M1271" s="239"/>
      <c r="N1271" s="240"/>
      <c r="O1271" s="240"/>
      <c r="P1271" s="240"/>
      <c r="Q1271" s="240"/>
      <c r="R1271" s="240"/>
      <c r="S1271" s="240"/>
      <c r="T1271" s="24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2" t="s">
        <v>178</v>
      </c>
      <c r="AU1271" s="242" t="s">
        <v>83</v>
      </c>
      <c r="AV1271" s="13" t="s">
        <v>81</v>
      </c>
      <c r="AW1271" s="13" t="s">
        <v>30</v>
      </c>
      <c r="AX1271" s="13" t="s">
        <v>73</v>
      </c>
      <c r="AY1271" s="242" t="s">
        <v>169</v>
      </c>
    </row>
    <row r="1272" s="13" customFormat="1">
      <c r="A1272" s="13"/>
      <c r="B1272" s="232"/>
      <c r="C1272" s="233"/>
      <c r="D1272" s="234" t="s">
        <v>178</v>
      </c>
      <c r="E1272" s="235" t="s">
        <v>1</v>
      </c>
      <c r="F1272" s="236" t="s">
        <v>202</v>
      </c>
      <c r="G1272" s="233"/>
      <c r="H1272" s="235" t="s">
        <v>1</v>
      </c>
      <c r="I1272" s="237"/>
      <c r="J1272" s="233"/>
      <c r="K1272" s="233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2" t="s">
        <v>178</v>
      </c>
      <c r="AU1272" s="242" t="s">
        <v>83</v>
      </c>
      <c r="AV1272" s="13" t="s">
        <v>81</v>
      </c>
      <c r="AW1272" s="13" t="s">
        <v>30</v>
      </c>
      <c r="AX1272" s="13" t="s">
        <v>73</v>
      </c>
      <c r="AY1272" s="242" t="s">
        <v>169</v>
      </c>
    </row>
    <row r="1273" s="13" customFormat="1">
      <c r="A1273" s="13"/>
      <c r="B1273" s="232"/>
      <c r="C1273" s="233"/>
      <c r="D1273" s="234" t="s">
        <v>178</v>
      </c>
      <c r="E1273" s="235" t="s">
        <v>1</v>
      </c>
      <c r="F1273" s="236" t="s">
        <v>268</v>
      </c>
      <c r="G1273" s="233"/>
      <c r="H1273" s="235" t="s">
        <v>1</v>
      </c>
      <c r="I1273" s="237"/>
      <c r="J1273" s="233"/>
      <c r="K1273" s="233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178</v>
      </c>
      <c r="AU1273" s="242" t="s">
        <v>83</v>
      </c>
      <c r="AV1273" s="13" t="s">
        <v>81</v>
      </c>
      <c r="AW1273" s="13" t="s">
        <v>30</v>
      </c>
      <c r="AX1273" s="13" t="s">
        <v>73</v>
      </c>
      <c r="AY1273" s="242" t="s">
        <v>169</v>
      </c>
    </row>
    <row r="1274" s="14" customFormat="1">
      <c r="A1274" s="14"/>
      <c r="B1274" s="243"/>
      <c r="C1274" s="244"/>
      <c r="D1274" s="234" t="s">
        <v>178</v>
      </c>
      <c r="E1274" s="245" t="s">
        <v>1</v>
      </c>
      <c r="F1274" s="246" t="s">
        <v>269</v>
      </c>
      <c r="G1274" s="244"/>
      <c r="H1274" s="247">
        <v>17.32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178</v>
      </c>
      <c r="AU1274" s="253" t="s">
        <v>83</v>
      </c>
      <c r="AV1274" s="14" t="s">
        <v>83</v>
      </c>
      <c r="AW1274" s="14" t="s">
        <v>30</v>
      </c>
      <c r="AX1274" s="14" t="s">
        <v>73</v>
      </c>
      <c r="AY1274" s="253" t="s">
        <v>169</v>
      </c>
    </row>
    <row r="1275" s="13" customFormat="1">
      <c r="A1275" s="13"/>
      <c r="B1275" s="232"/>
      <c r="C1275" s="233"/>
      <c r="D1275" s="234" t="s">
        <v>178</v>
      </c>
      <c r="E1275" s="235" t="s">
        <v>1</v>
      </c>
      <c r="F1275" s="236" t="s">
        <v>270</v>
      </c>
      <c r="G1275" s="233"/>
      <c r="H1275" s="235" t="s">
        <v>1</v>
      </c>
      <c r="I1275" s="237"/>
      <c r="J1275" s="233"/>
      <c r="K1275" s="233"/>
      <c r="L1275" s="238"/>
      <c r="M1275" s="239"/>
      <c r="N1275" s="240"/>
      <c r="O1275" s="240"/>
      <c r="P1275" s="240"/>
      <c r="Q1275" s="240"/>
      <c r="R1275" s="240"/>
      <c r="S1275" s="240"/>
      <c r="T1275" s="24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2" t="s">
        <v>178</v>
      </c>
      <c r="AU1275" s="242" t="s">
        <v>83</v>
      </c>
      <c r="AV1275" s="13" t="s">
        <v>81</v>
      </c>
      <c r="AW1275" s="13" t="s">
        <v>30</v>
      </c>
      <c r="AX1275" s="13" t="s">
        <v>73</v>
      </c>
      <c r="AY1275" s="242" t="s">
        <v>169</v>
      </c>
    </row>
    <row r="1276" s="14" customFormat="1">
      <c r="A1276" s="14"/>
      <c r="B1276" s="243"/>
      <c r="C1276" s="244"/>
      <c r="D1276" s="234" t="s">
        <v>178</v>
      </c>
      <c r="E1276" s="245" t="s">
        <v>1</v>
      </c>
      <c r="F1276" s="246" t="s">
        <v>233</v>
      </c>
      <c r="G1276" s="244"/>
      <c r="H1276" s="247">
        <v>3.8199999999999998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178</v>
      </c>
      <c r="AU1276" s="253" t="s">
        <v>83</v>
      </c>
      <c r="AV1276" s="14" t="s">
        <v>83</v>
      </c>
      <c r="AW1276" s="14" t="s">
        <v>30</v>
      </c>
      <c r="AX1276" s="14" t="s">
        <v>73</v>
      </c>
      <c r="AY1276" s="253" t="s">
        <v>169</v>
      </c>
    </row>
    <row r="1277" s="13" customFormat="1">
      <c r="A1277" s="13"/>
      <c r="B1277" s="232"/>
      <c r="C1277" s="233"/>
      <c r="D1277" s="234" t="s">
        <v>178</v>
      </c>
      <c r="E1277" s="235" t="s">
        <v>1</v>
      </c>
      <c r="F1277" s="236" t="s">
        <v>260</v>
      </c>
      <c r="G1277" s="233"/>
      <c r="H1277" s="235" t="s">
        <v>1</v>
      </c>
      <c r="I1277" s="237"/>
      <c r="J1277" s="233"/>
      <c r="K1277" s="233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178</v>
      </c>
      <c r="AU1277" s="242" t="s">
        <v>83</v>
      </c>
      <c r="AV1277" s="13" t="s">
        <v>81</v>
      </c>
      <c r="AW1277" s="13" t="s">
        <v>30</v>
      </c>
      <c r="AX1277" s="13" t="s">
        <v>73</v>
      </c>
      <c r="AY1277" s="242" t="s">
        <v>169</v>
      </c>
    </row>
    <row r="1278" s="14" customFormat="1">
      <c r="A1278" s="14"/>
      <c r="B1278" s="243"/>
      <c r="C1278" s="244"/>
      <c r="D1278" s="234" t="s">
        <v>178</v>
      </c>
      <c r="E1278" s="245" t="s">
        <v>1</v>
      </c>
      <c r="F1278" s="246" t="s">
        <v>261</v>
      </c>
      <c r="G1278" s="244"/>
      <c r="H1278" s="247">
        <v>21.440000000000001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178</v>
      </c>
      <c r="AU1278" s="253" t="s">
        <v>83</v>
      </c>
      <c r="AV1278" s="14" t="s">
        <v>83</v>
      </c>
      <c r="AW1278" s="14" t="s">
        <v>30</v>
      </c>
      <c r="AX1278" s="14" t="s">
        <v>73</v>
      </c>
      <c r="AY1278" s="253" t="s">
        <v>169</v>
      </c>
    </row>
    <row r="1279" s="13" customFormat="1">
      <c r="A1279" s="13"/>
      <c r="B1279" s="232"/>
      <c r="C1279" s="233"/>
      <c r="D1279" s="234" t="s">
        <v>178</v>
      </c>
      <c r="E1279" s="235" t="s">
        <v>1</v>
      </c>
      <c r="F1279" s="236" t="s">
        <v>266</v>
      </c>
      <c r="G1279" s="233"/>
      <c r="H1279" s="235" t="s">
        <v>1</v>
      </c>
      <c r="I1279" s="237"/>
      <c r="J1279" s="233"/>
      <c r="K1279" s="233"/>
      <c r="L1279" s="238"/>
      <c r="M1279" s="239"/>
      <c r="N1279" s="240"/>
      <c r="O1279" s="240"/>
      <c r="P1279" s="240"/>
      <c r="Q1279" s="240"/>
      <c r="R1279" s="240"/>
      <c r="S1279" s="240"/>
      <c r="T1279" s="24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2" t="s">
        <v>178</v>
      </c>
      <c r="AU1279" s="242" t="s">
        <v>83</v>
      </c>
      <c r="AV1279" s="13" t="s">
        <v>81</v>
      </c>
      <c r="AW1279" s="13" t="s">
        <v>30</v>
      </c>
      <c r="AX1279" s="13" t="s">
        <v>73</v>
      </c>
      <c r="AY1279" s="242" t="s">
        <v>169</v>
      </c>
    </row>
    <row r="1280" s="14" customFormat="1">
      <c r="A1280" s="14"/>
      <c r="B1280" s="243"/>
      <c r="C1280" s="244"/>
      <c r="D1280" s="234" t="s">
        <v>178</v>
      </c>
      <c r="E1280" s="245" t="s">
        <v>1</v>
      </c>
      <c r="F1280" s="246" t="s">
        <v>267</v>
      </c>
      <c r="G1280" s="244"/>
      <c r="H1280" s="247">
        <v>2.1400000000000001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3" t="s">
        <v>178</v>
      </c>
      <c r="AU1280" s="253" t="s">
        <v>83</v>
      </c>
      <c r="AV1280" s="14" t="s">
        <v>83</v>
      </c>
      <c r="AW1280" s="14" t="s">
        <v>30</v>
      </c>
      <c r="AX1280" s="14" t="s">
        <v>73</v>
      </c>
      <c r="AY1280" s="253" t="s">
        <v>169</v>
      </c>
    </row>
    <row r="1281" s="13" customFormat="1">
      <c r="A1281" s="13"/>
      <c r="B1281" s="232"/>
      <c r="C1281" s="233"/>
      <c r="D1281" s="234" t="s">
        <v>178</v>
      </c>
      <c r="E1281" s="235" t="s">
        <v>1</v>
      </c>
      <c r="F1281" s="236" t="s">
        <v>264</v>
      </c>
      <c r="G1281" s="233"/>
      <c r="H1281" s="235" t="s">
        <v>1</v>
      </c>
      <c r="I1281" s="237"/>
      <c r="J1281" s="233"/>
      <c r="K1281" s="233"/>
      <c r="L1281" s="238"/>
      <c r="M1281" s="239"/>
      <c r="N1281" s="240"/>
      <c r="O1281" s="240"/>
      <c r="P1281" s="240"/>
      <c r="Q1281" s="240"/>
      <c r="R1281" s="240"/>
      <c r="S1281" s="240"/>
      <c r="T1281" s="24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2" t="s">
        <v>178</v>
      </c>
      <c r="AU1281" s="242" t="s">
        <v>83</v>
      </c>
      <c r="AV1281" s="13" t="s">
        <v>81</v>
      </c>
      <c r="AW1281" s="13" t="s">
        <v>30</v>
      </c>
      <c r="AX1281" s="13" t="s">
        <v>73</v>
      </c>
      <c r="AY1281" s="242" t="s">
        <v>169</v>
      </c>
    </row>
    <row r="1282" s="14" customFormat="1">
      <c r="A1282" s="14"/>
      <c r="B1282" s="243"/>
      <c r="C1282" s="244"/>
      <c r="D1282" s="234" t="s">
        <v>178</v>
      </c>
      <c r="E1282" s="245" t="s">
        <v>1</v>
      </c>
      <c r="F1282" s="246" t="s">
        <v>265</v>
      </c>
      <c r="G1282" s="244"/>
      <c r="H1282" s="247">
        <v>7.1100000000000003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178</v>
      </c>
      <c r="AU1282" s="253" t="s">
        <v>83</v>
      </c>
      <c r="AV1282" s="14" t="s">
        <v>83</v>
      </c>
      <c r="AW1282" s="14" t="s">
        <v>30</v>
      </c>
      <c r="AX1282" s="14" t="s">
        <v>73</v>
      </c>
      <c r="AY1282" s="253" t="s">
        <v>169</v>
      </c>
    </row>
    <row r="1283" s="13" customFormat="1">
      <c r="A1283" s="13"/>
      <c r="B1283" s="232"/>
      <c r="C1283" s="233"/>
      <c r="D1283" s="234" t="s">
        <v>178</v>
      </c>
      <c r="E1283" s="235" t="s">
        <v>1</v>
      </c>
      <c r="F1283" s="236" t="s">
        <v>262</v>
      </c>
      <c r="G1283" s="233"/>
      <c r="H1283" s="235" t="s">
        <v>1</v>
      </c>
      <c r="I1283" s="237"/>
      <c r="J1283" s="233"/>
      <c r="K1283" s="233"/>
      <c r="L1283" s="238"/>
      <c r="M1283" s="239"/>
      <c r="N1283" s="240"/>
      <c r="O1283" s="240"/>
      <c r="P1283" s="240"/>
      <c r="Q1283" s="240"/>
      <c r="R1283" s="240"/>
      <c r="S1283" s="240"/>
      <c r="T1283" s="24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2" t="s">
        <v>178</v>
      </c>
      <c r="AU1283" s="242" t="s">
        <v>83</v>
      </c>
      <c r="AV1283" s="13" t="s">
        <v>81</v>
      </c>
      <c r="AW1283" s="13" t="s">
        <v>30</v>
      </c>
      <c r="AX1283" s="13" t="s">
        <v>73</v>
      </c>
      <c r="AY1283" s="242" t="s">
        <v>169</v>
      </c>
    </row>
    <row r="1284" s="14" customFormat="1">
      <c r="A1284" s="14"/>
      <c r="B1284" s="243"/>
      <c r="C1284" s="244"/>
      <c r="D1284" s="234" t="s">
        <v>178</v>
      </c>
      <c r="E1284" s="245" t="s">
        <v>1</v>
      </c>
      <c r="F1284" s="246" t="s">
        <v>263</v>
      </c>
      <c r="G1284" s="244"/>
      <c r="H1284" s="247">
        <v>6.6699999999999999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3" t="s">
        <v>178</v>
      </c>
      <c r="AU1284" s="253" t="s">
        <v>83</v>
      </c>
      <c r="AV1284" s="14" t="s">
        <v>83</v>
      </c>
      <c r="AW1284" s="14" t="s">
        <v>30</v>
      </c>
      <c r="AX1284" s="14" t="s">
        <v>73</v>
      </c>
      <c r="AY1284" s="253" t="s">
        <v>169</v>
      </c>
    </row>
    <row r="1285" s="13" customFormat="1">
      <c r="A1285" s="13"/>
      <c r="B1285" s="232"/>
      <c r="C1285" s="233"/>
      <c r="D1285" s="234" t="s">
        <v>178</v>
      </c>
      <c r="E1285" s="235" t="s">
        <v>1</v>
      </c>
      <c r="F1285" s="236" t="s">
        <v>203</v>
      </c>
      <c r="G1285" s="233"/>
      <c r="H1285" s="235" t="s">
        <v>1</v>
      </c>
      <c r="I1285" s="237"/>
      <c r="J1285" s="233"/>
      <c r="K1285" s="233"/>
      <c r="L1285" s="238"/>
      <c r="M1285" s="239"/>
      <c r="N1285" s="240"/>
      <c r="O1285" s="240"/>
      <c r="P1285" s="240"/>
      <c r="Q1285" s="240"/>
      <c r="R1285" s="240"/>
      <c r="S1285" s="240"/>
      <c r="T1285" s="24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2" t="s">
        <v>178</v>
      </c>
      <c r="AU1285" s="242" t="s">
        <v>83</v>
      </c>
      <c r="AV1285" s="13" t="s">
        <v>81</v>
      </c>
      <c r="AW1285" s="13" t="s">
        <v>30</v>
      </c>
      <c r="AX1285" s="13" t="s">
        <v>73</v>
      </c>
      <c r="AY1285" s="242" t="s">
        <v>169</v>
      </c>
    </row>
    <row r="1286" s="14" customFormat="1">
      <c r="A1286" s="14"/>
      <c r="B1286" s="243"/>
      <c r="C1286" s="244"/>
      <c r="D1286" s="234" t="s">
        <v>178</v>
      </c>
      <c r="E1286" s="245" t="s">
        <v>1</v>
      </c>
      <c r="F1286" s="246" t="s">
        <v>204</v>
      </c>
      <c r="G1286" s="244"/>
      <c r="H1286" s="247">
        <v>6.04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3" t="s">
        <v>178</v>
      </c>
      <c r="AU1286" s="253" t="s">
        <v>83</v>
      </c>
      <c r="AV1286" s="14" t="s">
        <v>83</v>
      </c>
      <c r="AW1286" s="14" t="s">
        <v>30</v>
      </c>
      <c r="AX1286" s="14" t="s">
        <v>73</v>
      </c>
      <c r="AY1286" s="253" t="s">
        <v>169</v>
      </c>
    </row>
    <row r="1287" s="13" customFormat="1">
      <c r="A1287" s="13"/>
      <c r="B1287" s="232"/>
      <c r="C1287" s="233"/>
      <c r="D1287" s="234" t="s">
        <v>178</v>
      </c>
      <c r="E1287" s="235" t="s">
        <v>1</v>
      </c>
      <c r="F1287" s="236" t="s">
        <v>666</v>
      </c>
      <c r="G1287" s="233"/>
      <c r="H1287" s="235" t="s">
        <v>1</v>
      </c>
      <c r="I1287" s="237"/>
      <c r="J1287" s="233"/>
      <c r="K1287" s="233"/>
      <c r="L1287" s="238"/>
      <c r="M1287" s="239"/>
      <c r="N1287" s="240"/>
      <c r="O1287" s="240"/>
      <c r="P1287" s="240"/>
      <c r="Q1287" s="240"/>
      <c r="R1287" s="240"/>
      <c r="S1287" s="240"/>
      <c r="T1287" s="24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2" t="s">
        <v>178</v>
      </c>
      <c r="AU1287" s="242" t="s">
        <v>83</v>
      </c>
      <c r="AV1287" s="13" t="s">
        <v>81</v>
      </c>
      <c r="AW1287" s="13" t="s">
        <v>30</v>
      </c>
      <c r="AX1287" s="13" t="s">
        <v>73</v>
      </c>
      <c r="AY1287" s="242" t="s">
        <v>169</v>
      </c>
    </row>
    <row r="1288" s="14" customFormat="1">
      <c r="A1288" s="14"/>
      <c r="B1288" s="243"/>
      <c r="C1288" s="244"/>
      <c r="D1288" s="234" t="s">
        <v>178</v>
      </c>
      <c r="E1288" s="245" t="s">
        <v>1</v>
      </c>
      <c r="F1288" s="246" t="s">
        <v>206</v>
      </c>
      <c r="G1288" s="244"/>
      <c r="H1288" s="247">
        <v>25.989999999999998</v>
      </c>
      <c r="I1288" s="248"/>
      <c r="J1288" s="244"/>
      <c r="K1288" s="244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3" t="s">
        <v>178</v>
      </c>
      <c r="AU1288" s="253" t="s">
        <v>83</v>
      </c>
      <c r="AV1288" s="14" t="s">
        <v>83</v>
      </c>
      <c r="AW1288" s="14" t="s">
        <v>30</v>
      </c>
      <c r="AX1288" s="14" t="s">
        <v>73</v>
      </c>
      <c r="AY1288" s="253" t="s">
        <v>169</v>
      </c>
    </row>
    <row r="1289" s="13" customFormat="1">
      <c r="A1289" s="13"/>
      <c r="B1289" s="232"/>
      <c r="C1289" s="233"/>
      <c r="D1289" s="234" t="s">
        <v>178</v>
      </c>
      <c r="E1289" s="235" t="s">
        <v>1</v>
      </c>
      <c r="F1289" s="236" t="s">
        <v>207</v>
      </c>
      <c r="G1289" s="233"/>
      <c r="H1289" s="235" t="s">
        <v>1</v>
      </c>
      <c r="I1289" s="237"/>
      <c r="J1289" s="233"/>
      <c r="K1289" s="233"/>
      <c r="L1289" s="238"/>
      <c r="M1289" s="239"/>
      <c r="N1289" s="240"/>
      <c r="O1289" s="240"/>
      <c r="P1289" s="240"/>
      <c r="Q1289" s="240"/>
      <c r="R1289" s="240"/>
      <c r="S1289" s="240"/>
      <c r="T1289" s="24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2" t="s">
        <v>178</v>
      </c>
      <c r="AU1289" s="242" t="s">
        <v>83</v>
      </c>
      <c r="AV1289" s="13" t="s">
        <v>81</v>
      </c>
      <c r="AW1289" s="13" t="s">
        <v>30</v>
      </c>
      <c r="AX1289" s="13" t="s">
        <v>73</v>
      </c>
      <c r="AY1289" s="242" t="s">
        <v>169</v>
      </c>
    </row>
    <row r="1290" s="14" customFormat="1">
      <c r="A1290" s="14"/>
      <c r="B1290" s="243"/>
      <c r="C1290" s="244"/>
      <c r="D1290" s="234" t="s">
        <v>178</v>
      </c>
      <c r="E1290" s="245" t="s">
        <v>1</v>
      </c>
      <c r="F1290" s="246" t="s">
        <v>259</v>
      </c>
      <c r="G1290" s="244"/>
      <c r="H1290" s="247">
        <v>28.940000000000001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178</v>
      </c>
      <c r="AU1290" s="253" t="s">
        <v>83</v>
      </c>
      <c r="AV1290" s="14" t="s">
        <v>83</v>
      </c>
      <c r="AW1290" s="14" t="s">
        <v>30</v>
      </c>
      <c r="AX1290" s="14" t="s">
        <v>73</v>
      </c>
      <c r="AY1290" s="253" t="s">
        <v>169</v>
      </c>
    </row>
    <row r="1291" s="13" customFormat="1">
      <c r="A1291" s="13"/>
      <c r="B1291" s="232"/>
      <c r="C1291" s="233"/>
      <c r="D1291" s="234" t="s">
        <v>178</v>
      </c>
      <c r="E1291" s="235" t="s">
        <v>1</v>
      </c>
      <c r="F1291" s="236" t="s">
        <v>188</v>
      </c>
      <c r="G1291" s="233"/>
      <c r="H1291" s="235" t="s">
        <v>1</v>
      </c>
      <c r="I1291" s="237"/>
      <c r="J1291" s="233"/>
      <c r="K1291" s="233"/>
      <c r="L1291" s="238"/>
      <c r="M1291" s="239"/>
      <c r="N1291" s="240"/>
      <c r="O1291" s="240"/>
      <c r="P1291" s="240"/>
      <c r="Q1291" s="240"/>
      <c r="R1291" s="240"/>
      <c r="S1291" s="240"/>
      <c r="T1291" s="241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2" t="s">
        <v>178</v>
      </c>
      <c r="AU1291" s="242" t="s">
        <v>83</v>
      </c>
      <c r="AV1291" s="13" t="s">
        <v>81</v>
      </c>
      <c r="AW1291" s="13" t="s">
        <v>30</v>
      </c>
      <c r="AX1291" s="13" t="s">
        <v>73</v>
      </c>
      <c r="AY1291" s="242" t="s">
        <v>169</v>
      </c>
    </row>
    <row r="1292" s="14" customFormat="1">
      <c r="A1292" s="14"/>
      <c r="B1292" s="243"/>
      <c r="C1292" s="244"/>
      <c r="D1292" s="234" t="s">
        <v>178</v>
      </c>
      <c r="E1292" s="245" t="s">
        <v>1</v>
      </c>
      <c r="F1292" s="246" t="s">
        <v>667</v>
      </c>
      <c r="G1292" s="244"/>
      <c r="H1292" s="247">
        <v>15.779999999999999</v>
      </c>
      <c r="I1292" s="248"/>
      <c r="J1292" s="244"/>
      <c r="K1292" s="244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3" t="s">
        <v>178</v>
      </c>
      <c r="AU1292" s="253" t="s">
        <v>83</v>
      </c>
      <c r="AV1292" s="14" t="s">
        <v>83</v>
      </c>
      <c r="AW1292" s="14" t="s">
        <v>30</v>
      </c>
      <c r="AX1292" s="14" t="s">
        <v>73</v>
      </c>
      <c r="AY1292" s="253" t="s">
        <v>169</v>
      </c>
    </row>
    <row r="1293" s="13" customFormat="1">
      <c r="A1293" s="13"/>
      <c r="B1293" s="232"/>
      <c r="C1293" s="233"/>
      <c r="D1293" s="234" t="s">
        <v>178</v>
      </c>
      <c r="E1293" s="235" t="s">
        <v>1</v>
      </c>
      <c r="F1293" s="236" t="s">
        <v>213</v>
      </c>
      <c r="G1293" s="233"/>
      <c r="H1293" s="235" t="s">
        <v>1</v>
      </c>
      <c r="I1293" s="237"/>
      <c r="J1293" s="233"/>
      <c r="K1293" s="233"/>
      <c r="L1293" s="238"/>
      <c r="M1293" s="239"/>
      <c r="N1293" s="240"/>
      <c r="O1293" s="240"/>
      <c r="P1293" s="240"/>
      <c r="Q1293" s="240"/>
      <c r="R1293" s="240"/>
      <c r="S1293" s="240"/>
      <c r="T1293" s="24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2" t="s">
        <v>178</v>
      </c>
      <c r="AU1293" s="242" t="s">
        <v>83</v>
      </c>
      <c r="AV1293" s="13" t="s">
        <v>81</v>
      </c>
      <c r="AW1293" s="13" t="s">
        <v>30</v>
      </c>
      <c r="AX1293" s="13" t="s">
        <v>73</v>
      </c>
      <c r="AY1293" s="242" t="s">
        <v>169</v>
      </c>
    </row>
    <row r="1294" s="13" customFormat="1">
      <c r="A1294" s="13"/>
      <c r="B1294" s="232"/>
      <c r="C1294" s="233"/>
      <c r="D1294" s="234" t="s">
        <v>178</v>
      </c>
      <c r="E1294" s="235" t="s">
        <v>1</v>
      </c>
      <c r="F1294" s="236" t="s">
        <v>218</v>
      </c>
      <c r="G1294" s="233"/>
      <c r="H1294" s="235" t="s">
        <v>1</v>
      </c>
      <c r="I1294" s="237"/>
      <c r="J1294" s="233"/>
      <c r="K1294" s="233"/>
      <c r="L1294" s="238"/>
      <c r="M1294" s="239"/>
      <c r="N1294" s="240"/>
      <c r="O1294" s="240"/>
      <c r="P1294" s="240"/>
      <c r="Q1294" s="240"/>
      <c r="R1294" s="240"/>
      <c r="S1294" s="240"/>
      <c r="T1294" s="24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2" t="s">
        <v>178</v>
      </c>
      <c r="AU1294" s="242" t="s">
        <v>83</v>
      </c>
      <c r="AV1294" s="13" t="s">
        <v>81</v>
      </c>
      <c r="AW1294" s="13" t="s">
        <v>30</v>
      </c>
      <c r="AX1294" s="13" t="s">
        <v>73</v>
      </c>
      <c r="AY1294" s="242" t="s">
        <v>169</v>
      </c>
    </row>
    <row r="1295" s="14" customFormat="1">
      <c r="A1295" s="14"/>
      <c r="B1295" s="243"/>
      <c r="C1295" s="244"/>
      <c r="D1295" s="234" t="s">
        <v>178</v>
      </c>
      <c r="E1295" s="245" t="s">
        <v>1</v>
      </c>
      <c r="F1295" s="246" t="s">
        <v>219</v>
      </c>
      <c r="G1295" s="244"/>
      <c r="H1295" s="247">
        <v>5.9100000000000001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178</v>
      </c>
      <c r="AU1295" s="253" t="s">
        <v>83</v>
      </c>
      <c r="AV1295" s="14" t="s">
        <v>83</v>
      </c>
      <c r="AW1295" s="14" t="s">
        <v>30</v>
      </c>
      <c r="AX1295" s="14" t="s">
        <v>73</v>
      </c>
      <c r="AY1295" s="253" t="s">
        <v>169</v>
      </c>
    </row>
    <row r="1296" s="13" customFormat="1">
      <c r="A1296" s="13"/>
      <c r="B1296" s="232"/>
      <c r="C1296" s="233"/>
      <c r="D1296" s="234" t="s">
        <v>178</v>
      </c>
      <c r="E1296" s="235" t="s">
        <v>1</v>
      </c>
      <c r="F1296" s="236" t="s">
        <v>226</v>
      </c>
      <c r="G1296" s="233"/>
      <c r="H1296" s="235" t="s">
        <v>1</v>
      </c>
      <c r="I1296" s="237"/>
      <c r="J1296" s="233"/>
      <c r="K1296" s="233"/>
      <c r="L1296" s="238"/>
      <c r="M1296" s="239"/>
      <c r="N1296" s="240"/>
      <c r="O1296" s="240"/>
      <c r="P1296" s="240"/>
      <c r="Q1296" s="240"/>
      <c r="R1296" s="240"/>
      <c r="S1296" s="240"/>
      <c r="T1296" s="24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2" t="s">
        <v>178</v>
      </c>
      <c r="AU1296" s="242" t="s">
        <v>83</v>
      </c>
      <c r="AV1296" s="13" t="s">
        <v>81</v>
      </c>
      <c r="AW1296" s="13" t="s">
        <v>30</v>
      </c>
      <c r="AX1296" s="13" t="s">
        <v>73</v>
      </c>
      <c r="AY1296" s="242" t="s">
        <v>169</v>
      </c>
    </row>
    <row r="1297" s="14" customFormat="1">
      <c r="A1297" s="14"/>
      <c r="B1297" s="243"/>
      <c r="C1297" s="244"/>
      <c r="D1297" s="234" t="s">
        <v>178</v>
      </c>
      <c r="E1297" s="245" t="s">
        <v>1</v>
      </c>
      <c r="F1297" s="246" t="s">
        <v>227</v>
      </c>
      <c r="G1297" s="244"/>
      <c r="H1297" s="247">
        <v>31.879999999999999</v>
      </c>
      <c r="I1297" s="248"/>
      <c r="J1297" s="244"/>
      <c r="K1297" s="244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3" t="s">
        <v>178</v>
      </c>
      <c r="AU1297" s="253" t="s">
        <v>83</v>
      </c>
      <c r="AV1297" s="14" t="s">
        <v>83</v>
      </c>
      <c r="AW1297" s="14" t="s">
        <v>30</v>
      </c>
      <c r="AX1297" s="14" t="s">
        <v>73</v>
      </c>
      <c r="AY1297" s="253" t="s">
        <v>169</v>
      </c>
    </row>
    <row r="1298" s="13" customFormat="1">
      <c r="A1298" s="13"/>
      <c r="B1298" s="232"/>
      <c r="C1298" s="233"/>
      <c r="D1298" s="234" t="s">
        <v>178</v>
      </c>
      <c r="E1298" s="235" t="s">
        <v>1</v>
      </c>
      <c r="F1298" s="236" t="s">
        <v>271</v>
      </c>
      <c r="G1298" s="233"/>
      <c r="H1298" s="235" t="s">
        <v>1</v>
      </c>
      <c r="I1298" s="237"/>
      <c r="J1298" s="233"/>
      <c r="K1298" s="233"/>
      <c r="L1298" s="238"/>
      <c r="M1298" s="239"/>
      <c r="N1298" s="240"/>
      <c r="O1298" s="240"/>
      <c r="P1298" s="240"/>
      <c r="Q1298" s="240"/>
      <c r="R1298" s="240"/>
      <c r="S1298" s="240"/>
      <c r="T1298" s="24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2" t="s">
        <v>178</v>
      </c>
      <c r="AU1298" s="242" t="s">
        <v>83</v>
      </c>
      <c r="AV1298" s="13" t="s">
        <v>81</v>
      </c>
      <c r="AW1298" s="13" t="s">
        <v>30</v>
      </c>
      <c r="AX1298" s="13" t="s">
        <v>73</v>
      </c>
      <c r="AY1298" s="242" t="s">
        <v>169</v>
      </c>
    </row>
    <row r="1299" s="14" customFormat="1">
      <c r="A1299" s="14"/>
      <c r="B1299" s="243"/>
      <c r="C1299" s="244"/>
      <c r="D1299" s="234" t="s">
        <v>178</v>
      </c>
      <c r="E1299" s="245" t="s">
        <v>1</v>
      </c>
      <c r="F1299" s="246" t="s">
        <v>272</v>
      </c>
      <c r="G1299" s="244"/>
      <c r="H1299" s="247">
        <v>20.66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178</v>
      </c>
      <c r="AU1299" s="253" t="s">
        <v>83</v>
      </c>
      <c r="AV1299" s="14" t="s">
        <v>83</v>
      </c>
      <c r="AW1299" s="14" t="s">
        <v>30</v>
      </c>
      <c r="AX1299" s="14" t="s">
        <v>73</v>
      </c>
      <c r="AY1299" s="253" t="s">
        <v>169</v>
      </c>
    </row>
    <row r="1300" s="16" customFormat="1">
      <c r="A1300" s="16"/>
      <c r="B1300" s="265"/>
      <c r="C1300" s="266"/>
      <c r="D1300" s="234" t="s">
        <v>178</v>
      </c>
      <c r="E1300" s="267" t="s">
        <v>1</v>
      </c>
      <c r="F1300" s="268" t="s">
        <v>212</v>
      </c>
      <c r="G1300" s="266"/>
      <c r="H1300" s="269">
        <v>193.69999999999999</v>
      </c>
      <c r="I1300" s="270"/>
      <c r="J1300" s="266"/>
      <c r="K1300" s="266"/>
      <c r="L1300" s="271"/>
      <c r="M1300" s="272"/>
      <c r="N1300" s="273"/>
      <c r="O1300" s="273"/>
      <c r="P1300" s="273"/>
      <c r="Q1300" s="273"/>
      <c r="R1300" s="273"/>
      <c r="S1300" s="273"/>
      <c r="T1300" s="274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T1300" s="275" t="s">
        <v>178</v>
      </c>
      <c r="AU1300" s="275" t="s">
        <v>83</v>
      </c>
      <c r="AV1300" s="16" t="s">
        <v>170</v>
      </c>
      <c r="AW1300" s="16" t="s">
        <v>30</v>
      </c>
      <c r="AX1300" s="16" t="s">
        <v>73</v>
      </c>
      <c r="AY1300" s="275" t="s">
        <v>169</v>
      </c>
    </row>
    <row r="1301" s="13" customFormat="1">
      <c r="A1301" s="13"/>
      <c r="B1301" s="232"/>
      <c r="C1301" s="233"/>
      <c r="D1301" s="234" t="s">
        <v>178</v>
      </c>
      <c r="E1301" s="235" t="s">
        <v>1</v>
      </c>
      <c r="F1301" s="236" t="s">
        <v>668</v>
      </c>
      <c r="G1301" s="233"/>
      <c r="H1301" s="235" t="s">
        <v>1</v>
      </c>
      <c r="I1301" s="237"/>
      <c r="J1301" s="233"/>
      <c r="K1301" s="233"/>
      <c r="L1301" s="238"/>
      <c r="M1301" s="239"/>
      <c r="N1301" s="240"/>
      <c r="O1301" s="240"/>
      <c r="P1301" s="240"/>
      <c r="Q1301" s="240"/>
      <c r="R1301" s="240"/>
      <c r="S1301" s="240"/>
      <c r="T1301" s="24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2" t="s">
        <v>178</v>
      </c>
      <c r="AU1301" s="242" t="s">
        <v>83</v>
      </c>
      <c r="AV1301" s="13" t="s">
        <v>81</v>
      </c>
      <c r="AW1301" s="13" t="s">
        <v>30</v>
      </c>
      <c r="AX1301" s="13" t="s">
        <v>73</v>
      </c>
      <c r="AY1301" s="242" t="s">
        <v>169</v>
      </c>
    </row>
    <row r="1302" s="13" customFormat="1">
      <c r="A1302" s="13"/>
      <c r="B1302" s="232"/>
      <c r="C1302" s="233"/>
      <c r="D1302" s="234" t="s">
        <v>178</v>
      </c>
      <c r="E1302" s="235" t="s">
        <v>1</v>
      </c>
      <c r="F1302" s="236" t="s">
        <v>214</v>
      </c>
      <c r="G1302" s="233"/>
      <c r="H1302" s="235" t="s">
        <v>1</v>
      </c>
      <c r="I1302" s="237"/>
      <c r="J1302" s="233"/>
      <c r="K1302" s="233"/>
      <c r="L1302" s="238"/>
      <c r="M1302" s="239"/>
      <c r="N1302" s="240"/>
      <c r="O1302" s="240"/>
      <c r="P1302" s="240"/>
      <c r="Q1302" s="240"/>
      <c r="R1302" s="240"/>
      <c r="S1302" s="240"/>
      <c r="T1302" s="24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2" t="s">
        <v>178</v>
      </c>
      <c r="AU1302" s="242" t="s">
        <v>83</v>
      </c>
      <c r="AV1302" s="13" t="s">
        <v>81</v>
      </c>
      <c r="AW1302" s="13" t="s">
        <v>30</v>
      </c>
      <c r="AX1302" s="13" t="s">
        <v>73</v>
      </c>
      <c r="AY1302" s="242" t="s">
        <v>169</v>
      </c>
    </row>
    <row r="1303" s="14" customFormat="1">
      <c r="A1303" s="14"/>
      <c r="B1303" s="243"/>
      <c r="C1303" s="244"/>
      <c r="D1303" s="234" t="s">
        <v>178</v>
      </c>
      <c r="E1303" s="245" t="s">
        <v>1</v>
      </c>
      <c r="F1303" s="246" t="s">
        <v>215</v>
      </c>
      <c r="G1303" s="244"/>
      <c r="H1303" s="247">
        <v>18.129999999999999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3" t="s">
        <v>178</v>
      </c>
      <c r="AU1303" s="253" t="s">
        <v>83</v>
      </c>
      <c r="AV1303" s="14" t="s">
        <v>83</v>
      </c>
      <c r="AW1303" s="14" t="s">
        <v>30</v>
      </c>
      <c r="AX1303" s="14" t="s">
        <v>73</v>
      </c>
      <c r="AY1303" s="253" t="s">
        <v>169</v>
      </c>
    </row>
    <row r="1304" s="13" customFormat="1">
      <c r="A1304" s="13"/>
      <c r="B1304" s="232"/>
      <c r="C1304" s="233"/>
      <c r="D1304" s="234" t="s">
        <v>178</v>
      </c>
      <c r="E1304" s="235" t="s">
        <v>1</v>
      </c>
      <c r="F1304" s="236" t="s">
        <v>220</v>
      </c>
      <c r="G1304" s="233"/>
      <c r="H1304" s="235" t="s">
        <v>1</v>
      </c>
      <c r="I1304" s="237"/>
      <c r="J1304" s="233"/>
      <c r="K1304" s="233"/>
      <c r="L1304" s="238"/>
      <c r="M1304" s="239"/>
      <c r="N1304" s="240"/>
      <c r="O1304" s="240"/>
      <c r="P1304" s="240"/>
      <c r="Q1304" s="240"/>
      <c r="R1304" s="240"/>
      <c r="S1304" s="240"/>
      <c r="T1304" s="24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2" t="s">
        <v>178</v>
      </c>
      <c r="AU1304" s="242" t="s">
        <v>83</v>
      </c>
      <c r="AV1304" s="13" t="s">
        <v>81</v>
      </c>
      <c r="AW1304" s="13" t="s">
        <v>30</v>
      </c>
      <c r="AX1304" s="13" t="s">
        <v>73</v>
      </c>
      <c r="AY1304" s="242" t="s">
        <v>169</v>
      </c>
    </row>
    <row r="1305" s="14" customFormat="1">
      <c r="A1305" s="14"/>
      <c r="B1305" s="243"/>
      <c r="C1305" s="244"/>
      <c r="D1305" s="234" t="s">
        <v>178</v>
      </c>
      <c r="E1305" s="245" t="s">
        <v>1</v>
      </c>
      <c r="F1305" s="246" t="s">
        <v>221</v>
      </c>
      <c r="G1305" s="244"/>
      <c r="H1305" s="247">
        <v>7.79</v>
      </c>
      <c r="I1305" s="248"/>
      <c r="J1305" s="244"/>
      <c r="K1305" s="244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3" t="s">
        <v>178</v>
      </c>
      <c r="AU1305" s="253" t="s">
        <v>83</v>
      </c>
      <c r="AV1305" s="14" t="s">
        <v>83</v>
      </c>
      <c r="AW1305" s="14" t="s">
        <v>30</v>
      </c>
      <c r="AX1305" s="14" t="s">
        <v>73</v>
      </c>
      <c r="AY1305" s="253" t="s">
        <v>169</v>
      </c>
    </row>
    <row r="1306" s="13" customFormat="1">
      <c r="A1306" s="13"/>
      <c r="B1306" s="232"/>
      <c r="C1306" s="233"/>
      <c r="D1306" s="234" t="s">
        <v>178</v>
      </c>
      <c r="E1306" s="235" t="s">
        <v>1</v>
      </c>
      <c r="F1306" s="236" t="s">
        <v>228</v>
      </c>
      <c r="G1306" s="233"/>
      <c r="H1306" s="235" t="s">
        <v>1</v>
      </c>
      <c r="I1306" s="237"/>
      <c r="J1306" s="233"/>
      <c r="K1306" s="233"/>
      <c r="L1306" s="238"/>
      <c r="M1306" s="239"/>
      <c r="N1306" s="240"/>
      <c r="O1306" s="240"/>
      <c r="P1306" s="240"/>
      <c r="Q1306" s="240"/>
      <c r="R1306" s="240"/>
      <c r="S1306" s="240"/>
      <c r="T1306" s="24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2" t="s">
        <v>178</v>
      </c>
      <c r="AU1306" s="242" t="s">
        <v>83</v>
      </c>
      <c r="AV1306" s="13" t="s">
        <v>81</v>
      </c>
      <c r="AW1306" s="13" t="s">
        <v>30</v>
      </c>
      <c r="AX1306" s="13" t="s">
        <v>73</v>
      </c>
      <c r="AY1306" s="242" t="s">
        <v>169</v>
      </c>
    </row>
    <row r="1307" s="14" customFormat="1">
      <c r="A1307" s="14"/>
      <c r="B1307" s="243"/>
      <c r="C1307" s="244"/>
      <c r="D1307" s="234" t="s">
        <v>178</v>
      </c>
      <c r="E1307" s="245" t="s">
        <v>1</v>
      </c>
      <c r="F1307" s="246" t="s">
        <v>229</v>
      </c>
      <c r="G1307" s="244"/>
      <c r="H1307" s="247">
        <v>46.280000000000001</v>
      </c>
      <c r="I1307" s="248"/>
      <c r="J1307" s="244"/>
      <c r="K1307" s="244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3" t="s">
        <v>178</v>
      </c>
      <c r="AU1307" s="253" t="s">
        <v>83</v>
      </c>
      <c r="AV1307" s="14" t="s">
        <v>83</v>
      </c>
      <c r="AW1307" s="14" t="s">
        <v>30</v>
      </c>
      <c r="AX1307" s="14" t="s">
        <v>73</v>
      </c>
      <c r="AY1307" s="253" t="s">
        <v>169</v>
      </c>
    </row>
    <row r="1308" s="13" customFormat="1">
      <c r="A1308" s="13"/>
      <c r="B1308" s="232"/>
      <c r="C1308" s="233"/>
      <c r="D1308" s="234" t="s">
        <v>178</v>
      </c>
      <c r="E1308" s="235" t="s">
        <v>1</v>
      </c>
      <c r="F1308" s="236" t="s">
        <v>234</v>
      </c>
      <c r="G1308" s="233"/>
      <c r="H1308" s="235" t="s">
        <v>1</v>
      </c>
      <c r="I1308" s="237"/>
      <c r="J1308" s="233"/>
      <c r="K1308" s="233"/>
      <c r="L1308" s="238"/>
      <c r="M1308" s="239"/>
      <c r="N1308" s="240"/>
      <c r="O1308" s="240"/>
      <c r="P1308" s="240"/>
      <c r="Q1308" s="240"/>
      <c r="R1308" s="240"/>
      <c r="S1308" s="240"/>
      <c r="T1308" s="24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2" t="s">
        <v>178</v>
      </c>
      <c r="AU1308" s="242" t="s">
        <v>83</v>
      </c>
      <c r="AV1308" s="13" t="s">
        <v>81</v>
      </c>
      <c r="AW1308" s="13" t="s">
        <v>30</v>
      </c>
      <c r="AX1308" s="13" t="s">
        <v>73</v>
      </c>
      <c r="AY1308" s="242" t="s">
        <v>169</v>
      </c>
    </row>
    <row r="1309" s="14" customFormat="1">
      <c r="A1309" s="14"/>
      <c r="B1309" s="243"/>
      <c r="C1309" s="244"/>
      <c r="D1309" s="234" t="s">
        <v>178</v>
      </c>
      <c r="E1309" s="245" t="s">
        <v>1</v>
      </c>
      <c r="F1309" s="246" t="s">
        <v>235</v>
      </c>
      <c r="G1309" s="244"/>
      <c r="H1309" s="247">
        <v>12.970000000000001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178</v>
      </c>
      <c r="AU1309" s="253" t="s">
        <v>83</v>
      </c>
      <c r="AV1309" s="14" t="s">
        <v>83</v>
      </c>
      <c r="AW1309" s="14" t="s">
        <v>30</v>
      </c>
      <c r="AX1309" s="14" t="s">
        <v>73</v>
      </c>
      <c r="AY1309" s="253" t="s">
        <v>169</v>
      </c>
    </row>
    <row r="1310" s="13" customFormat="1">
      <c r="A1310" s="13"/>
      <c r="B1310" s="232"/>
      <c r="C1310" s="233"/>
      <c r="D1310" s="234" t="s">
        <v>178</v>
      </c>
      <c r="E1310" s="235" t="s">
        <v>1</v>
      </c>
      <c r="F1310" s="236" t="s">
        <v>244</v>
      </c>
      <c r="G1310" s="233"/>
      <c r="H1310" s="235" t="s">
        <v>1</v>
      </c>
      <c r="I1310" s="237"/>
      <c r="J1310" s="233"/>
      <c r="K1310" s="233"/>
      <c r="L1310" s="238"/>
      <c r="M1310" s="239"/>
      <c r="N1310" s="240"/>
      <c r="O1310" s="240"/>
      <c r="P1310" s="240"/>
      <c r="Q1310" s="240"/>
      <c r="R1310" s="240"/>
      <c r="S1310" s="240"/>
      <c r="T1310" s="24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2" t="s">
        <v>178</v>
      </c>
      <c r="AU1310" s="242" t="s">
        <v>83</v>
      </c>
      <c r="AV1310" s="13" t="s">
        <v>81</v>
      </c>
      <c r="AW1310" s="13" t="s">
        <v>30</v>
      </c>
      <c r="AX1310" s="13" t="s">
        <v>73</v>
      </c>
      <c r="AY1310" s="242" t="s">
        <v>169</v>
      </c>
    </row>
    <row r="1311" s="14" customFormat="1">
      <c r="A1311" s="14"/>
      <c r="B1311" s="243"/>
      <c r="C1311" s="244"/>
      <c r="D1311" s="234" t="s">
        <v>178</v>
      </c>
      <c r="E1311" s="245" t="s">
        <v>1</v>
      </c>
      <c r="F1311" s="246" t="s">
        <v>355</v>
      </c>
      <c r="G1311" s="244"/>
      <c r="H1311" s="247">
        <v>32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3" t="s">
        <v>178</v>
      </c>
      <c r="AU1311" s="253" t="s">
        <v>83</v>
      </c>
      <c r="AV1311" s="14" t="s">
        <v>83</v>
      </c>
      <c r="AW1311" s="14" t="s">
        <v>30</v>
      </c>
      <c r="AX1311" s="14" t="s">
        <v>73</v>
      </c>
      <c r="AY1311" s="253" t="s">
        <v>169</v>
      </c>
    </row>
    <row r="1312" s="13" customFormat="1">
      <c r="A1312" s="13"/>
      <c r="B1312" s="232"/>
      <c r="C1312" s="233"/>
      <c r="D1312" s="234" t="s">
        <v>178</v>
      </c>
      <c r="E1312" s="235" t="s">
        <v>1</v>
      </c>
      <c r="F1312" s="236" t="s">
        <v>236</v>
      </c>
      <c r="G1312" s="233"/>
      <c r="H1312" s="235" t="s">
        <v>1</v>
      </c>
      <c r="I1312" s="237"/>
      <c r="J1312" s="233"/>
      <c r="K1312" s="233"/>
      <c r="L1312" s="238"/>
      <c r="M1312" s="239"/>
      <c r="N1312" s="240"/>
      <c r="O1312" s="240"/>
      <c r="P1312" s="240"/>
      <c r="Q1312" s="240"/>
      <c r="R1312" s="240"/>
      <c r="S1312" s="240"/>
      <c r="T1312" s="24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2" t="s">
        <v>178</v>
      </c>
      <c r="AU1312" s="242" t="s">
        <v>83</v>
      </c>
      <c r="AV1312" s="13" t="s">
        <v>81</v>
      </c>
      <c r="AW1312" s="13" t="s">
        <v>30</v>
      </c>
      <c r="AX1312" s="13" t="s">
        <v>73</v>
      </c>
      <c r="AY1312" s="242" t="s">
        <v>169</v>
      </c>
    </row>
    <row r="1313" s="14" customFormat="1">
      <c r="A1313" s="14"/>
      <c r="B1313" s="243"/>
      <c r="C1313" s="244"/>
      <c r="D1313" s="234" t="s">
        <v>178</v>
      </c>
      <c r="E1313" s="245" t="s">
        <v>1</v>
      </c>
      <c r="F1313" s="246" t="s">
        <v>669</v>
      </c>
      <c r="G1313" s="244"/>
      <c r="H1313" s="247">
        <v>18.719999999999999</v>
      </c>
      <c r="I1313" s="248"/>
      <c r="J1313" s="244"/>
      <c r="K1313" s="244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3" t="s">
        <v>178</v>
      </c>
      <c r="AU1313" s="253" t="s">
        <v>83</v>
      </c>
      <c r="AV1313" s="14" t="s">
        <v>83</v>
      </c>
      <c r="AW1313" s="14" t="s">
        <v>30</v>
      </c>
      <c r="AX1313" s="14" t="s">
        <v>73</v>
      </c>
      <c r="AY1313" s="253" t="s">
        <v>169</v>
      </c>
    </row>
    <row r="1314" s="13" customFormat="1">
      <c r="A1314" s="13"/>
      <c r="B1314" s="232"/>
      <c r="C1314" s="233"/>
      <c r="D1314" s="234" t="s">
        <v>178</v>
      </c>
      <c r="E1314" s="235" t="s">
        <v>1</v>
      </c>
      <c r="F1314" s="236" t="s">
        <v>238</v>
      </c>
      <c r="G1314" s="233"/>
      <c r="H1314" s="235" t="s">
        <v>1</v>
      </c>
      <c r="I1314" s="237"/>
      <c r="J1314" s="233"/>
      <c r="K1314" s="233"/>
      <c r="L1314" s="238"/>
      <c r="M1314" s="239"/>
      <c r="N1314" s="240"/>
      <c r="O1314" s="240"/>
      <c r="P1314" s="240"/>
      <c r="Q1314" s="240"/>
      <c r="R1314" s="240"/>
      <c r="S1314" s="240"/>
      <c r="T1314" s="24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2" t="s">
        <v>178</v>
      </c>
      <c r="AU1314" s="242" t="s">
        <v>83</v>
      </c>
      <c r="AV1314" s="13" t="s">
        <v>81</v>
      </c>
      <c r="AW1314" s="13" t="s">
        <v>30</v>
      </c>
      <c r="AX1314" s="13" t="s">
        <v>73</v>
      </c>
      <c r="AY1314" s="242" t="s">
        <v>169</v>
      </c>
    </row>
    <row r="1315" s="14" customFormat="1">
      <c r="A1315" s="14"/>
      <c r="B1315" s="243"/>
      <c r="C1315" s="244"/>
      <c r="D1315" s="234" t="s">
        <v>178</v>
      </c>
      <c r="E1315" s="245" t="s">
        <v>1</v>
      </c>
      <c r="F1315" s="246" t="s">
        <v>670</v>
      </c>
      <c r="G1315" s="244"/>
      <c r="H1315" s="247">
        <v>21.859999999999999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178</v>
      </c>
      <c r="AU1315" s="253" t="s">
        <v>83</v>
      </c>
      <c r="AV1315" s="14" t="s">
        <v>83</v>
      </c>
      <c r="AW1315" s="14" t="s">
        <v>30</v>
      </c>
      <c r="AX1315" s="14" t="s">
        <v>73</v>
      </c>
      <c r="AY1315" s="253" t="s">
        <v>169</v>
      </c>
    </row>
    <row r="1316" s="13" customFormat="1">
      <c r="A1316" s="13"/>
      <c r="B1316" s="232"/>
      <c r="C1316" s="233"/>
      <c r="D1316" s="234" t="s">
        <v>178</v>
      </c>
      <c r="E1316" s="235" t="s">
        <v>1</v>
      </c>
      <c r="F1316" s="236" t="s">
        <v>671</v>
      </c>
      <c r="G1316" s="233"/>
      <c r="H1316" s="235" t="s">
        <v>1</v>
      </c>
      <c r="I1316" s="237"/>
      <c r="J1316" s="233"/>
      <c r="K1316" s="233"/>
      <c r="L1316" s="238"/>
      <c r="M1316" s="239"/>
      <c r="N1316" s="240"/>
      <c r="O1316" s="240"/>
      <c r="P1316" s="240"/>
      <c r="Q1316" s="240"/>
      <c r="R1316" s="240"/>
      <c r="S1316" s="240"/>
      <c r="T1316" s="24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2" t="s">
        <v>178</v>
      </c>
      <c r="AU1316" s="242" t="s">
        <v>83</v>
      </c>
      <c r="AV1316" s="13" t="s">
        <v>81</v>
      </c>
      <c r="AW1316" s="13" t="s">
        <v>30</v>
      </c>
      <c r="AX1316" s="13" t="s">
        <v>73</v>
      </c>
      <c r="AY1316" s="242" t="s">
        <v>169</v>
      </c>
    </row>
    <row r="1317" s="14" customFormat="1">
      <c r="A1317" s="14"/>
      <c r="B1317" s="243"/>
      <c r="C1317" s="244"/>
      <c r="D1317" s="234" t="s">
        <v>178</v>
      </c>
      <c r="E1317" s="245" t="s">
        <v>1</v>
      </c>
      <c r="F1317" s="246" t="s">
        <v>672</v>
      </c>
      <c r="G1317" s="244"/>
      <c r="H1317" s="247">
        <v>7.8300000000000001</v>
      </c>
      <c r="I1317" s="248"/>
      <c r="J1317" s="244"/>
      <c r="K1317" s="244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3" t="s">
        <v>178</v>
      </c>
      <c r="AU1317" s="253" t="s">
        <v>83</v>
      </c>
      <c r="AV1317" s="14" t="s">
        <v>83</v>
      </c>
      <c r="AW1317" s="14" t="s">
        <v>30</v>
      </c>
      <c r="AX1317" s="14" t="s">
        <v>73</v>
      </c>
      <c r="AY1317" s="253" t="s">
        <v>169</v>
      </c>
    </row>
    <row r="1318" s="13" customFormat="1">
      <c r="A1318" s="13"/>
      <c r="B1318" s="232"/>
      <c r="C1318" s="233"/>
      <c r="D1318" s="234" t="s">
        <v>178</v>
      </c>
      <c r="E1318" s="235" t="s">
        <v>1</v>
      </c>
      <c r="F1318" s="236" t="s">
        <v>673</v>
      </c>
      <c r="G1318" s="233"/>
      <c r="H1318" s="235" t="s">
        <v>1</v>
      </c>
      <c r="I1318" s="237"/>
      <c r="J1318" s="233"/>
      <c r="K1318" s="233"/>
      <c r="L1318" s="238"/>
      <c r="M1318" s="239"/>
      <c r="N1318" s="240"/>
      <c r="O1318" s="240"/>
      <c r="P1318" s="240"/>
      <c r="Q1318" s="240"/>
      <c r="R1318" s="240"/>
      <c r="S1318" s="240"/>
      <c r="T1318" s="24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2" t="s">
        <v>178</v>
      </c>
      <c r="AU1318" s="242" t="s">
        <v>83</v>
      </c>
      <c r="AV1318" s="13" t="s">
        <v>81</v>
      </c>
      <c r="AW1318" s="13" t="s">
        <v>30</v>
      </c>
      <c r="AX1318" s="13" t="s">
        <v>73</v>
      </c>
      <c r="AY1318" s="242" t="s">
        <v>169</v>
      </c>
    </row>
    <row r="1319" s="14" customFormat="1">
      <c r="A1319" s="14"/>
      <c r="B1319" s="243"/>
      <c r="C1319" s="244"/>
      <c r="D1319" s="234" t="s">
        <v>178</v>
      </c>
      <c r="E1319" s="245" t="s">
        <v>1</v>
      </c>
      <c r="F1319" s="246" t="s">
        <v>674</v>
      </c>
      <c r="G1319" s="244"/>
      <c r="H1319" s="247">
        <v>21.879999999999999</v>
      </c>
      <c r="I1319" s="248"/>
      <c r="J1319" s="244"/>
      <c r="K1319" s="244"/>
      <c r="L1319" s="249"/>
      <c r="M1319" s="250"/>
      <c r="N1319" s="251"/>
      <c r="O1319" s="251"/>
      <c r="P1319" s="251"/>
      <c r="Q1319" s="251"/>
      <c r="R1319" s="251"/>
      <c r="S1319" s="251"/>
      <c r="T1319" s="252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3" t="s">
        <v>178</v>
      </c>
      <c r="AU1319" s="253" t="s">
        <v>83</v>
      </c>
      <c r="AV1319" s="14" t="s">
        <v>83</v>
      </c>
      <c r="AW1319" s="14" t="s">
        <v>30</v>
      </c>
      <c r="AX1319" s="14" t="s">
        <v>73</v>
      </c>
      <c r="AY1319" s="253" t="s">
        <v>169</v>
      </c>
    </row>
    <row r="1320" s="13" customFormat="1">
      <c r="A1320" s="13"/>
      <c r="B1320" s="232"/>
      <c r="C1320" s="233"/>
      <c r="D1320" s="234" t="s">
        <v>178</v>
      </c>
      <c r="E1320" s="235" t="s">
        <v>1</v>
      </c>
      <c r="F1320" s="236" t="s">
        <v>675</v>
      </c>
      <c r="G1320" s="233"/>
      <c r="H1320" s="235" t="s">
        <v>1</v>
      </c>
      <c r="I1320" s="237"/>
      <c r="J1320" s="233"/>
      <c r="K1320" s="233"/>
      <c r="L1320" s="238"/>
      <c r="M1320" s="239"/>
      <c r="N1320" s="240"/>
      <c r="O1320" s="240"/>
      <c r="P1320" s="240"/>
      <c r="Q1320" s="240"/>
      <c r="R1320" s="240"/>
      <c r="S1320" s="240"/>
      <c r="T1320" s="24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2" t="s">
        <v>178</v>
      </c>
      <c r="AU1320" s="242" t="s">
        <v>83</v>
      </c>
      <c r="AV1320" s="13" t="s">
        <v>81</v>
      </c>
      <c r="AW1320" s="13" t="s">
        <v>30</v>
      </c>
      <c r="AX1320" s="13" t="s">
        <v>73</v>
      </c>
      <c r="AY1320" s="242" t="s">
        <v>169</v>
      </c>
    </row>
    <row r="1321" s="14" customFormat="1">
      <c r="A1321" s="14"/>
      <c r="B1321" s="243"/>
      <c r="C1321" s="244"/>
      <c r="D1321" s="234" t="s">
        <v>178</v>
      </c>
      <c r="E1321" s="245" t="s">
        <v>1</v>
      </c>
      <c r="F1321" s="246" t="s">
        <v>669</v>
      </c>
      <c r="G1321" s="244"/>
      <c r="H1321" s="247">
        <v>18.719999999999999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3" t="s">
        <v>178</v>
      </c>
      <c r="AU1321" s="253" t="s">
        <v>83</v>
      </c>
      <c r="AV1321" s="14" t="s">
        <v>83</v>
      </c>
      <c r="AW1321" s="14" t="s">
        <v>30</v>
      </c>
      <c r="AX1321" s="14" t="s">
        <v>73</v>
      </c>
      <c r="AY1321" s="253" t="s">
        <v>169</v>
      </c>
    </row>
    <row r="1322" s="13" customFormat="1">
      <c r="A1322" s="13"/>
      <c r="B1322" s="232"/>
      <c r="C1322" s="233"/>
      <c r="D1322" s="234" t="s">
        <v>178</v>
      </c>
      <c r="E1322" s="235" t="s">
        <v>1</v>
      </c>
      <c r="F1322" s="236" t="s">
        <v>240</v>
      </c>
      <c r="G1322" s="233"/>
      <c r="H1322" s="235" t="s">
        <v>1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178</v>
      </c>
      <c r="AU1322" s="242" t="s">
        <v>83</v>
      </c>
      <c r="AV1322" s="13" t="s">
        <v>81</v>
      </c>
      <c r="AW1322" s="13" t="s">
        <v>30</v>
      </c>
      <c r="AX1322" s="13" t="s">
        <v>73</v>
      </c>
      <c r="AY1322" s="242" t="s">
        <v>169</v>
      </c>
    </row>
    <row r="1323" s="14" customFormat="1">
      <c r="A1323" s="14"/>
      <c r="B1323" s="243"/>
      <c r="C1323" s="244"/>
      <c r="D1323" s="234" t="s">
        <v>178</v>
      </c>
      <c r="E1323" s="245" t="s">
        <v>1</v>
      </c>
      <c r="F1323" s="246" t="s">
        <v>676</v>
      </c>
      <c r="G1323" s="244"/>
      <c r="H1323" s="247">
        <v>39.75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178</v>
      </c>
      <c r="AU1323" s="253" t="s">
        <v>83</v>
      </c>
      <c r="AV1323" s="14" t="s">
        <v>83</v>
      </c>
      <c r="AW1323" s="14" t="s">
        <v>30</v>
      </c>
      <c r="AX1323" s="14" t="s">
        <v>73</v>
      </c>
      <c r="AY1323" s="253" t="s">
        <v>169</v>
      </c>
    </row>
    <row r="1324" s="16" customFormat="1">
      <c r="A1324" s="16"/>
      <c r="B1324" s="265"/>
      <c r="C1324" s="266"/>
      <c r="D1324" s="234" t="s">
        <v>178</v>
      </c>
      <c r="E1324" s="267" t="s">
        <v>1</v>
      </c>
      <c r="F1324" s="268" t="s">
        <v>212</v>
      </c>
      <c r="G1324" s="266"/>
      <c r="H1324" s="269">
        <v>245.93000000000001</v>
      </c>
      <c r="I1324" s="270"/>
      <c r="J1324" s="266"/>
      <c r="K1324" s="266"/>
      <c r="L1324" s="271"/>
      <c r="M1324" s="272"/>
      <c r="N1324" s="273"/>
      <c r="O1324" s="273"/>
      <c r="P1324" s="273"/>
      <c r="Q1324" s="273"/>
      <c r="R1324" s="273"/>
      <c r="S1324" s="273"/>
      <c r="T1324" s="274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T1324" s="275" t="s">
        <v>178</v>
      </c>
      <c r="AU1324" s="275" t="s">
        <v>83</v>
      </c>
      <c r="AV1324" s="16" t="s">
        <v>170</v>
      </c>
      <c r="AW1324" s="16" t="s">
        <v>30</v>
      </c>
      <c r="AX1324" s="16" t="s">
        <v>73</v>
      </c>
      <c r="AY1324" s="275" t="s">
        <v>169</v>
      </c>
    </row>
    <row r="1325" s="13" customFormat="1">
      <c r="A1325" s="13"/>
      <c r="B1325" s="232"/>
      <c r="C1325" s="233"/>
      <c r="D1325" s="234" t="s">
        <v>178</v>
      </c>
      <c r="E1325" s="235" t="s">
        <v>1</v>
      </c>
      <c r="F1325" s="236" t="s">
        <v>677</v>
      </c>
      <c r="G1325" s="233"/>
      <c r="H1325" s="235" t="s">
        <v>1</v>
      </c>
      <c r="I1325" s="237"/>
      <c r="J1325" s="233"/>
      <c r="K1325" s="233"/>
      <c r="L1325" s="238"/>
      <c r="M1325" s="239"/>
      <c r="N1325" s="240"/>
      <c r="O1325" s="240"/>
      <c r="P1325" s="240"/>
      <c r="Q1325" s="240"/>
      <c r="R1325" s="240"/>
      <c r="S1325" s="240"/>
      <c r="T1325" s="24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2" t="s">
        <v>178</v>
      </c>
      <c r="AU1325" s="242" t="s">
        <v>83</v>
      </c>
      <c r="AV1325" s="13" t="s">
        <v>81</v>
      </c>
      <c r="AW1325" s="13" t="s">
        <v>30</v>
      </c>
      <c r="AX1325" s="13" t="s">
        <v>73</v>
      </c>
      <c r="AY1325" s="242" t="s">
        <v>169</v>
      </c>
    </row>
    <row r="1326" s="13" customFormat="1">
      <c r="A1326" s="13"/>
      <c r="B1326" s="232"/>
      <c r="C1326" s="233"/>
      <c r="D1326" s="234" t="s">
        <v>178</v>
      </c>
      <c r="E1326" s="235" t="s">
        <v>1</v>
      </c>
      <c r="F1326" s="236" t="s">
        <v>213</v>
      </c>
      <c r="G1326" s="233"/>
      <c r="H1326" s="235" t="s">
        <v>1</v>
      </c>
      <c r="I1326" s="237"/>
      <c r="J1326" s="233"/>
      <c r="K1326" s="233"/>
      <c r="L1326" s="238"/>
      <c r="M1326" s="239"/>
      <c r="N1326" s="240"/>
      <c r="O1326" s="240"/>
      <c r="P1326" s="240"/>
      <c r="Q1326" s="240"/>
      <c r="R1326" s="240"/>
      <c r="S1326" s="240"/>
      <c r="T1326" s="24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2" t="s">
        <v>178</v>
      </c>
      <c r="AU1326" s="242" t="s">
        <v>83</v>
      </c>
      <c r="AV1326" s="13" t="s">
        <v>81</v>
      </c>
      <c r="AW1326" s="13" t="s">
        <v>30</v>
      </c>
      <c r="AX1326" s="13" t="s">
        <v>73</v>
      </c>
      <c r="AY1326" s="242" t="s">
        <v>169</v>
      </c>
    </row>
    <row r="1327" s="13" customFormat="1">
      <c r="A1327" s="13"/>
      <c r="B1327" s="232"/>
      <c r="C1327" s="233"/>
      <c r="D1327" s="234" t="s">
        <v>178</v>
      </c>
      <c r="E1327" s="235" t="s">
        <v>1</v>
      </c>
      <c r="F1327" s="236" t="s">
        <v>216</v>
      </c>
      <c r="G1327" s="233"/>
      <c r="H1327" s="235" t="s">
        <v>1</v>
      </c>
      <c r="I1327" s="237"/>
      <c r="J1327" s="233"/>
      <c r="K1327" s="233"/>
      <c r="L1327" s="238"/>
      <c r="M1327" s="239"/>
      <c r="N1327" s="240"/>
      <c r="O1327" s="240"/>
      <c r="P1327" s="240"/>
      <c r="Q1327" s="240"/>
      <c r="R1327" s="240"/>
      <c r="S1327" s="240"/>
      <c r="T1327" s="24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2" t="s">
        <v>178</v>
      </c>
      <c r="AU1327" s="242" t="s">
        <v>83</v>
      </c>
      <c r="AV1327" s="13" t="s">
        <v>81</v>
      </c>
      <c r="AW1327" s="13" t="s">
        <v>30</v>
      </c>
      <c r="AX1327" s="13" t="s">
        <v>73</v>
      </c>
      <c r="AY1327" s="242" t="s">
        <v>169</v>
      </c>
    </row>
    <row r="1328" s="14" customFormat="1">
      <c r="A1328" s="14"/>
      <c r="B1328" s="243"/>
      <c r="C1328" s="244"/>
      <c r="D1328" s="234" t="s">
        <v>178</v>
      </c>
      <c r="E1328" s="245" t="s">
        <v>1</v>
      </c>
      <c r="F1328" s="246" t="s">
        <v>217</v>
      </c>
      <c r="G1328" s="244"/>
      <c r="H1328" s="247">
        <v>5.9199999999999999</v>
      </c>
      <c r="I1328" s="248"/>
      <c r="J1328" s="244"/>
      <c r="K1328" s="244"/>
      <c r="L1328" s="249"/>
      <c r="M1328" s="250"/>
      <c r="N1328" s="251"/>
      <c r="O1328" s="251"/>
      <c r="P1328" s="251"/>
      <c r="Q1328" s="251"/>
      <c r="R1328" s="251"/>
      <c r="S1328" s="251"/>
      <c r="T1328" s="25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3" t="s">
        <v>178</v>
      </c>
      <c r="AU1328" s="253" t="s">
        <v>83</v>
      </c>
      <c r="AV1328" s="14" t="s">
        <v>83</v>
      </c>
      <c r="AW1328" s="14" t="s">
        <v>30</v>
      </c>
      <c r="AX1328" s="14" t="s">
        <v>73</v>
      </c>
      <c r="AY1328" s="253" t="s">
        <v>169</v>
      </c>
    </row>
    <row r="1329" s="13" customFormat="1">
      <c r="A1329" s="13"/>
      <c r="B1329" s="232"/>
      <c r="C1329" s="233"/>
      <c r="D1329" s="234" t="s">
        <v>178</v>
      </c>
      <c r="E1329" s="235" t="s">
        <v>1</v>
      </c>
      <c r="F1329" s="236" t="s">
        <v>222</v>
      </c>
      <c r="G1329" s="233"/>
      <c r="H1329" s="235" t="s">
        <v>1</v>
      </c>
      <c r="I1329" s="237"/>
      <c r="J1329" s="233"/>
      <c r="K1329" s="233"/>
      <c r="L1329" s="238"/>
      <c r="M1329" s="239"/>
      <c r="N1329" s="240"/>
      <c r="O1329" s="240"/>
      <c r="P1329" s="240"/>
      <c r="Q1329" s="240"/>
      <c r="R1329" s="240"/>
      <c r="S1329" s="240"/>
      <c r="T1329" s="24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2" t="s">
        <v>178</v>
      </c>
      <c r="AU1329" s="242" t="s">
        <v>83</v>
      </c>
      <c r="AV1329" s="13" t="s">
        <v>81</v>
      </c>
      <c r="AW1329" s="13" t="s">
        <v>30</v>
      </c>
      <c r="AX1329" s="13" t="s">
        <v>73</v>
      </c>
      <c r="AY1329" s="242" t="s">
        <v>169</v>
      </c>
    </row>
    <row r="1330" s="14" customFormat="1">
      <c r="A1330" s="14"/>
      <c r="B1330" s="243"/>
      <c r="C1330" s="244"/>
      <c r="D1330" s="234" t="s">
        <v>178</v>
      </c>
      <c r="E1330" s="245" t="s">
        <v>1</v>
      </c>
      <c r="F1330" s="246" t="s">
        <v>223</v>
      </c>
      <c r="G1330" s="244"/>
      <c r="H1330" s="247">
        <v>3.96</v>
      </c>
      <c r="I1330" s="248"/>
      <c r="J1330" s="244"/>
      <c r="K1330" s="244"/>
      <c r="L1330" s="249"/>
      <c r="M1330" s="250"/>
      <c r="N1330" s="251"/>
      <c r="O1330" s="251"/>
      <c r="P1330" s="251"/>
      <c r="Q1330" s="251"/>
      <c r="R1330" s="251"/>
      <c r="S1330" s="251"/>
      <c r="T1330" s="25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3" t="s">
        <v>178</v>
      </c>
      <c r="AU1330" s="253" t="s">
        <v>83</v>
      </c>
      <c r="AV1330" s="14" t="s">
        <v>83</v>
      </c>
      <c r="AW1330" s="14" t="s">
        <v>30</v>
      </c>
      <c r="AX1330" s="14" t="s">
        <v>73</v>
      </c>
      <c r="AY1330" s="253" t="s">
        <v>169</v>
      </c>
    </row>
    <row r="1331" s="13" customFormat="1">
      <c r="A1331" s="13"/>
      <c r="B1331" s="232"/>
      <c r="C1331" s="233"/>
      <c r="D1331" s="234" t="s">
        <v>178</v>
      </c>
      <c r="E1331" s="235" t="s">
        <v>1</v>
      </c>
      <c r="F1331" s="236" t="s">
        <v>224</v>
      </c>
      <c r="G1331" s="233"/>
      <c r="H1331" s="235" t="s">
        <v>1</v>
      </c>
      <c r="I1331" s="237"/>
      <c r="J1331" s="233"/>
      <c r="K1331" s="233"/>
      <c r="L1331" s="238"/>
      <c r="M1331" s="239"/>
      <c r="N1331" s="240"/>
      <c r="O1331" s="240"/>
      <c r="P1331" s="240"/>
      <c r="Q1331" s="240"/>
      <c r="R1331" s="240"/>
      <c r="S1331" s="240"/>
      <c r="T1331" s="24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2" t="s">
        <v>178</v>
      </c>
      <c r="AU1331" s="242" t="s">
        <v>83</v>
      </c>
      <c r="AV1331" s="13" t="s">
        <v>81</v>
      </c>
      <c r="AW1331" s="13" t="s">
        <v>30</v>
      </c>
      <c r="AX1331" s="13" t="s">
        <v>73</v>
      </c>
      <c r="AY1331" s="242" t="s">
        <v>169</v>
      </c>
    </row>
    <row r="1332" s="14" customFormat="1">
      <c r="A1332" s="14"/>
      <c r="B1332" s="243"/>
      <c r="C1332" s="244"/>
      <c r="D1332" s="234" t="s">
        <v>178</v>
      </c>
      <c r="E1332" s="245" t="s">
        <v>1</v>
      </c>
      <c r="F1332" s="246" t="s">
        <v>225</v>
      </c>
      <c r="G1332" s="244"/>
      <c r="H1332" s="247">
        <v>1.77</v>
      </c>
      <c r="I1332" s="248"/>
      <c r="J1332" s="244"/>
      <c r="K1332" s="244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178</v>
      </c>
      <c r="AU1332" s="253" t="s">
        <v>83</v>
      </c>
      <c r="AV1332" s="14" t="s">
        <v>83</v>
      </c>
      <c r="AW1332" s="14" t="s">
        <v>30</v>
      </c>
      <c r="AX1332" s="14" t="s">
        <v>73</v>
      </c>
      <c r="AY1332" s="253" t="s">
        <v>169</v>
      </c>
    </row>
    <row r="1333" s="13" customFormat="1">
      <c r="A1333" s="13"/>
      <c r="B1333" s="232"/>
      <c r="C1333" s="233"/>
      <c r="D1333" s="234" t="s">
        <v>178</v>
      </c>
      <c r="E1333" s="235" t="s">
        <v>1</v>
      </c>
      <c r="F1333" s="236" t="s">
        <v>232</v>
      </c>
      <c r="G1333" s="233"/>
      <c r="H1333" s="235" t="s">
        <v>1</v>
      </c>
      <c r="I1333" s="237"/>
      <c r="J1333" s="233"/>
      <c r="K1333" s="233"/>
      <c r="L1333" s="238"/>
      <c r="M1333" s="239"/>
      <c r="N1333" s="240"/>
      <c r="O1333" s="240"/>
      <c r="P1333" s="240"/>
      <c r="Q1333" s="240"/>
      <c r="R1333" s="240"/>
      <c r="S1333" s="240"/>
      <c r="T1333" s="24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2" t="s">
        <v>178</v>
      </c>
      <c r="AU1333" s="242" t="s">
        <v>83</v>
      </c>
      <c r="AV1333" s="13" t="s">
        <v>81</v>
      </c>
      <c r="AW1333" s="13" t="s">
        <v>30</v>
      </c>
      <c r="AX1333" s="13" t="s">
        <v>73</v>
      </c>
      <c r="AY1333" s="242" t="s">
        <v>169</v>
      </c>
    </row>
    <row r="1334" s="14" customFormat="1">
      <c r="A1334" s="14"/>
      <c r="B1334" s="243"/>
      <c r="C1334" s="244"/>
      <c r="D1334" s="234" t="s">
        <v>178</v>
      </c>
      <c r="E1334" s="245" t="s">
        <v>1</v>
      </c>
      <c r="F1334" s="246" t="s">
        <v>233</v>
      </c>
      <c r="G1334" s="244"/>
      <c r="H1334" s="247">
        <v>3.8199999999999998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178</v>
      </c>
      <c r="AU1334" s="253" t="s">
        <v>83</v>
      </c>
      <c r="AV1334" s="14" t="s">
        <v>83</v>
      </c>
      <c r="AW1334" s="14" t="s">
        <v>30</v>
      </c>
      <c r="AX1334" s="14" t="s">
        <v>73</v>
      </c>
      <c r="AY1334" s="253" t="s">
        <v>169</v>
      </c>
    </row>
    <row r="1335" s="16" customFormat="1">
      <c r="A1335" s="16"/>
      <c r="B1335" s="265"/>
      <c r="C1335" s="266"/>
      <c r="D1335" s="234" t="s">
        <v>178</v>
      </c>
      <c r="E1335" s="267" t="s">
        <v>1</v>
      </c>
      <c r="F1335" s="268" t="s">
        <v>212</v>
      </c>
      <c r="G1335" s="266"/>
      <c r="H1335" s="269">
        <v>15.469999999999999</v>
      </c>
      <c r="I1335" s="270"/>
      <c r="J1335" s="266"/>
      <c r="K1335" s="266"/>
      <c r="L1335" s="271"/>
      <c r="M1335" s="272"/>
      <c r="N1335" s="273"/>
      <c r="O1335" s="273"/>
      <c r="P1335" s="273"/>
      <c r="Q1335" s="273"/>
      <c r="R1335" s="273"/>
      <c r="S1335" s="273"/>
      <c r="T1335" s="274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T1335" s="275" t="s">
        <v>178</v>
      </c>
      <c r="AU1335" s="275" t="s">
        <v>83</v>
      </c>
      <c r="AV1335" s="16" t="s">
        <v>170</v>
      </c>
      <c r="AW1335" s="16" t="s">
        <v>30</v>
      </c>
      <c r="AX1335" s="16" t="s">
        <v>73</v>
      </c>
      <c r="AY1335" s="275" t="s">
        <v>169</v>
      </c>
    </row>
    <row r="1336" s="15" customFormat="1">
      <c r="A1336" s="15"/>
      <c r="B1336" s="254"/>
      <c r="C1336" s="255"/>
      <c r="D1336" s="234" t="s">
        <v>178</v>
      </c>
      <c r="E1336" s="256" t="s">
        <v>1</v>
      </c>
      <c r="F1336" s="257" t="s">
        <v>181</v>
      </c>
      <c r="G1336" s="255"/>
      <c r="H1336" s="258">
        <v>455.09999999999997</v>
      </c>
      <c r="I1336" s="259"/>
      <c r="J1336" s="255"/>
      <c r="K1336" s="255"/>
      <c r="L1336" s="260"/>
      <c r="M1336" s="261"/>
      <c r="N1336" s="262"/>
      <c r="O1336" s="262"/>
      <c r="P1336" s="262"/>
      <c r="Q1336" s="262"/>
      <c r="R1336" s="262"/>
      <c r="S1336" s="262"/>
      <c r="T1336" s="263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4" t="s">
        <v>178</v>
      </c>
      <c r="AU1336" s="264" t="s">
        <v>83</v>
      </c>
      <c r="AV1336" s="15" t="s">
        <v>177</v>
      </c>
      <c r="AW1336" s="15" t="s">
        <v>30</v>
      </c>
      <c r="AX1336" s="15" t="s">
        <v>81</v>
      </c>
      <c r="AY1336" s="264" t="s">
        <v>169</v>
      </c>
    </row>
    <row r="1337" s="12" customFormat="1" ht="22.8" customHeight="1">
      <c r="A1337" s="12"/>
      <c r="B1337" s="203"/>
      <c r="C1337" s="204"/>
      <c r="D1337" s="205" t="s">
        <v>72</v>
      </c>
      <c r="E1337" s="217" t="s">
        <v>466</v>
      </c>
      <c r="F1337" s="217" t="s">
        <v>467</v>
      </c>
      <c r="G1337" s="204"/>
      <c r="H1337" s="204"/>
      <c r="I1337" s="207"/>
      <c r="J1337" s="218">
        <f>BK1337</f>
        <v>0</v>
      </c>
      <c r="K1337" s="204"/>
      <c r="L1337" s="209"/>
      <c r="M1337" s="210"/>
      <c r="N1337" s="211"/>
      <c r="O1337" s="211"/>
      <c r="P1337" s="212">
        <f>SUM(P1338:P1347)</f>
        <v>0</v>
      </c>
      <c r="Q1337" s="211"/>
      <c r="R1337" s="212">
        <f>SUM(R1338:R1347)</f>
        <v>0</v>
      </c>
      <c r="S1337" s="211"/>
      <c r="T1337" s="213">
        <f>SUM(T1338:T1347)</f>
        <v>0</v>
      </c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R1337" s="214" t="s">
        <v>83</v>
      </c>
      <c r="AT1337" s="215" t="s">
        <v>72</v>
      </c>
      <c r="AU1337" s="215" t="s">
        <v>81</v>
      </c>
      <c r="AY1337" s="214" t="s">
        <v>169</v>
      </c>
      <c r="BK1337" s="216">
        <f>SUM(BK1338:BK1347)</f>
        <v>0</v>
      </c>
    </row>
    <row r="1338" s="2" customFormat="1" ht="24.15" customHeight="1">
      <c r="A1338" s="39"/>
      <c r="B1338" s="40"/>
      <c r="C1338" s="219" t="s">
        <v>1179</v>
      </c>
      <c r="D1338" s="219" t="s">
        <v>172</v>
      </c>
      <c r="E1338" s="220" t="s">
        <v>1180</v>
      </c>
      <c r="F1338" s="221" t="s">
        <v>1181</v>
      </c>
      <c r="G1338" s="222" t="s">
        <v>175</v>
      </c>
      <c r="H1338" s="223">
        <v>2069.3870000000002</v>
      </c>
      <c r="I1338" s="224"/>
      <c r="J1338" s="225">
        <f>ROUND(I1338*H1338,2)</f>
        <v>0</v>
      </c>
      <c r="K1338" s="221" t="s">
        <v>176</v>
      </c>
      <c r="L1338" s="45"/>
      <c r="M1338" s="226" t="s">
        <v>1</v>
      </c>
      <c r="N1338" s="227" t="s">
        <v>38</v>
      </c>
      <c r="O1338" s="92"/>
      <c r="P1338" s="228">
        <f>O1338*H1338</f>
        <v>0</v>
      </c>
      <c r="Q1338" s="228">
        <v>0</v>
      </c>
      <c r="R1338" s="228">
        <f>Q1338*H1338</f>
        <v>0</v>
      </c>
      <c r="S1338" s="228">
        <v>0</v>
      </c>
      <c r="T1338" s="229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30" t="s">
        <v>316</v>
      </c>
      <c r="AT1338" s="230" t="s">
        <v>172</v>
      </c>
      <c r="AU1338" s="230" t="s">
        <v>83</v>
      </c>
      <c r="AY1338" s="18" t="s">
        <v>169</v>
      </c>
      <c r="BE1338" s="231">
        <f>IF(N1338="základní",J1338,0)</f>
        <v>0</v>
      </c>
      <c r="BF1338" s="231">
        <f>IF(N1338="snížená",J1338,0)</f>
        <v>0</v>
      </c>
      <c r="BG1338" s="231">
        <f>IF(N1338="zákl. přenesená",J1338,0)</f>
        <v>0</v>
      </c>
      <c r="BH1338" s="231">
        <f>IF(N1338="sníž. přenesená",J1338,0)</f>
        <v>0</v>
      </c>
      <c r="BI1338" s="231">
        <f>IF(N1338="nulová",J1338,0)</f>
        <v>0</v>
      </c>
      <c r="BJ1338" s="18" t="s">
        <v>81</v>
      </c>
      <c r="BK1338" s="231">
        <f>ROUND(I1338*H1338,2)</f>
        <v>0</v>
      </c>
      <c r="BL1338" s="18" t="s">
        <v>316</v>
      </c>
      <c r="BM1338" s="230" t="s">
        <v>1182</v>
      </c>
    </row>
    <row r="1339" s="13" customFormat="1">
      <c r="A1339" s="13"/>
      <c r="B1339" s="232"/>
      <c r="C1339" s="233"/>
      <c r="D1339" s="234" t="s">
        <v>178</v>
      </c>
      <c r="E1339" s="235" t="s">
        <v>1</v>
      </c>
      <c r="F1339" s="236" t="s">
        <v>179</v>
      </c>
      <c r="G1339" s="233"/>
      <c r="H1339" s="235" t="s">
        <v>1</v>
      </c>
      <c r="I1339" s="237"/>
      <c r="J1339" s="233"/>
      <c r="K1339" s="233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2" t="s">
        <v>178</v>
      </c>
      <c r="AU1339" s="242" t="s">
        <v>83</v>
      </c>
      <c r="AV1339" s="13" t="s">
        <v>81</v>
      </c>
      <c r="AW1339" s="13" t="s">
        <v>30</v>
      </c>
      <c r="AX1339" s="13" t="s">
        <v>73</v>
      </c>
      <c r="AY1339" s="242" t="s">
        <v>169</v>
      </c>
    </row>
    <row r="1340" s="14" customFormat="1">
      <c r="A1340" s="14"/>
      <c r="B1340" s="243"/>
      <c r="C1340" s="244"/>
      <c r="D1340" s="234" t="s">
        <v>178</v>
      </c>
      <c r="E1340" s="245" t="s">
        <v>1</v>
      </c>
      <c r="F1340" s="246" t="s">
        <v>881</v>
      </c>
      <c r="G1340" s="244"/>
      <c r="H1340" s="247">
        <v>452.13999999999999</v>
      </c>
      <c r="I1340" s="248"/>
      <c r="J1340" s="244"/>
      <c r="K1340" s="244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3" t="s">
        <v>178</v>
      </c>
      <c r="AU1340" s="253" t="s">
        <v>83</v>
      </c>
      <c r="AV1340" s="14" t="s">
        <v>83</v>
      </c>
      <c r="AW1340" s="14" t="s">
        <v>30</v>
      </c>
      <c r="AX1340" s="14" t="s">
        <v>73</v>
      </c>
      <c r="AY1340" s="253" t="s">
        <v>169</v>
      </c>
    </row>
    <row r="1341" s="14" customFormat="1">
      <c r="A1341" s="14"/>
      <c r="B1341" s="243"/>
      <c r="C1341" s="244"/>
      <c r="D1341" s="234" t="s">
        <v>178</v>
      </c>
      <c r="E1341" s="245" t="s">
        <v>1</v>
      </c>
      <c r="F1341" s="246" t="s">
        <v>1183</v>
      </c>
      <c r="G1341" s="244"/>
      <c r="H1341" s="247">
        <v>853.17700000000002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178</v>
      </c>
      <c r="AU1341" s="253" t="s">
        <v>83</v>
      </c>
      <c r="AV1341" s="14" t="s">
        <v>83</v>
      </c>
      <c r="AW1341" s="14" t="s">
        <v>30</v>
      </c>
      <c r="AX1341" s="14" t="s">
        <v>73</v>
      </c>
      <c r="AY1341" s="253" t="s">
        <v>169</v>
      </c>
    </row>
    <row r="1342" s="14" customFormat="1">
      <c r="A1342" s="14"/>
      <c r="B1342" s="243"/>
      <c r="C1342" s="244"/>
      <c r="D1342" s="234" t="s">
        <v>178</v>
      </c>
      <c r="E1342" s="245" t="s">
        <v>1</v>
      </c>
      <c r="F1342" s="246" t="s">
        <v>586</v>
      </c>
      <c r="G1342" s="244"/>
      <c r="H1342" s="247">
        <v>170.16999999999999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178</v>
      </c>
      <c r="AU1342" s="253" t="s">
        <v>83</v>
      </c>
      <c r="AV1342" s="14" t="s">
        <v>83</v>
      </c>
      <c r="AW1342" s="14" t="s">
        <v>30</v>
      </c>
      <c r="AX1342" s="14" t="s">
        <v>73</v>
      </c>
      <c r="AY1342" s="253" t="s">
        <v>169</v>
      </c>
    </row>
    <row r="1343" s="14" customFormat="1">
      <c r="A1343" s="14"/>
      <c r="B1343" s="243"/>
      <c r="C1343" s="244"/>
      <c r="D1343" s="234" t="s">
        <v>178</v>
      </c>
      <c r="E1343" s="245" t="s">
        <v>1</v>
      </c>
      <c r="F1343" s="246" t="s">
        <v>605</v>
      </c>
      <c r="G1343" s="244"/>
      <c r="H1343" s="247">
        <v>593.89999999999998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178</v>
      </c>
      <c r="AU1343" s="253" t="s">
        <v>83</v>
      </c>
      <c r="AV1343" s="14" t="s">
        <v>83</v>
      </c>
      <c r="AW1343" s="14" t="s">
        <v>30</v>
      </c>
      <c r="AX1343" s="14" t="s">
        <v>73</v>
      </c>
      <c r="AY1343" s="253" t="s">
        <v>169</v>
      </c>
    </row>
    <row r="1344" s="15" customFormat="1">
      <c r="A1344" s="15"/>
      <c r="B1344" s="254"/>
      <c r="C1344" s="255"/>
      <c r="D1344" s="234" t="s">
        <v>178</v>
      </c>
      <c r="E1344" s="256" t="s">
        <v>1</v>
      </c>
      <c r="F1344" s="257" t="s">
        <v>181</v>
      </c>
      <c r="G1344" s="255"/>
      <c r="H1344" s="258">
        <v>2069.3870000000002</v>
      </c>
      <c r="I1344" s="259"/>
      <c r="J1344" s="255"/>
      <c r="K1344" s="255"/>
      <c r="L1344" s="260"/>
      <c r="M1344" s="261"/>
      <c r="N1344" s="262"/>
      <c r="O1344" s="262"/>
      <c r="P1344" s="262"/>
      <c r="Q1344" s="262"/>
      <c r="R1344" s="262"/>
      <c r="S1344" s="262"/>
      <c r="T1344" s="263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64" t="s">
        <v>178</v>
      </c>
      <c r="AU1344" s="264" t="s">
        <v>83</v>
      </c>
      <c r="AV1344" s="15" t="s">
        <v>177</v>
      </c>
      <c r="AW1344" s="15" t="s">
        <v>30</v>
      </c>
      <c r="AX1344" s="15" t="s">
        <v>81</v>
      </c>
      <c r="AY1344" s="264" t="s">
        <v>169</v>
      </c>
    </row>
    <row r="1345" s="2" customFormat="1" ht="33" customHeight="1">
      <c r="A1345" s="39"/>
      <c r="B1345" s="40"/>
      <c r="C1345" s="219" t="s">
        <v>838</v>
      </c>
      <c r="D1345" s="219" t="s">
        <v>172</v>
      </c>
      <c r="E1345" s="220" t="s">
        <v>1184</v>
      </c>
      <c r="F1345" s="221" t="s">
        <v>1185</v>
      </c>
      <c r="G1345" s="222" t="s">
        <v>175</v>
      </c>
      <c r="H1345" s="223">
        <v>2069.3870000000002</v>
      </c>
      <c r="I1345" s="224"/>
      <c r="J1345" s="225">
        <f>ROUND(I1345*H1345,2)</f>
        <v>0</v>
      </c>
      <c r="K1345" s="221" t="s">
        <v>176</v>
      </c>
      <c r="L1345" s="45"/>
      <c r="M1345" s="226" t="s">
        <v>1</v>
      </c>
      <c r="N1345" s="227" t="s">
        <v>38</v>
      </c>
      <c r="O1345" s="92"/>
      <c r="P1345" s="228">
        <f>O1345*H1345</f>
        <v>0</v>
      </c>
      <c r="Q1345" s="228">
        <v>0</v>
      </c>
      <c r="R1345" s="228">
        <f>Q1345*H1345</f>
        <v>0</v>
      </c>
      <c r="S1345" s="228">
        <v>0</v>
      </c>
      <c r="T1345" s="229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30" t="s">
        <v>316</v>
      </c>
      <c r="AT1345" s="230" t="s">
        <v>172</v>
      </c>
      <c r="AU1345" s="230" t="s">
        <v>83</v>
      </c>
      <c r="AY1345" s="18" t="s">
        <v>169</v>
      </c>
      <c r="BE1345" s="231">
        <f>IF(N1345="základní",J1345,0)</f>
        <v>0</v>
      </c>
      <c r="BF1345" s="231">
        <f>IF(N1345="snížená",J1345,0)</f>
        <v>0</v>
      </c>
      <c r="BG1345" s="231">
        <f>IF(N1345="zákl. přenesená",J1345,0)</f>
        <v>0</v>
      </c>
      <c r="BH1345" s="231">
        <f>IF(N1345="sníž. přenesená",J1345,0)</f>
        <v>0</v>
      </c>
      <c r="BI1345" s="231">
        <f>IF(N1345="nulová",J1345,0)</f>
        <v>0</v>
      </c>
      <c r="BJ1345" s="18" t="s">
        <v>81</v>
      </c>
      <c r="BK1345" s="231">
        <f>ROUND(I1345*H1345,2)</f>
        <v>0</v>
      </c>
      <c r="BL1345" s="18" t="s">
        <v>316</v>
      </c>
      <c r="BM1345" s="230" t="s">
        <v>1186</v>
      </c>
    </row>
    <row r="1346" s="14" customFormat="1">
      <c r="A1346" s="14"/>
      <c r="B1346" s="243"/>
      <c r="C1346" s="244"/>
      <c r="D1346" s="234" t="s">
        <v>178</v>
      </c>
      <c r="E1346" s="245" t="s">
        <v>1</v>
      </c>
      <c r="F1346" s="246" t="s">
        <v>1187</v>
      </c>
      <c r="G1346" s="244"/>
      <c r="H1346" s="247">
        <v>2069.3870000000002</v>
      </c>
      <c r="I1346" s="248"/>
      <c r="J1346" s="244"/>
      <c r="K1346" s="244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3" t="s">
        <v>178</v>
      </c>
      <c r="AU1346" s="253" t="s">
        <v>83</v>
      </c>
      <c r="AV1346" s="14" t="s">
        <v>83</v>
      </c>
      <c r="AW1346" s="14" t="s">
        <v>30</v>
      </c>
      <c r="AX1346" s="14" t="s">
        <v>73</v>
      </c>
      <c r="AY1346" s="253" t="s">
        <v>169</v>
      </c>
    </row>
    <row r="1347" s="15" customFormat="1">
      <c r="A1347" s="15"/>
      <c r="B1347" s="254"/>
      <c r="C1347" s="255"/>
      <c r="D1347" s="234" t="s">
        <v>178</v>
      </c>
      <c r="E1347" s="256" t="s">
        <v>1</v>
      </c>
      <c r="F1347" s="257" t="s">
        <v>181</v>
      </c>
      <c r="G1347" s="255"/>
      <c r="H1347" s="258">
        <v>2069.3870000000002</v>
      </c>
      <c r="I1347" s="259"/>
      <c r="J1347" s="255"/>
      <c r="K1347" s="255"/>
      <c r="L1347" s="260"/>
      <c r="M1347" s="261"/>
      <c r="N1347" s="262"/>
      <c r="O1347" s="262"/>
      <c r="P1347" s="262"/>
      <c r="Q1347" s="262"/>
      <c r="R1347" s="262"/>
      <c r="S1347" s="262"/>
      <c r="T1347" s="263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64" t="s">
        <v>178</v>
      </c>
      <c r="AU1347" s="264" t="s">
        <v>83</v>
      </c>
      <c r="AV1347" s="15" t="s">
        <v>177</v>
      </c>
      <c r="AW1347" s="15" t="s">
        <v>30</v>
      </c>
      <c r="AX1347" s="15" t="s">
        <v>81</v>
      </c>
      <c r="AY1347" s="264" t="s">
        <v>169</v>
      </c>
    </row>
    <row r="1348" s="12" customFormat="1" ht="25.92" customHeight="1">
      <c r="A1348" s="12"/>
      <c r="B1348" s="203"/>
      <c r="C1348" s="204"/>
      <c r="D1348" s="205" t="s">
        <v>72</v>
      </c>
      <c r="E1348" s="206" t="s">
        <v>1188</v>
      </c>
      <c r="F1348" s="206" t="s">
        <v>1189</v>
      </c>
      <c r="G1348" s="204"/>
      <c r="H1348" s="204"/>
      <c r="I1348" s="207"/>
      <c r="J1348" s="208">
        <f>BK1348</f>
        <v>0</v>
      </c>
      <c r="K1348" s="204"/>
      <c r="L1348" s="209"/>
      <c r="M1348" s="210"/>
      <c r="N1348" s="211"/>
      <c r="O1348" s="211"/>
      <c r="P1348" s="212">
        <f>SUM(P1349:P1356)</f>
        <v>0</v>
      </c>
      <c r="Q1348" s="211"/>
      <c r="R1348" s="212">
        <f>SUM(R1349:R1356)</f>
        <v>0</v>
      </c>
      <c r="S1348" s="211"/>
      <c r="T1348" s="213">
        <f>SUM(T1349:T1356)</f>
        <v>0</v>
      </c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R1348" s="214" t="s">
        <v>177</v>
      </c>
      <c r="AT1348" s="215" t="s">
        <v>72</v>
      </c>
      <c r="AU1348" s="215" t="s">
        <v>73</v>
      </c>
      <c r="AY1348" s="214" t="s">
        <v>169</v>
      </c>
      <c r="BK1348" s="216">
        <f>SUM(BK1349:BK1356)</f>
        <v>0</v>
      </c>
    </row>
    <row r="1349" s="2" customFormat="1" ht="21.75" customHeight="1">
      <c r="A1349" s="39"/>
      <c r="B1349" s="40"/>
      <c r="C1349" s="219" t="s">
        <v>1190</v>
      </c>
      <c r="D1349" s="219" t="s">
        <v>172</v>
      </c>
      <c r="E1349" s="220" t="s">
        <v>1191</v>
      </c>
      <c r="F1349" s="221" t="s">
        <v>1192</v>
      </c>
      <c r="G1349" s="222" t="s">
        <v>1193</v>
      </c>
      <c r="H1349" s="223">
        <v>60</v>
      </c>
      <c r="I1349" s="224"/>
      <c r="J1349" s="225">
        <f>ROUND(I1349*H1349,2)</f>
        <v>0</v>
      </c>
      <c r="K1349" s="221" t="s">
        <v>176</v>
      </c>
      <c r="L1349" s="45"/>
      <c r="M1349" s="226" t="s">
        <v>1</v>
      </c>
      <c r="N1349" s="227" t="s">
        <v>38</v>
      </c>
      <c r="O1349" s="92"/>
      <c r="P1349" s="228">
        <f>O1349*H1349</f>
        <v>0</v>
      </c>
      <c r="Q1349" s="228">
        <v>0</v>
      </c>
      <c r="R1349" s="228">
        <f>Q1349*H1349</f>
        <v>0</v>
      </c>
      <c r="S1349" s="228">
        <v>0</v>
      </c>
      <c r="T1349" s="229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30" t="s">
        <v>1194</v>
      </c>
      <c r="AT1349" s="230" t="s">
        <v>172</v>
      </c>
      <c r="AU1349" s="230" t="s">
        <v>81</v>
      </c>
      <c r="AY1349" s="18" t="s">
        <v>169</v>
      </c>
      <c r="BE1349" s="231">
        <f>IF(N1349="základní",J1349,0)</f>
        <v>0</v>
      </c>
      <c r="BF1349" s="231">
        <f>IF(N1349="snížená",J1349,0)</f>
        <v>0</v>
      </c>
      <c r="BG1349" s="231">
        <f>IF(N1349="zákl. přenesená",J1349,0)</f>
        <v>0</v>
      </c>
      <c r="BH1349" s="231">
        <f>IF(N1349="sníž. přenesená",J1349,0)</f>
        <v>0</v>
      </c>
      <c r="BI1349" s="231">
        <f>IF(N1349="nulová",J1349,0)</f>
        <v>0</v>
      </c>
      <c r="BJ1349" s="18" t="s">
        <v>81</v>
      </c>
      <c r="BK1349" s="231">
        <f>ROUND(I1349*H1349,2)</f>
        <v>0</v>
      </c>
      <c r="BL1349" s="18" t="s">
        <v>1194</v>
      </c>
      <c r="BM1349" s="230" t="s">
        <v>1195</v>
      </c>
    </row>
    <row r="1350" s="2" customFormat="1">
      <c r="A1350" s="39"/>
      <c r="B1350" s="40"/>
      <c r="C1350" s="41"/>
      <c r="D1350" s="234" t="s">
        <v>522</v>
      </c>
      <c r="E1350" s="41"/>
      <c r="F1350" s="279" t="s">
        <v>1196</v>
      </c>
      <c r="G1350" s="41"/>
      <c r="H1350" s="41"/>
      <c r="I1350" s="280"/>
      <c r="J1350" s="41"/>
      <c r="K1350" s="41"/>
      <c r="L1350" s="45"/>
      <c r="M1350" s="281"/>
      <c r="N1350" s="282"/>
      <c r="O1350" s="92"/>
      <c r="P1350" s="92"/>
      <c r="Q1350" s="92"/>
      <c r="R1350" s="92"/>
      <c r="S1350" s="92"/>
      <c r="T1350" s="93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T1350" s="18" t="s">
        <v>522</v>
      </c>
      <c r="AU1350" s="18" t="s">
        <v>81</v>
      </c>
    </row>
    <row r="1351" s="13" customFormat="1">
      <c r="A1351" s="13"/>
      <c r="B1351" s="232"/>
      <c r="C1351" s="233"/>
      <c r="D1351" s="234" t="s">
        <v>178</v>
      </c>
      <c r="E1351" s="235" t="s">
        <v>1</v>
      </c>
      <c r="F1351" s="236" t="s">
        <v>1197</v>
      </c>
      <c r="G1351" s="233"/>
      <c r="H1351" s="235" t="s">
        <v>1</v>
      </c>
      <c r="I1351" s="237"/>
      <c r="J1351" s="233"/>
      <c r="K1351" s="233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2" t="s">
        <v>178</v>
      </c>
      <c r="AU1351" s="242" t="s">
        <v>81</v>
      </c>
      <c r="AV1351" s="13" t="s">
        <v>81</v>
      </c>
      <c r="AW1351" s="13" t="s">
        <v>30</v>
      </c>
      <c r="AX1351" s="13" t="s">
        <v>73</v>
      </c>
      <c r="AY1351" s="242" t="s">
        <v>169</v>
      </c>
    </row>
    <row r="1352" s="14" customFormat="1">
      <c r="A1352" s="14"/>
      <c r="B1352" s="243"/>
      <c r="C1352" s="244"/>
      <c r="D1352" s="234" t="s">
        <v>178</v>
      </c>
      <c r="E1352" s="245" t="s">
        <v>1</v>
      </c>
      <c r="F1352" s="246" t="s">
        <v>621</v>
      </c>
      <c r="G1352" s="244"/>
      <c r="H1352" s="247">
        <v>60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178</v>
      </c>
      <c r="AU1352" s="253" t="s">
        <v>81</v>
      </c>
      <c r="AV1352" s="14" t="s">
        <v>83</v>
      </c>
      <c r="AW1352" s="14" t="s">
        <v>30</v>
      </c>
      <c r="AX1352" s="14" t="s">
        <v>73</v>
      </c>
      <c r="AY1352" s="253" t="s">
        <v>169</v>
      </c>
    </row>
    <row r="1353" s="15" customFormat="1">
      <c r="A1353" s="15"/>
      <c r="B1353" s="254"/>
      <c r="C1353" s="255"/>
      <c r="D1353" s="234" t="s">
        <v>178</v>
      </c>
      <c r="E1353" s="256" t="s">
        <v>1</v>
      </c>
      <c r="F1353" s="257" t="s">
        <v>181</v>
      </c>
      <c r="G1353" s="255"/>
      <c r="H1353" s="258">
        <v>60</v>
      </c>
      <c r="I1353" s="259"/>
      <c r="J1353" s="255"/>
      <c r="K1353" s="255"/>
      <c r="L1353" s="260"/>
      <c r="M1353" s="261"/>
      <c r="N1353" s="262"/>
      <c r="O1353" s="262"/>
      <c r="P1353" s="262"/>
      <c r="Q1353" s="262"/>
      <c r="R1353" s="262"/>
      <c r="S1353" s="262"/>
      <c r="T1353" s="263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64" t="s">
        <v>178</v>
      </c>
      <c r="AU1353" s="264" t="s">
        <v>81</v>
      </c>
      <c r="AV1353" s="15" t="s">
        <v>177</v>
      </c>
      <c r="AW1353" s="15" t="s">
        <v>30</v>
      </c>
      <c r="AX1353" s="15" t="s">
        <v>81</v>
      </c>
      <c r="AY1353" s="264" t="s">
        <v>169</v>
      </c>
    </row>
    <row r="1354" s="2" customFormat="1" ht="16.5" customHeight="1">
      <c r="A1354" s="39"/>
      <c r="B1354" s="40"/>
      <c r="C1354" s="219" t="s">
        <v>844</v>
      </c>
      <c r="D1354" s="219" t="s">
        <v>172</v>
      </c>
      <c r="E1354" s="220" t="s">
        <v>1198</v>
      </c>
      <c r="F1354" s="221" t="s">
        <v>1199</v>
      </c>
      <c r="G1354" s="222" t="s">
        <v>1193</v>
      </c>
      <c r="H1354" s="223">
        <v>80</v>
      </c>
      <c r="I1354" s="224"/>
      <c r="J1354" s="225">
        <f>ROUND(I1354*H1354,2)</f>
        <v>0</v>
      </c>
      <c r="K1354" s="221" t="s">
        <v>176</v>
      </c>
      <c r="L1354" s="45"/>
      <c r="M1354" s="226" t="s">
        <v>1</v>
      </c>
      <c r="N1354" s="227" t="s">
        <v>38</v>
      </c>
      <c r="O1354" s="92"/>
      <c r="P1354" s="228">
        <f>O1354*H1354</f>
        <v>0</v>
      </c>
      <c r="Q1354" s="228">
        <v>0</v>
      </c>
      <c r="R1354" s="228">
        <f>Q1354*H1354</f>
        <v>0</v>
      </c>
      <c r="S1354" s="228">
        <v>0</v>
      </c>
      <c r="T1354" s="229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30" t="s">
        <v>1194</v>
      </c>
      <c r="AT1354" s="230" t="s">
        <v>172</v>
      </c>
      <c r="AU1354" s="230" t="s">
        <v>81</v>
      </c>
      <c r="AY1354" s="18" t="s">
        <v>169</v>
      </c>
      <c r="BE1354" s="231">
        <f>IF(N1354="základní",J1354,0)</f>
        <v>0</v>
      </c>
      <c r="BF1354" s="231">
        <f>IF(N1354="snížená",J1354,0)</f>
        <v>0</v>
      </c>
      <c r="BG1354" s="231">
        <f>IF(N1354="zákl. přenesená",J1354,0)</f>
        <v>0</v>
      </c>
      <c r="BH1354" s="231">
        <f>IF(N1354="sníž. přenesená",J1354,0)</f>
        <v>0</v>
      </c>
      <c r="BI1354" s="231">
        <f>IF(N1354="nulová",J1354,0)</f>
        <v>0</v>
      </c>
      <c r="BJ1354" s="18" t="s">
        <v>81</v>
      </c>
      <c r="BK1354" s="231">
        <f>ROUND(I1354*H1354,2)</f>
        <v>0</v>
      </c>
      <c r="BL1354" s="18" t="s">
        <v>1194</v>
      </c>
      <c r="BM1354" s="230" t="s">
        <v>1200</v>
      </c>
    </row>
    <row r="1355" s="14" customFormat="1">
      <c r="A1355" s="14"/>
      <c r="B1355" s="243"/>
      <c r="C1355" s="244"/>
      <c r="D1355" s="234" t="s">
        <v>178</v>
      </c>
      <c r="E1355" s="245" t="s">
        <v>1</v>
      </c>
      <c r="F1355" s="246" t="s">
        <v>664</v>
      </c>
      <c r="G1355" s="244"/>
      <c r="H1355" s="247">
        <v>80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178</v>
      </c>
      <c r="AU1355" s="253" t="s">
        <v>81</v>
      </c>
      <c r="AV1355" s="14" t="s">
        <v>83</v>
      </c>
      <c r="AW1355" s="14" t="s">
        <v>30</v>
      </c>
      <c r="AX1355" s="14" t="s">
        <v>73</v>
      </c>
      <c r="AY1355" s="253" t="s">
        <v>169</v>
      </c>
    </row>
    <row r="1356" s="15" customFormat="1">
      <c r="A1356" s="15"/>
      <c r="B1356" s="254"/>
      <c r="C1356" s="255"/>
      <c r="D1356" s="234" t="s">
        <v>178</v>
      </c>
      <c r="E1356" s="256" t="s">
        <v>1</v>
      </c>
      <c r="F1356" s="257" t="s">
        <v>181</v>
      </c>
      <c r="G1356" s="255"/>
      <c r="H1356" s="258">
        <v>80</v>
      </c>
      <c r="I1356" s="259"/>
      <c r="J1356" s="255"/>
      <c r="K1356" s="255"/>
      <c r="L1356" s="260"/>
      <c r="M1356" s="276"/>
      <c r="N1356" s="277"/>
      <c r="O1356" s="277"/>
      <c r="P1356" s="277"/>
      <c r="Q1356" s="277"/>
      <c r="R1356" s="277"/>
      <c r="S1356" s="277"/>
      <c r="T1356" s="278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4" t="s">
        <v>178</v>
      </c>
      <c r="AU1356" s="264" t="s">
        <v>81</v>
      </c>
      <c r="AV1356" s="15" t="s">
        <v>177</v>
      </c>
      <c r="AW1356" s="15" t="s">
        <v>30</v>
      </c>
      <c r="AX1356" s="15" t="s">
        <v>81</v>
      </c>
      <c r="AY1356" s="264" t="s">
        <v>169</v>
      </c>
    </row>
    <row r="1357" s="2" customFormat="1" ht="6.96" customHeight="1">
      <c r="A1357" s="39"/>
      <c r="B1357" s="67"/>
      <c r="C1357" s="68"/>
      <c r="D1357" s="68"/>
      <c r="E1357" s="68"/>
      <c r="F1357" s="68"/>
      <c r="G1357" s="68"/>
      <c r="H1357" s="68"/>
      <c r="I1357" s="68"/>
      <c r="J1357" s="68"/>
      <c r="K1357" s="68"/>
      <c r="L1357" s="45"/>
      <c r="M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</sheetData>
  <sheetProtection sheet="1" autoFilter="0" formatColumns="0" formatRows="0" objects="1" scenarios="1" spinCount="100000" saltValue="z0u5KGVG+UihvdzwaS0Bq4QZS5ThMYXasLwHpv5ZZMG4RKdh8ejWa5qy5uXWb8zfGdtrNa1YTtGh452Iq1J92w==" hashValue="MoCSMzIODnc6wPIaDJBuVMoUP+b6+xNdJddfdJBwN8RlGVHYpLxNK8nXi93xDNoe9dtiReaRQOzhMnWYVrwmyg==" algorithmName="SHA-512" password="CC35"/>
  <autoFilter ref="C136:K1356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ROUND((SUM(BE120:BE175)),  2)</f>
        <v>0</v>
      </c>
      <c r="G33" s="39"/>
      <c r="H33" s="39"/>
      <c r="I33" s="156">
        <v>0.20999999999999999</v>
      </c>
      <c r="J33" s="155">
        <f>ROUND(((SUM(BE120:BE175))*I33),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ROUND((SUM(BF120:BF175)),  2)</f>
        <v>0</v>
      </c>
      <c r="G34" s="39"/>
      <c r="H34" s="39"/>
      <c r="I34" s="156">
        <v>0.14999999999999999</v>
      </c>
      <c r="J34" s="155">
        <f>ROUND(((SUM(BF120:BF175))*I34),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ROUND((SUM(BG120:BG175)),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ROUND((SUM(BH120:BH175)),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ROUND((SUM(BI120:BI175)),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VZT-1.NP a 2.NP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1202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1203</v>
      </c>
      <c r="E98" s="183"/>
      <c r="F98" s="183"/>
      <c r="G98" s="183"/>
      <c r="H98" s="183"/>
      <c r="I98" s="183"/>
      <c r="J98" s="184">
        <f>J132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1204</v>
      </c>
      <c r="E99" s="183"/>
      <c r="F99" s="183"/>
      <c r="G99" s="183"/>
      <c r="H99" s="183"/>
      <c r="I99" s="183"/>
      <c r="J99" s="184">
        <f>J164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1205</v>
      </c>
      <c r="E100" s="183"/>
      <c r="F100" s="183"/>
      <c r="G100" s="183"/>
      <c r="H100" s="183"/>
      <c r="I100" s="183"/>
      <c r="J100" s="184">
        <f>J171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154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75" t="str">
        <f>E7</f>
        <v xml:space="preserve"> Dětský domov a školní jídelna Sedloňov - Stavební úpravy objektu - II. ETAPA SO01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134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03 - VZT-1.NP a 2.NP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14. 12. 2023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29</v>
      </c>
      <c r="J116" s="37" t="str">
        <f>E21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33" t="s">
        <v>31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155</v>
      </c>
      <c r="D119" s="195" t="s">
        <v>58</v>
      </c>
      <c r="E119" s="195" t="s">
        <v>54</v>
      </c>
      <c r="F119" s="195" t="s">
        <v>55</v>
      </c>
      <c r="G119" s="195" t="s">
        <v>156</v>
      </c>
      <c r="H119" s="195" t="s">
        <v>157</v>
      </c>
      <c r="I119" s="195" t="s">
        <v>158</v>
      </c>
      <c r="J119" s="195" t="s">
        <v>138</v>
      </c>
      <c r="K119" s="196" t="s">
        <v>159</v>
      </c>
      <c r="L119" s="197"/>
      <c r="M119" s="101" t="s">
        <v>1</v>
      </c>
      <c r="N119" s="102" t="s">
        <v>37</v>
      </c>
      <c r="O119" s="102" t="s">
        <v>160</v>
      </c>
      <c r="P119" s="102" t="s">
        <v>161</v>
      </c>
      <c r="Q119" s="102" t="s">
        <v>162</v>
      </c>
      <c r="R119" s="102" t="s">
        <v>163</v>
      </c>
      <c r="S119" s="102" t="s">
        <v>164</v>
      </c>
      <c r="T119" s="103" t="s">
        <v>165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166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P121+P132+P164+P171</f>
        <v>0</v>
      </c>
      <c r="Q120" s="105"/>
      <c r="R120" s="200">
        <f>R121+R132+R164+R171</f>
        <v>0</v>
      </c>
      <c r="S120" s="105"/>
      <c r="T120" s="201">
        <f>T121+T132+T164+T171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140</v>
      </c>
      <c r="BK120" s="202">
        <f>BK121+BK132+BK164+BK171</f>
        <v>0</v>
      </c>
    </row>
    <row r="121" s="12" customFormat="1" ht="25.92" customHeight="1">
      <c r="A121" s="12"/>
      <c r="B121" s="203"/>
      <c r="C121" s="204"/>
      <c r="D121" s="205" t="s">
        <v>72</v>
      </c>
      <c r="E121" s="206" t="s">
        <v>1206</v>
      </c>
      <c r="F121" s="206" t="s">
        <v>1207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SUM(P122:P131)</f>
        <v>0</v>
      </c>
      <c r="Q121" s="211"/>
      <c r="R121" s="212">
        <f>SUM(R122:R131)</f>
        <v>0</v>
      </c>
      <c r="S121" s="211"/>
      <c r="T121" s="213">
        <f>SUM(T122:T131)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81</v>
      </c>
      <c r="AT121" s="215" t="s">
        <v>72</v>
      </c>
      <c r="AU121" s="215" t="s">
        <v>73</v>
      </c>
      <c r="AY121" s="214" t="s">
        <v>169</v>
      </c>
      <c r="BK121" s="216">
        <f>SUM(BK122:BK131)</f>
        <v>0</v>
      </c>
    </row>
    <row r="122" s="2" customFormat="1" ht="66.75" customHeight="1">
      <c r="A122" s="39"/>
      <c r="B122" s="40"/>
      <c r="C122" s="219" t="s">
        <v>81</v>
      </c>
      <c r="D122" s="219" t="s">
        <v>172</v>
      </c>
      <c r="E122" s="220" t="s">
        <v>1208</v>
      </c>
      <c r="F122" s="221" t="s">
        <v>1209</v>
      </c>
      <c r="G122" s="222" t="s">
        <v>1210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38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177</v>
      </c>
      <c r="AT122" s="230" t="s">
        <v>172</v>
      </c>
      <c r="AU122" s="230" t="s">
        <v>81</v>
      </c>
      <c r="AY122" s="18" t="s">
        <v>169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81</v>
      </c>
      <c r="BK122" s="231">
        <f>ROUND(I122*H122,2)</f>
        <v>0</v>
      </c>
      <c r="BL122" s="18" t="s">
        <v>177</v>
      </c>
      <c r="BM122" s="230" t="s">
        <v>83</v>
      </c>
    </row>
    <row r="123" s="2" customFormat="1" ht="44.25" customHeight="1">
      <c r="A123" s="39"/>
      <c r="B123" s="40"/>
      <c r="C123" s="219" t="s">
        <v>83</v>
      </c>
      <c r="D123" s="219" t="s">
        <v>172</v>
      </c>
      <c r="E123" s="220" t="s">
        <v>1211</v>
      </c>
      <c r="F123" s="221" t="s">
        <v>1212</v>
      </c>
      <c r="G123" s="222" t="s">
        <v>1213</v>
      </c>
      <c r="H123" s="223">
        <v>2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38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177</v>
      </c>
      <c r="AT123" s="230" t="s">
        <v>172</v>
      </c>
      <c r="AU123" s="230" t="s">
        <v>81</v>
      </c>
      <c r="AY123" s="18" t="s">
        <v>169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81</v>
      </c>
      <c r="BK123" s="231">
        <f>ROUND(I123*H123,2)</f>
        <v>0</v>
      </c>
      <c r="BL123" s="18" t="s">
        <v>177</v>
      </c>
      <c r="BM123" s="230" t="s">
        <v>177</v>
      </c>
    </row>
    <row r="124" s="2" customFormat="1" ht="44.25" customHeight="1">
      <c r="A124" s="39"/>
      <c r="B124" s="40"/>
      <c r="C124" s="219" t="s">
        <v>170</v>
      </c>
      <c r="D124" s="219" t="s">
        <v>172</v>
      </c>
      <c r="E124" s="220" t="s">
        <v>1214</v>
      </c>
      <c r="F124" s="221" t="s">
        <v>1215</v>
      </c>
      <c r="G124" s="222" t="s">
        <v>1213</v>
      </c>
      <c r="H124" s="223">
        <v>2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38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177</v>
      </c>
      <c r="AT124" s="230" t="s">
        <v>172</v>
      </c>
      <c r="AU124" s="230" t="s">
        <v>81</v>
      </c>
      <c r="AY124" s="18" t="s">
        <v>169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81</v>
      </c>
      <c r="BK124" s="231">
        <f>ROUND(I124*H124,2)</f>
        <v>0</v>
      </c>
      <c r="BL124" s="18" t="s">
        <v>177</v>
      </c>
      <c r="BM124" s="230" t="s">
        <v>200</v>
      </c>
    </row>
    <row r="125" s="2" customFormat="1" ht="24.15" customHeight="1">
      <c r="A125" s="39"/>
      <c r="B125" s="40"/>
      <c r="C125" s="219" t="s">
        <v>177</v>
      </c>
      <c r="D125" s="219" t="s">
        <v>172</v>
      </c>
      <c r="E125" s="220" t="s">
        <v>1216</v>
      </c>
      <c r="F125" s="221" t="s">
        <v>1217</v>
      </c>
      <c r="G125" s="222" t="s">
        <v>1213</v>
      </c>
      <c r="H125" s="223">
        <v>2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177</v>
      </c>
      <c r="AT125" s="230" t="s">
        <v>172</v>
      </c>
      <c r="AU125" s="230" t="s">
        <v>81</v>
      </c>
      <c r="AY125" s="18" t="s">
        <v>169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177</v>
      </c>
      <c r="BM125" s="230" t="s">
        <v>250</v>
      </c>
    </row>
    <row r="126" s="2" customFormat="1" ht="37.8" customHeight="1">
      <c r="A126" s="39"/>
      <c r="B126" s="40"/>
      <c r="C126" s="219" t="s">
        <v>251</v>
      </c>
      <c r="D126" s="219" t="s">
        <v>172</v>
      </c>
      <c r="E126" s="220" t="s">
        <v>1218</v>
      </c>
      <c r="F126" s="221" t="s">
        <v>1219</v>
      </c>
      <c r="G126" s="222" t="s">
        <v>1213</v>
      </c>
      <c r="H126" s="223">
        <v>4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177</v>
      </c>
      <c r="AT126" s="230" t="s">
        <v>172</v>
      </c>
      <c r="AU126" s="230" t="s">
        <v>81</v>
      </c>
      <c r="AY126" s="18" t="s">
        <v>169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177</v>
      </c>
      <c r="BM126" s="230" t="s">
        <v>254</v>
      </c>
    </row>
    <row r="127" s="2" customFormat="1" ht="37.8" customHeight="1">
      <c r="A127" s="39"/>
      <c r="B127" s="40"/>
      <c r="C127" s="219" t="s">
        <v>200</v>
      </c>
      <c r="D127" s="219" t="s">
        <v>172</v>
      </c>
      <c r="E127" s="220" t="s">
        <v>1220</v>
      </c>
      <c r="F127" s="221" t="s">
        <v>1221</v>
      </c>
      <c r="G127" s="222" t="s">
        <v>1213</v>
      </c>
      <c r="H127" s="223">
        <v>5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177</v>
      </c>
      <c r="AT127" s="230" t="s">
        <v>172</v>
      </c>
      <c r="AU127" s="230" t="s">
        <v>81</v>
      </c>
      <c r="AY127" s="18" t="s">
        <v>169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177</v>
      </c>
      <c r="BM127" s="230" t="s">
        <v>258</v>
      </c>
    </row>
    <row r="128" s="2" customFormat="1" ht="66.75" customHeight="1">
      <c r="A128" s="39"/>
      <c r="B128" s="40"/>
      <c r="C128" s="219" t="s">
        <v>275</v>
      </c>
      <c r="D128" s="219" t="s">
        <v>172</v>
      </c>
      <c r="E128" s="220" t="s">
        <v>1222</v>
      </c>
      <c r="F128" s="221" t="s">
        <v>1223</v>
      </c>
      <c r="G128" s="222" t="s">
        <v>175</v>
      </c>
      <c r="H128" s="223">
        <v>100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38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177</v>
      </c>
      <c r="AT128" s="230" t="s">
        <v>172</v>
      </c>
      <c r="AU128" s="230" t="s">
        <v>81</v>
      </c>
      <c r="AY128" s="18" t="s">
        <v>169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177</v>
      </c>
      <c r="BM128" s="230" t="s">
        <v>278</v>
      </c>
    </row>
    <row r="129" s="2" customFormat="1" ht="55.5" customHeight="1">
      <c r="A129" s="39"/>
      <c r="B129" s="40"/>
      <c r="C129" s="219" t="s">
        <v>250</v>
      </c>
      <c r="D129" s="219" t="s">
        <v>172</v>
      </c>
      <c r="E129" s="220" t="s">
        <v>1224</v>
      </c>
      <c r="F129" s="221" t="s">
        <v>1225</v>
      </c>
      <c r="G129" s="222" t="s">
        <v>175</v>
      </c>
      <c r="H129" s="223">
        <v>10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177</v>
      </c>
      <c r="AT129" s="230" t="s">
        <v>172</v>
      </c>
      <c r="AU129" s="230" t="s">
        <v>81</v>
      </c>
      <c r="AY129" s="18" t="s">
        <v>169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177</v>
      </c>
      <c r="BM129" s="230" t="s">
        <v>316</v>
      </c>
    </row>
    <row r="130" s="2" customFormat="1" ht="66.75" customHeight="1">
      <c r="A130" s="39"/>
      <c r="B130" s="40"/>
      <c r="C130" s="219" t="s">
        <v>182</v>
      </c>
      <c r="D130" s="219" t="s">
        <v>172</v>
      </c>
      <c r="E130" s="220" t="s">
        <v>1226</v>
      </c>
      <c r="F130" s="221" t="s">
        <v>1227</v>
      </c>
      <c r="G130" s="222" t="s">
        <v>175</v>
      </c>
      <c r="H130" s="223">
        <v>74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38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177</v>
      </c>
      <c r="AT130" s="230" t="s">
        <v>172</v>
      </c>
      <c r="AU130" s="230" t="s">
        <v>81</v>
      </c>
      <c r="AY130" s="18" t="s">
        <v>169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177</v>
      </c>
      <c r="BM130" s="230" t="s">
        <v>321</v>
      </c>
    </row>
    <row r="131" s="2" customFormat="1" ht="16.5" customHeight="1">
      <c r="A131" s="39"/>
      <c r="B131" s="40"/>
      <c r="C131" s="219" t="s">
        <v>254</v>
      </c>
      <c r="D131" s="219" t="s">
        <v>172</v>
      </c>
      <c r="E131" s="220" t="s">
        <v>1228</v>
      </c>
      <c r="F131" s="221" t="s">
        <v>1229</v>
      </c>
      <c r="G131" s="222" t="s">
        <v>1213</v>
      </c>
      <c r="H131" s="223">
        <v>6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177</v>
      </c>
      <c r="AT131" s="230" t="s">
        <v>172</v>
      </c>
      <c r="AU131" s="230" t="s">
        <v>81</v>
      </c>
      <c r="AY131" s="18" t="s">
        <v>169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177</v>
      </c>
      <c r="BM131" s="230" t="s">
        <v>326</v>
      </c>
    </row>
    <row r="132" s="12" customFormat="1" ht="25.92" customHeight="1">
      <c r="A132" s="12"/>
      <c r="B132" s="203"/>
      <c r="C132" s="204"/>
      <c r="D132" s="205" t="s">
        <v>72</v>
      </c>
      <c r="E132" s="206" t="s">
        <v>1230</v>
      </c>
      <c r="F132" s="206" t="s">
        <v>1231</v>
      </c>
      <c r="G132" s="204"/>
      <c r="H132" s="204"/>
      <c r="I132" s="207"/>
      <c r="J132" s="208">
        <f>BK132</f>
        <v>0</v>
      </c>
      <c r="K132" s="204"/>
      <c r="L132" s="209"/>
      <c r="M132" s="210"/>
      <c r="N132" s="211"/>
      <c r="O132" s="211"/>
      <c r="P132" s="212">
        <f>SUM(P133:P163)</f>
        <v>0</v>
      </c>
      <c r="Q132" s="211"/>
      <c r="R132" s="212">
        <f>SUM(R133:R163)</f>
        <v>0</v>
      </c>
      <c r="S132" s="211"/>
      <c r="T132" s="213">
        <f>SUM(T133:T163)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81</v>
      </c>
      <c r="AT132" s="215" t="s">
        <v>72</v>
      </c>
      <c r="AU132" s="215" t="s">
        <v>73</v>
      </c>
      <c r="AY132" s="214" t="s">
        <v>169</v>
      </c>
      <c r="BK132" s="216">
        <f>SUM(BK133:BK163)</f>
        <v>0</v>
      </c>
    </row>
    <row r="133" s="2" customFormat="1" ht="44.25" customHeight="1">
      <c r="A133" s="39"/>
      <c r="B133" s="40"/>
      <c r="C133" s="219" t="s">
        <v>328</v>
      </c>
      <c r="D133" s="219" t="s">
        <v>172</v>
      </c>
      <c r="E133" s="220" t="s">
        <v>1232</v>
      </c>
      <c r="F133" s="221" t="s">
        <v>1233</v>
      </c>
      <c r="G133" s="222" t="s">
        <v>1210</v>
      </c>
      <c r="H133" s="223">
        <v>2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177</v>
      </c>
      <c r="AT133" s="230" t="s">
        <v>172</v>
      </c>
      <c r="AU133" s="230" t="s">
        <v>81</v>
      </c>
      <c r="AY133" s="18" t="s">
        <v>169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177</v>
      </c>
      <c r="BM133" s="230" t="s">
        <v>331</v>
      </c>
    </row>
    <row r="134" s="2" customFormat="1" ht="49.05" customHeight="1">
      <c r="A134" s="39"/>
      <c r="B134" s="40"/>
      <c r="C134" s="219" t="s">
        <v>258</v>
      </c>
      <c r="D134" s="219" t="s">
        <v>172</v>
      </c>
      <c r="E134" s="220" t="s">
        <v>1234</v>
      </c>
      <c r="F134" s="221" t="s">
        <v>1235</v>
      </c>
      <c r="G134" s="222" t="s">
        <v>1213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38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177</v>
      </c>
      <c r="AT134" s="230" t="s">
        <v>172</v>
      </c>
      <c r="AU134" s="230" t="s">
        <v>81</v>
      </c>
      <c r="AY134" s="18" t="s">
        <v>169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177</v>
      </c>
      <c r="BM134" s="230" t="s">
        <v>336</v>
      </c>
    </row>
    <row r="135" s="2" customFormat="1" ht="44.25" customHeight="1">
      <c r="A135" s="39"/>
      <c r="B135" s="40"/>
      <c r="C135" s="219" t="s">
        <v>337</v>
      </c>
      <c r="D135" s="219" t="s">
        <v>172</v>
      </c>
      <c r="E135" s="220" t="s">
        <v>1236</v>
      </c>
      <c r="F135" s="221" t="s">
        <v>1237</v>
      </c>
      <c r="G135" s="222" t="s">
        <v>1213</v>
      </c>
      <c r="H135" s="223">
        <v>3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177</v>
      </c>
      <c r="AT135" s="230" t="s">
        <v>172</v>
      </c>
      <c r="AU135" s="230" t="s">
        <v>81</v>
      </c>
      <c r="AY135" s="18" t="s">
        <v>169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177</v>
      </c>
      <c r="BM135" s="230" t="s">
        <v>340</v>
      </c>
    </row>
    <row r="136" s="2" customFormat="1" ht="44.25" customHeight="1">
      <c r="A136" s="39"/>
      <c r="B136" s="40"/>
      <c r="C136" s="219" t="s">
        <v>278</v>
      </c>
      <c r="D136" s="219" t="s">
        <v>172</v>
      </c>
      <c r="E136" s="220" t="s">
        <v>1238</v>
      </c>
      <c r="F136" s="221" t="s">
        <v>1239</v>
      </c>
      <c r="G136" s="222" t="s">
        <v>1213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177</v>
      </c>
      <c r="AT136" s="230" t="s">
        <v>172</v>
      </c>
      <c r="AU136" s="230" t="s">
        <v>81</v>
      </c>
      <c r="AY136" s="18" t="s">
        <v>169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177</v>
      </c>
      <c r="BM136" s="230" t="s">
        <v>345</v>
      </c>
    </row>
    <row r="137" s="2" customFormat="1" ht="49.05" customHeight="1">
      <c r="A137" s="39"/>
      <c r="B137" s="40"/>
      <c r="C137" s="219" t="s">
        <v>8</v>
      </c>
      <c r="D137" s="219" t="s">
        <v>172</v>
      </c>
      <c r="E137" s="220" t="s">
        <v>1240</v>
      </c>
      <c r="F137" s="221" t="s">
        <v>1241</v>
      </c>
      <c r="G137" s="222" t="s">
        <v>1213</v>
      </c>
      <c r="H137" s="223">
        <v>2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38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177</v>
      </c>
      <c r="AT137" s="230" t="s">
        <v>172</v>
      </c>
      <c r="AU137" s="230" t="s">
        <v>81</v>
      </c>
      <c r="AY137" s="18" t="s">
        <v>169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177</v>
      </c>
      <c r="BM137" s="230" t="s">
        <v>352</v>
      </c>
    </row>
    <row r="138" s="2" customFormat="1" ht="49.05" customHeight="1">
      <c r="A138" s="39"/>
      <c r="B138" s="40"/>
      <c r="C138" s="219" t="s">
        <v>316</v>
      </c>
      <c r="D138" s="219" t="s">
        <v>172</v>
      </c>
      <c r="E138" s="220" t="s">
        <v>1242</v>
      </c>
      <c r="F138" s="221" t="s">
        <v>1243</v>
      </c>
      <c r="G138" s="222" t="s">
        <v>1213</v>
      </c>
      <c r="H138" s="223">
        <v>0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177</v>
      </c>
      <c r="AT138" s="230" t="s">
        <v>172</v>
      </c>
      <c r="AU138" s="230" t="s">
        <v>81</v>
      </c>
      <c r="AY138" s="18" t="s">
        <v>169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177</v>
      </c>
      <c r="BM138" s="230" t="s">
        <v>355</v>
      </c>
    </row>
    <row r="139" s="2" customFormat="1" ht="49.05" customHeight="1">
      <c r="A139" s="39"/>
      <c r="B139" s="40"/>
      <c r="C139" s="219" t="s">
        <v>356</v>
      </c>
      <c r="D139" s="219" t="s">
        <v>172</v>
      </c>
      <c r="E139" s="220" t="s">
        <v>1244</v>
      </c>
      <c r="F139" s="221" t="s">
        <v>1245</v>
      </c>
      <c r="G139" s="222" t="s">
        <v>1213</v>
      </c>
      <c r="H139" s="223">
        <v>3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38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177</v>
      </c>
      <c r="AT139" s="230" t="s">
        <v>172</v>
      </c>
      <c r="AU139" s="230" t="s">
        <v>81</v>
      </c>
      <c r="AY139" s="18" t="s">
        <v>169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81</v>
      </c>
      <c r="BK139" s="231">
        <f>ROUND(I139*H139,2)</f>
        <v>0</v>
      </c>
      <c r="BL139" s="18" t="s">
        <v>177</v>
      </c>
      <c r="BM139" s="230" t="s">
        <v>359</v>
      </c>
    </row>
    <row r="140" s="2" customFormat="1" ht="24.15" customHeight="1">
      <c r="A140" s="39"/>
      <c r="B140" s="40"/>
      <c r="C140" s="219" t="s">
        <v>321</v>
      </c>
      <c r="D140" s="219" t="s">
        <v>172</v>
      </c>
      <c r="E140" s="220" t="s">
        <v>1246</v>
      </c>
      <c r="F140" s="221" t="s">
        <v>1247</v>
      </c>
      <c r="G140" s="222" t="s">
        <v>1213</v>
      </c>
      <c r="H140" s="223">
        <v>0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177</v>
      </c>
      <c r="AT140" s="230" t="s">
        <v>172</v>
      </c>
      <c r="AU140" s="230" t="s">
        <v>81</v>
      </c>
      <c r="AY140" s="18" t="s">
        <v>169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177</v>
      </c>
      <c r="BM140" s="230" t="s">
        <v>363</v>
      </c>
    </row>
    <row r="141" s="2" customFormat="1" ht="24.15" customHeight="1">
      <c r="A141" s="39"/>
      <c r="B141" s="40"/>
      <c r="C141" s="219" t="s">
        <v>366</v>
      </c>
      <c r="D141" s="219" t="s">
        <v>172</v>
      </c>
      <c r="E141" s="220" t="s">
        <v>1248</v>
      </c>
      <c r="F141" s="221" t="s">
        <v>1249</v>
      </c>
      <c r="G141" s="222" t="s">
        <v>1213</v>
      </c>
      <c r="H141" s="223">
        <v>1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38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177</v>
      </c>
      <c r="AT141" s="230" t="s">
        <v>172</v>
      </c>
      <c r="AU141" s="230" t="s">
        <v>81</v>
      </c>
      <c r="AY141" s="18" t="s">
        <v>169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81</v>
      </c>
      <c r="BK141" s="231">
        <f>ROUND(I141*H141,2)</f>
        <v>0</v>
      </c>
      <c r="BL141" s="18" t="s">
        <v>177</v>
      </c>
      <c r="BM141" s="230" t="s">
        <v>369</v>
      </c>
    </row>
    <row r="142" s="2" customFormat="1" ht="24.15" customHeight="1">
      <c r="A142" s="39"/>
      <c r="B142" s="40"/>
      <c r="C142" s="219" t="s">
        <v>326</v>
      </c>
      <c r="D142" s="219" t="s">
        <v>172</v>
      </c>
      <c r="E142" s="220" t="s">
        <v>1250</v>
      </c>
      <c r="F142" s="221" t="s">
        <v>1251</v>
      </c>
      <c r="G142" s="222" t="s">
        <v>1213</v>
      </c>
      <c r="H142" s="223">
        <v>0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38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177</v>
      </c>
      <c r="AT142" s="230" t="s">
        <v>172</v>
      </c>
      <c r="AU142" s="230" t="s">
        <v>81</v>
      </c>
      <c r="AY142" s="18" t="s">
        <v>169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177</v>
      </c>
      <c r="BM142" s="230" t="s">
        <v>376</v>
      </c>
    </row>
    <row r="143" s="2" customFormat="1" ht="24.15" customHeight="1">
      <c r="A143" s="39"/>
      <c r="B143" s="40"/>
      <c r="C143" s="219" t="s">
        <v>7</v>
      </c>
      <c r="D143" s="219" t="s">
        <v>172</v>
      </c>
      <c r="E143" s="220" t="s">
        <v>1252</v>
      </c>
      <c r="F143" s="221" t="s">
        <v>1253</v>
      </c>
      <c r="G143" s="222" t="s">
        <v>1213</v>
      </c>
      <c r="H143" s="223">
        <v>1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177</v>
      </c>
      <c r="AT143" s="230" t="s">
        <v>172</v>
      </c>
      <c r="AU143" s="230" t="s">
        <v>81</v>
      </c>
      <c r="AY143" s="18" t="s">
        <v>169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177</v>
      </c>
      <c r="BM143" s="230" t="s">
        <v>381</v>
      </c>
    </row>
    <row r="144" s="2" customFormat="1" ht="24.15" customHeight="1">
      <c r="A144" s="39"/>
      <c r="B144" s="40"/>
      <c r="C144" s="219" t="s">
        <v>331</v>
      </c>
      <c r="D144" s="219" t="s">
        <v>172</v>
      </c>
      <c r="E144" s="220" t="s">
        <v>1254</v>
      </c>
      <c r="F144" s="221" t="s">
        <v>1255</v>
      </c>
      <c r="G144" s="222" t="s">
        <v>1213</v>
      </c>
      <c r="H144" s="223">
        <v>1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38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177</v>
      </c>
      <c r="AT144" s="230" t="s">
        <v>172</v>
      </c>
      <c r="AU144" s="230" t="s">
        <v>81</v>
      </c>
      <c r="AY144" s="18" t="s">
        <v>169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81</v>
      </c>
      <c r="BK144" s="231">
        <f>ROUND(I144*H144,2)</f>
        <v>0</v>
      </c>
      <c r="BL144" s="18" t="s">
        <v>177</v>
      </c>
      <c r="BM144" s="230" t="s">
        <v>396</v>
      </c>
    </row>
    <row r="145" s="2" customFormat="1" ht="24.15" customHeight="1">
      <c r="A145" s="39"/>
      <c r="B145" s="40"/>
      <c r="C145" s="219" t="s">
        <v>402</v>
      </c>
      <c r="D145" s="219" t="s">
        <v>172</v>
      </c>
      <c r="E145" s="220" t="s">
        <v>1256</v>
      </c>
      <c r="F145" s="221" t="s">
        <v>1257</v>
      </c>
      <c r="G145" s="222" t="s">
        <v>1213</v>
      </c>
      <c r="H145" s="223">
        <v>1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38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177</v>
      </c>
      <c r="AT145" s="230" t="s">
        <v>172</v>
      </c>
      <c r="AU145" s="230" t="s">
        <v>81</v>
      </c>
      <c r="AY145" s="18" t="s">
        <v>169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177</v>
      </c>
      <c r="BM145" s="230" t="s">
        <v>405</v>
      </c>
    </row>
    <row r="146" s="2" customFormat="1" ht="16.5" customHeight="1">
      <c r="A146" s="39"/>
      <c r="B146" s="40"/>
      <c r="C146" s="219" t="s">
        <v>336</v>
      </c>
      <c r="D146" s="219" t="s">
        <v>172</v>
      </c>
      <c r="E146" s="220" t="s">
        <v>1258</v>
      </c>
      <c r="F146" s="221" t="s">
        <v>1259</v>
      </c>
      <c r="G146" s="222" t="s">
        <v>1213</v>
      </c>
      <c r="H146" s="223">
        <v>2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38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177</v>
      </c>
      <c r="AT146" s="230" t="s">
        <v>172</v>
      </c>
      <c r="AU146" s="230" t="s">
        <v>81</v>
      </c>
      <c r="AY146" s="18" t="s">
        <v>169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177</v>
      </c>
      <c r="BM146" s="230" t="s">
        <v>410</v>
      </c>
    </row>
    <row r="147" s="2" customFormat="1" ht="24.15" customHeight="1">
      <c r="A147" s="39"/>
      <c r="B147" s="40"/>
      <c r="C147" s="219" t="s">
        <v>411</v>
      </c>
      <c r="D147" s="219" t="s">
        <v>172</v>
      </c>
      <c r="E147" s="220" t="s">
        <v>1260</v>
      </c>
      <c r="F147" s="221" t="s">
        <v>1261</v>
      </c>
      <c r="G147" s="222" t="s">
        <v>1213</v>
      </c>
      <c r="H147" s="223">
        <v>2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38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177</v>
      </c>
      <c r="AT147" s="230" t="s">
        <v>172</v>
      </c>
      <c r="AU147" s="230" t="s">
        <v>81</v>
      </c>
      <c r="AY147" s="18" t="s">
        <v>169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177</v>
      </c>
      <c r="BM147" s="230" t="s">
        <v>414</v>
      </c>
    </row>
    <row r="148" s="2" customFormat="1" ht="24.15" customHeight="1">
      <c r="A148" s="39"/>
      <c r="B148" s="40"/>
      <c r="C148" s="219" t="s">
        <v>340</v>
      </c>
      <c r="D148" s="219" t="s">
        <v>172</v>
      </c>
      <c r="E148" s="220" t="s">
        <v>1262</v>
      </c>
      <c r="F148" s="221" t="s">
        <v>1263</v>
      </c>
      <c r="G148" s="222" t="s">
        <v>1213</v>
      </c>
      <c r="H148" s="223">
        <v>4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38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177</v>
      </c>
      <c r="AT148" s="230" t="s">
        <v>172</v>
      </c>
      <c r="AU148" s="230" t="s">
        <v>81</v>
      </c>
      <c r="AY148" s="18" t="s">
        <v>169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81</v>
      </c>
      <c r="BK148" s="231">
        <f>ROUND(I148*H148,2)</f>
        <v>0</v>
      </c>
      <c r="BL148" s="18" t="s">
        <v>177</v>
      </c>
      <c r="BM148" s="230" t="s">
        <v>421</v>
      </c>
    </row>
    <row r="149" s="2" customFormat="1" ht="24.15" customHeight="1">
      <c r="A149" s="39"/>
      <c r="B149" s="40"/>
      <c r="C149" s="219" t="s">
        <v>425</v>
      </c>
      <c r="D149" s="219" t="s">
        <v>172</v>
      </c>
      <c r="E149" s="220" t="s">
        <v>1264</v>
      </c>
      <c r="F149" s="221" t="s">
        <v>1265</v>
      </c>
      <c r="G149" s="222" t="s">
        <v>1213</v>
      </c>
      <c r="H149" s="223">
        <v>4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38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177</v>
      </c>
      <c r="AT149" s="230" t="s">
        <v>172</v>
      </c>
      <c r="AU149" s="230" t="s">
        <v>81</v>
      </c>
      <c r="AY149" s="18" t="s">
        <v>169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81</v>
      </c>
      <c r="BK149" s="231">
        <f>ROUND(I149*H149,2)</f>
        <v>0</v>
      </c>
      <c r="BL149" s="18" t="s">
        <v>177</v>
      </c>
      <c r="BM149" s="230" t="s">
        <v>428</v>
      </c>
    </row>
    <row r="150" s="2" customFormat="1" ht="24.15" customHeight="1">
      <c r="A150" s="39"/>
      <c r="B150" s="40"/>
      <c r="C150" s="219" t="s">
        <v>345</v>
      </c>
      <c r="D150" s="219" t="s">
        <v>172</v>
      </c>
      <c r="E150" s="220" t="s">
        <v>1266</v>
      </c>
      <c r="F150" s="221" t="s">
        <v>1267</v>
      </c>
      <c r="G150" s="222" t="s">
        <v>1213</v>
      </c>
      <c r="H150" s="223">
        <v>2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38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177</v>
      </c>
      <c r="AT150" s="230" t="s">
        <v>172</v>
      </c>
      <c r="AU150" s="230" t="s">
        <v>81</v>
      </c>
      <c r="AY150" s="18" t="s">
        <v>169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177</v>
      </c>
      <c r="BM150" s="230" t="s">
        <v>449</v>
      </c>
    </row>
    <row r="151" s="2" customFormat="1" ht="16.5" customHeight="1">
      <c r="A151" s="39"/>
      <c r="B151" s="40"/>
      <c r="C151" s="219" t="s">
        <v>468</v>
      </c>
      <c r="D151" s="219" t="s">
        <v>172</v>
      </c>
      <c r="E151" s="220" t="s">
        <v>1268</v>
      </c>
      <c r="F151" s="221" t="s">
        <v>1269</v>
      </c>
      <c r="G151" s="222" t="s">
        <v>1213</v>
      </c>
      <c r="H151" s="223">
        <v>4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38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177</v>
      </c>
      <c r="AT151" s="230" t="s">
        <v>172</v>
      </c>
      <c r="AU151" s="230" t="s">
        <v>81</v>
      </c>
      <c r="AY151" s="18" t="s">
        <v>169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177</v>
      </c>
      <c r="BM151" s="230" t="s">
        <v>471</v>
      </c>
    </row>
    <row r="152" s="2" customFormat="1" ht="16.5" customHeight="1">
      <c r="A152" s="39"/>
      <c r="B152" s="40"/>
      <c r="C152" s="219" t="s">
        <v>352</v>
      </c>
      <c r="D152" s="219" t="s">
        <v>172</v>
      </c>
      <c r="E152" s="220" t="s">
        <v>1270</v>
      </c>
      <c r="F152" s="221" t="s">
        <v>1271</v>
      </c>
      <c r="G152" s="222" t="s">
        <v>1213</v>
      </c>
      <c r="H152" s="223">
        <v>6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38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177</v>
      </c>
      <c r="AT152" s="230" t="s">
        <v>172</v>
      </c>
      <c r="AU152" s="230" t="s">
        <v>81</v>
      </c>
      <c r="AY152" s="18" t="s">
        <v>169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81</v>
      </c>
      <c r="BK152" s="231">
        <f>ROUND(I152*H152,2)</f>
        <v>0</v>
      </c>
      <c r="BL152" s="18" t="s">
        <v>177</v>
      </c>
      <c r="BM152" s="230" t="s">
        <v>621</v>
      </c>
    </row>
    <row r="153" s="2" customFormat="1" ht="66.75" customHeight="1">
      <c r="A153" s="39"/>
      <c r="B153" s="40"/>
      <c r="C153" s="219" t="s">
        <v>622</v>
      </c>
      <c r="D153" s="219" t="s">
        <v>172</v>
      </c>
      <c r="E153" s="220" t="s">
        <v>1272</v>
      </c>
      <c r="F153" s="221" t="s">
        <v>1273</v>
      </c>
      <c r="G153" s="222" t="s">
        <v>175</v>
      </c>
      <c r="H153" s="223">
        <v>2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38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177</v>
      </c>
      <c r="AT153" s="230" t="s">
        <v>172</v>
      </c>
      <c r="AU153" s="230" t="s">
        <v>81</v>
      </c>
      <c r="AY153" s="18" t="s">
        <v>169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81</v>
      </c>
      <c r="BK153" s="231">
        <f>ROUND(I153*H153,2)</f>
        <v>0</v>
      </c>
      <c r="BL153" s="18" t="s">
        <v>177</v>
      </c>
      <c r="BM153" s="230" t="s">
        <v>625</v>
      </c>
    </row>
    <row r="154" s="2" customFormat="1" ht="76.35" customHeight="1">
      <c r="A154" s="39"/>
      <c r="B154" s="40"/>
      <c r="C154" s="219" t="s">
        <v>355</v>
      </c>
      <c r="D154" s="219" t="s">
        <v>172</v>
      </c>
      <c r="E154" s="220" t="s">
        <v>1274</v>
      </c>
      <c r="F154" s="221" t="s">
        <v>1275</v>
      </c>
      <c r="G154" s="222" t="s">
        <v>1276</v>
      </c>
      <c r="H154" s="223">
        <v>4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38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177</v>
      </c>
      <c r="AT154" s="230" t="s">
        <v>172</v>
      </c>
      <c r="AU154" s="230" t="s">
        <v>81</v>
      </c>
      <c r="AY154" s="18" t="s">
        <v>169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81</v>
      </c>
      <c r="BK154" s="231">
        <f>ROUND(I154*H154,2)</f>
        <v>0</v>
      </c>
      <c r="BL154" s="18" t="s">
        <v>177</v>
      </c>
      <c r="BM154" s="230" t="s">
        <v>628</v>
      </c>
    </row>
    <row r="155" s="2" customFormat="1" ht="76.35" customHeight="1">
      <c r="A155" s="39"/>
      <c r="B155" s="40"/>
      <c r="C155" s="219" t="s">
        <v>631</v>
      </c>
      <c r="D155" s="219" t="s">
        <v>172</v>
      </c>
      <c r="E155" s="220" t="s">
        <v>1277</v>
      </c>
      <c r="F155" s="221" t="s">
        <v>1278</v>
      </c>
      <c r="G155" s="222" t="s">
        <v>1276</v>
      </c>
      <c r="H155" s="223">
        <v>4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38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177</v>
      </c>
      <c r="AT155" s="230" t="s">
        <v>172</v>
      </c>
      <c r="AU155" s="230" t="s">
        <v>81</v>
      </c>
      <c r="AY155" s="18" t="s">
        <v>169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177</v>
      </c>
      <c r="BM155" s="230" t="s">
        <v>634</v>
      </c>
    </row>
    <row r="156" s="2" customFormat="1" ht="76.35" customHeight="1">
      <c r="A156" s="39"/>
      <c r="B156" s="40"/>
      <c r="C156" s="219" t="s">
        <v>359</v>
      </c>
      <c r="D156" s="219" t="s">
        <v>172</v>
      </c>
      <c r="E156" s="220" t="s">
        <v>1279</v>
      </c>
      <c r="F156" s="221" t="s">
        <v>1280</v>
      </c>
      <c r="G156" s="222" t="s">
        <v>1276</v>
      </c>
      <c r="H156" s="223">
        <v>18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38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177</v>
      </c>
      <c r="AT156" s="230" t="s">
        <v>172</v>
      </c>
      <c r="AU156" s="230" t="s">
        <v>81</v>
      </c>
      <c r="AY156" s="18" t="s">
        <v>169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177</v>
      </c>
      <c r="BM156" s="230" t="s">
        <v>638</v>
      </c>
    </row>
    <row r="157" s="2" customFormat="1" ht="76.35" customHeight="1">
      <c r="A157" s="39"/>
      <c r="B157" s="40"/>
      <c r="C157" s="219" t="s">
        <v>642</v>
      </c>
      <c r="D157" s="219" t="s">
        <v>172</v>
      </c>
      <c r="E157" s="220" t="s">
        <v>1281</v>
      </c>
      <c r="F157" s="221" t="s">
        <v>1282</v>
      </c>
      <c r="G157" s="222" t="s">
        <v>1276</v>
      </c>
      <c r="H157" s="223">
        <v>30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38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177</v>
      </c>
      <c r="AT157" s="230" t="s">
        <v>172</v>
      </c>
      <c r="AU157" s="230" t="s">
        <v>81</v>
      </c>
      <c r="AY157" s="18" t="s">
        <v>169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177</v>
      </c>
      <c r="BM157" s="230" t="s">
        <v>645</v>
      </c>
    </row>
    <row r="158" s="2" customFormat="1" ht="76.35" customHeight="1">
      <c r="A158" s="39"/>
      <c r="B158" s="40"/>
      <c r="C158" s="219" t="s">
        <v>363</v>
      </c>
      <c r="D158" s="219" t="s">
        <v>172</v>
      </c>
      <c r="E158" s="220" t="s">
        <v>1283</v>
      </c>
      <c r="F158" s="221" t="s">
        <v>1284</v>
      </c>
      <c r="G158" s="222" t="s">
        <v>1276</v>
      </c>
      <c r="H158" s="223">
        <v>8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38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177</v>
      </c>
      <c r="AT158" s="230" t="s">
        <v>172</v>
      </c>
      <c r="AU158" s="230" t="s">
        <v>81</v>
      </c>
      <c r="AY158" s="18" t="s">
        <v>169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81</v>
      </c>
      <c r="BK158" s="231">
        <f>ROUND(I158*H158,2)</f>
        <v>0</v>
      </c>
      <c r="BL158" s="18" t="s">
        <v>177</v>
      </c>
      <c r="BM158" s="230" t="s">
        <v>649</v>
      </c>
    </row>
    <row r="159" s="2" customFormat="1" ht="37.8" customHeight="1">
      <c r="A159" s="39"/>
      <c r="B159" s="40"/>
      <c r="C159" s="219" t="s">
        <v>650</v>
      </c>
      <c r="D159" s="219" t="s">
        <v>172</v>
      </c>
      <c r="E159" s="220" t="s">
        <v>1285</v>
      </c>
      <c r="F159" s="221" t="s">
        <v>1286</v>
      </c>
      <c r="G159" s="222" t="s">
        <v>1276</v>
      </c>
      <c r="H159" s="223">
        <v>4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38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177</v>
      </c>
      <c r="AT159" s="230" t="s">
        <v>172</v>
      </c>
      <c r="AU159" s="230" t="s">
        <v>81</v>
      </c>
      <c r="AY159" s="18" t="s">
        <v>169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81</v>
      </c>
      <c r="BK159" s="231">
        <f>ROUND(I159*H159,2)</f>
        <v>0</v>
      </c>
      <c r="BL159" s="18" t="s">
        <v>177</v>
      </c>
      <c r="BM159" s="230" t="s">
        <v>653</v>
      </c>
    </row>
    <row r="160" s="2" customFormat="1" ht="37.8" customHeight="1">
      <c r="A160" s="39"/>
      <c r="B160" s="40"/>
      <c r="C160" s="219" t="s">
        <v>369</v>
      </c>
      <c r="D160" s="219" t="s">
        <v>172</v>
      </c>
      <c r="E160" s="220" t="s">
        <v>1287</v>
      </c>
      <c r="F160" s="221" t="s">
        <v>1288</v>
      </c>
      <c r="G160" s="222" t="s">
        <v>1276</v>
      </c>
      <c r="H160" s="223">
        <v>10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38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177</v>
      </c>
      <c r="AT160" s="230" t="s">
        <v>172</v>
      </c>
      <c r="AU160" s="230" t="s">
        <v>81</v>
      </c>
      <c r="AY160" s="18" t="s">
        <v>169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81</v>
      </c>
      <c r="BK160" s="231">
        <f>ROUND(I160*H160,2)</f>
        <v>0</v>
      </c>
      <c r="BL160" s="18" t="s">
        <v>177</v>
      </c>
      <c r="BM160" s="230" t="s">
        <v>656</v>
      </c>
    </row>
    <row r="161" s="2" customFormat="1" ht="37.8" customHeight="1">
      <c r="A161" s="39"/>
      <c r="B161" s="40"/>
      <c r="C161" s="219" t="s">
        <v>657</v>
      </c>
      <c r="D161" s="219" t="s">
        <v>172</v>
      </c>
      <c r="E161" s="220" t="s">
        <v>1289</v>
      </c>
      <c r="F161" s="221" t="s">
        <v>1290</v>
      </c>
      <c r="G161" s="222" t="s">
        <v>1276</v>
      </c>
      <c r="H161" s="223">
        <v>2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38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177</v>
      </c>
      <c r="AT161" s="230" t="s">
        <v>172</v>
      </c>
      <c r="AU161" s="230" t="s">
        <v>81</v>
      </c>
      <c r="AY161" s="18" t="s">
        <v>169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81</v>
      </c>
      <c r="BK161" s="231">
        <f>ROUND(I161*H161,2)</f>
        <v>0</v>
      </c>
      <c r="BL161" s="18" t="s">
        <v>177</v>
      </c>
      <c r="BM161" s="230" t="s">
        <v>660</v>
      </c>
    </row>
    <row r="162" s="2" customFormat="1" ht="55.5" customHeight="1">
      <c r="A162" s="39"/>
      <c r="B162" s="40"/>
      <c r="C162" s="219" t="s">
        <v>376</v>
      </c>
      <c r="D162" s="219" t="s">
        <v>172</v>
      </c>
      <c r="E162" s="220" t="s">
        <v>1224</v>
      </c>
      <c r="F162" s="221" t="s">
        <v>1225</v>
      </c>
      <c r="G162" s="222" t="s">
        <v>175</v>
      </c>
      <c r="H162" s="223">
        <v>8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38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177</v>
      </c>
      <c r="AT162" s="230" t="s">
        <v>172</v>
      </c>
      <c r="AU162" s="230" t="s">
        <v>81</v>
      </c>
      <c r="AY162" s="18" t="s">
        <v>169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177</v>
      </c>
      <c r="BM162" s="230" t="s">
        <v>664</v>
      </c>
    </row>
    <row r="163" s="2" customFormat="1" ht="66.75" customHeight="1">
      <c r="A163" s="39"/>
      <c r="B163" s="40"/>
      <c r="C163" s="219" t="s">
        <v>678</v>
      </c>
      <c r="D163" s="219" t="s">
        <v>172</v>
      </c>
      <c r="E163" s="220" t="s">
        <v>1291</v>
      </c>
      <c r="F163" s="221" t="s">
        <v>1292</v>
      </c>
      <c r="G163" s="222" t="s">
        <v>175</v>
      </c>
      <c r="H163" s="223">
        <v>2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38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177</v>
      </c>
      <c r="AT163" s="230" t="s">
        <v>172</v>
      </c>
      <c r="AU163" s="230" t="s">
        <v>81</v>
      </c>
      <c r="AY163" s="18" t="s">
        <v>169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81</v>
      </c>
      <c r="BK163" s="231">
        <f>ROUND(I163*H163,2)</f>
        <v>0</v>
      </c>
      <c r="BL163" s="18" t="s">
        <v>177</v>
      </c>
      <c r="BM163" s="230" t="s">
        <v>681</v>
      </c>
    </row>
    <row r="164" s="12" customFormat="1" ht="25.92" customHeight="1">
      <c r="A164" s="12"/>
      <c r="B164" s="203"/>
      <c r="C164" s="204"/>
      <c r="D164" s="205" t="s">
        <v>72</v>
      </c>
      <c r="E164" s="206" t="s">
        <v>1293</v>
      </c>
      <c r="F164" s="206" t="s">
        <v>1294</v>
      </c>
      <c r="G164" s="204"/>
      <c r="H164" s="204"/>
      <c r="I164" s="207"/>
      <c r="J164" s="208">
        <f>BK164</f>
        <v>0</v>
      </c>
      <c r="K164" s="204"/>
      <c r="L164" s="209"/>
      <c r="M164" s="210"/>
      <c r="N164" s="211"/>
      <c r="O164" s="211"/>
      <c r="P164" s="212">
        <f>SUM(P165:P170)</f>
        <v>0</v>
      </c>
      <c r="Q164" s="211"/>
      <c r="R164" s="212">
        <f>SUM(R165:R170)</f>
        <v>0</v>
      </c>
      <c r="S164" s="211"/>
      <c r="T164" s="213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81</v>
      </c>
      <c r="AT164" s="215" t="s">
        <v>72</v>
      </c>
      <c r="AU164" s="215" t="s">
        <v>73</v>
      </c>
      <c r="AY164" s="214" t="s">
        <v>169</v>
      </c>
      <c r="BK164" s="216">
        <f>SUM(BK165:BK170)</f>
        <v>0</v>
      </c>
    </row>
    <row r="165" s="2" customFormat="1" ht="24.15" customHeight="1">
      <c r="A165" s="39"/>
      <c r="B165" s="40"/>
      <c r="C165" s="219" t="s">
        <v>381</v>
      </c>
      <c r="D165" s="219" t="s">
        <v>172</v>
      </c>
      <c r="E165" s="220" t="s">
        <v>1295</v>
      </c>
      <c r="F165" s="221" t="s">
        <v>1296</v>
      </c>
      <c r="G165" s="222" t="s">
        <v>1213</v>
      </c>
      <c r="H165" s="223">
        <v>1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38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177</v>
      </c>
      <c r="AT165" s="230" t="s">
        <v>172</v>
      </c>
      <c r="AU165" s="230" t="s">
        <v>81</v>
      </c>
      <c r="AY165" s="18" t="s">
        <v>169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81</v>
      </c>
      <c r="BK165" s="231">
        <f>ROUND(I165*H165,2)</f>
        <v>0</v>
      </c>
      <c r="BL165" s="18" t="s">
        <v>177</v>
      </c>
      <c r="BM165" s="230" t="s">
        <v>685</v>
      </c>
    </row>
    <row r="166" s="2" customFormat="1" ht="24.15" customHeight="1">
      <c r="A166" s="39"/>
      <c r="B166" s="40"/>
      <c r="C166" s="219" t="s">
        <v>686</v>
      </c>
      <c r="D166" s="219" t="s">
        <v>172</v>
      </c>
      <c r="E166" s="220" t="s">
        <v>1297</v>
      </c>
      <c r="F166" s="221" t="s">
        <v>1298</v>
      </c>
      <c r="G166" s="222" t="s">
        <v>1213</v>
      </c>
      <c r="H166" s="223">
        <v>2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177</v>
      </c>
      <c r="AT166" s="230" t="s">
        <v>172</v>
      </c>
      <c r="AU166" s="230" t="s">
        <v>81</v>
      </c>
      <c r="AY166" s="18" t="s">
        <v>169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177</v>
      </c>
      <c r="BM166" s="230" t="s">
        <v>689</v>
      </c>
    </row>
    <row r="167" s="2" customFormat="1" ht="66.75" customHeight="1">
      <c r="A167" s="39"/>
      <c r="B167" s="40"/>
      <c r="C167" s="219" t="s">
        <v>396</v>
      </c>
      <c r="D167" s="219" t="s">
        <v>172</v>
      </c>
      <c r="E167" s="220" t="s">
        <v>1272</v>
      </c>
      <c r="F167" s="221" t="s">
        <v>1273</v>
      </c>
      <c r="G167" s="222" t="s">
        <v>175</v>
      </c>
      <c r="H167" s="223">
        <v>1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38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177</v>
      </c>
      <c r="AT167" s="230" t="s">
        <v>172</v>
      </c>
      <c r="AU167" s="230" t="s">
        <v>81</v>
      </c>
      <c r="AY167" s="18" t="s">
        <v>169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81</v>
      </c>
      <c r="BK167" s="231">
        <f>ROUND(I167*H167,2)</f>
        <v>0</v>
      </c>
      <c r="BL167" s="18" t="s">
        <v>177</v>
      </c>
      <c r="BM167" s="230" t="s">
        <v>713</v>
      </c>
    </row>
    <row r="168" s="2" customFormat="1" ht="76.35" customHeight="1">
      <c r="A168" s="39"/>
      <c r="B168" s="40"/>
      <c r="C168" s="219" t="s">
        <v>715</v>
      </c>
      <c r="D168" s="219" t="s">
        <v>172</v>
      </c>
      <c r="E168" s="220" t="s">
        <v>1277</v>
      </c>
      <c r="F168" s="221" t="s">
        <v>1278</v>
      </c>
      <c r="G168" s="222" t="s">
        <v>1276</v>
      </c>
      <c r="H168" s="223">
        <v>2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38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177</v>
      </c>
      <c r="AT168" s="230" t="s">
        <v>172</v>
      </c>
      <c r="AU168" s="230" t="s">
        <v>81</v>
      </c>
      <c r="AY168" s="18" t="s">
        <v>169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81</v>
      </c>
      <c r="BK168" s="231">
        <f>ROUND(I168*H168,2)</f>
        <v>0</v>
      </c>
      <c r="BL168" s="18" t="s">
        <v>177</v>
      </c>
      <c r="BM168" s="230" t="s">
        <v>718</v>
      </c>
    </row>
    <row r="169" s="2" customFormat="1" ht="76.35" customHeight="1">
      <c r="A169" s="39"/>
      <c r="B169" s="40"/>
      <c r="C169" s="219" t="s">
        <v>405</v>
      </c>
      <c r="D169" s="219" t="s">
        <v>172</v>
      </c>
      <c r="E169" s="220" t="s">
        <v>1279</v>
      </c>
      <c r="F169" s="221" t="s">
        <v>1280</v>
      </c>
      <c r="G169" s="222" t="s">
        <v>1276</v>
      </c>
      <c r="H169" s="223">
        <v>24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38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177</v>
      </c>
      <c r="AT169" s="230" t="s">
        <v>172</v>
      </c>
      <c r="AU169" s="230" t="s">
        <v>81</v>
      </c>
      <c r="AY169" s="18" t="s">
        <v>169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81</v>
      </c>
      <c r="BK169" s="231">
        <f>ROUND(I169*H169,2)</f>
        <v>0</v>
      </c>
      <c r="BL169" s="18" t="s">
        <v>177</v>
      </c>
      <c r="BM169" s="230" t="s">
        <v>722</v>
      </c>
    </row>
    <row r="170" s="2" customFormat="1" ht="55.5" customHeight="1">
      <c r="A170" s="39"/>
      <c r="B170" s="40"/>
      <c r="C170" s="219" t="s">
        <v>727</v>
      </c>
      <c r="D170" s="219" t="s">
        <v>172</v>
      </c>
      <c r="E170" s="220" t="s">
        <v>1224</v>
      </c>
      <c r="F170" s="221" t="s">
        <v>1225</v>
      </c>
      <c r="G170" s="222" t="s">
        <v>175</v>
      </c>
      <c r="H170" s="223">
        <v>4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38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177</v>
      </c>
      <c r="AT170" s="230" t="s">
        <v>172</v>
      </c>
      <c r="AU170" s="230" t="s">
        <v>81</v>
      </c>
      <c r="AY170" s="18" t="s">
        <v>169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81</v>
      </c>
      <c r="BK170" s="231">
        <f>ROUND(I170*H170,2)</f>
        <v>0</v>
      </c>
      <c r="BL170" s="18" t="s">
        <v>177</v>
      </c>
      <c r="BM170" s="230" t="s">
        <v>730</v>
      </c>
    </row>
    <row r="171" s="12" customFormat="1" ht="25.92" customHeight="1">
      <c r="A171" s="12"/>
      <c r="B171" s="203"/>
      <c r="C171" s="204"/>
      <c r="D171" s="205" t="s">
        <v>72</v>
      </c>
      <c r="E171" s="206" t="s">
        <v>1299</v>
      </c>
      <c r="F171" s="206" t="s">
        <v>1300</v>
      </c>
      <c r="G171" s="204"/>
      <c r="H171" s="204"/>
      <c r="I171" s="207"/>
      <c r="J171" s="208">
        <f>BK171</f>
        <v>0</v>
      </c>
      <c r="K171" s="204"/>
      <c r="L171" s="209"/>
      <c r="M171" s="210"/>
      <c r="N171" s="211"/>
      <c r="O171" s="211"/>
      <c r="P171" s="212">
        <f>SUM(P172:P175)</f>
        <v>0</v>
      </c>
      <c r="Q171" s="211"/>
      <c r="R171" s="212">
        <f>SUM(R172:R175)</f>
        <v>0</v>
      </c>
      <c r="S171" s="211"/>
      <c r="T171" s="213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81</v>
      </c>
      <c r="AT171" s="215" t="s">
        <v>72</v>
      </c>
      <c r="AU171" s="215" t="s">
        <v>73</v>
      </c>
      <c r="AY171" s="214" t="s">
        <v>169</v>
      </c>
      <c r="BK171" s="216">
        <f>SUM(BK172:BK175)</f>
        <v>0</v>
      </c>
    </row>
    <row r="172" s="2" customFormat="1" ht="24.15" customHeight="1">
      <c r="A172" s="39"/>
      <c r="B172" s="40"/>
      <c r="C172" s="219" t="s">
        <v>410</v>
      </c>
      <c r="D172" s="219" t="s">
        <v>172</v>
      </c>
      <c r="E172" s="220" t="s">
        <v>1301</v>
      </c>
      <c r="F172" s="221" t="s">
        <v>1302</v>
      </c>
      <c r="G172" s="222" t="s">
        <v>1210</v>
      </c>
      <c r="H172" s="223">
        <v>1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38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177</v>
      </c>
      <c r="AT172" s="230" t="s">
        <v>172</v>
      </c>
      <c r="AU172" s="230" t="s">
        <v>81</v>
      </c>
      <c r="AY172" s="18" t="s">
        <v>169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177</v>
      </c>
      <c r="BM172" s="230" t="s">
        <v>734</v>
      </c>
    </row>
    <row r="173" s="2" customFormat="1" ht="24.15" customHeight="1">
      <c r="A173" s="39"/>
      <c r="B173" s="40"/>
      <c r="C173" s="219" t="s">
        <v>736</v>
      </c>
      <c r="D173" s="219" t="s">
        <v>172</v>
      </c>
      <c r="E173" s="220" t="s">
        <v>1303</v>
      </c>
      <c r="F173" s="221" t="s">
        <v>1304</v>
      </c>
      <c r="G173" s="222" t="s">
        <v>1210</v>
      </c>
      <c r="H173" s="223">
        <v>1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38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177</v>
      </c>
      <c r="AT173" s="230" t="s">
        <v>172</v>
      </c>
      <c r="AU173" s="230" t="s">
        <v>81</v>
      </c>
      <c r="AY173" s="18" t="s">
        <v>169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81</v>
      </c>
      <c r="BK173" s="231">
        <f>ROUND(I173*H173,2)</f>
        <v>0</v>
      </c>
      <c r="BL173" s="18" t="s">
        <v>177</v>
      </c>
      <c r="BM173" s="230" t="s">
        <v>740</v>
      </c>
    </row>
    <row r="174" s="2" customFormat="1" ht="16.5" customHeight="1">
      <c r="A174" s="39"/>
      <c r="B174" s="40"/>
      <c r="C174" s="219" t="s">
        <v>414</v>
      </c>
      <c r="D174" s="219" t="s">
        <v>172</v>
      </c>
      <c r="E174" s="220" t="s">
        <v>1305</v>
      </c>
      <c r="F174" s="221" t="s">
        <v>1306</v>
      </c>
      <c r="G174" s="222" t="s">
        <v>1210</v>
      </c>
      <c r="H174" s="223">
        <v>1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38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177</v>
      </c>
      <c r="AT174" s="230" t="s">
        <v>172</v>
      </c>
      <c r="AU174" s="230" t="s">
        <v>81</v>
      </c>
      <c r="AY174" s="18" t="s">
        <v>169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177</v>
      </c>
      <c r="BM174" s="230" t="s">
        <v>743</v>
      </c>
    </row>
    <row r="175" s="2" customFormat="1" ht="16.5" customHeight="1">
      <c r="A175" s="39"/>
      <c r="B175" s="40"/>
      <c r="C175" s="219" t="s">
        <v>744</v>
      </c>
      <c r="D175" s="219" t="s">
        <v>172</v>
      </c>
      <c r="E175" s="220" t="s">
        <v>1307</v>
      </c>
      <c r="F175" s="221" t="s">
        <v>1308</v>
      </c>
      <c r="G175" s="222" t="s">
        <v>521</v>
      </c>
      <c r="H175" s="223">
        <v>1</v>
      </c>
      <c r="I175" s="224"/>
      <c r="J175" s="225">
        <f>ROUND(I175*H175,2)</f>
        <v>0</v>
      </c>
      <c r="K175" s="221" t="s">
        <v>1</v>
      </c>
      <c r="L175" s="45"/>
      <c r="M175" s="293" t="s">
        <v>1</v>
      </c>
      <c r="N175" s="294" t="s">
        <v>38</v>
      </c>
      <c r="O175" s="295"/>
      <c r="P175" s="296">
        <f>O175*H175</f>
        <v>0</v>
      </c>
      <c r="Q175" s="296">
        <v>0</v>
      </c>
      <c r="R175" s="296">
        <f>Q175*H175</f>
        <v>0</v>
      </c>
      <c r="S175" s="296">
        <v>0</v>
      </c>
      <c r="T175" s="29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177</v>
      </c>
      <c r="AT175" s="230" t="s">
        <v>172</v>
      </c>
      <c r="AU175" s="230" t="s">
        <v>81</v>
      </c>
      <c r="AY175" s="18" t="s">
        <v>169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81</v>
      </c>
      <c r="BK175" s="231">
        <f>ROUND(I175*H175,2)</f>
        <v>0</v>
      </c>
      <c r="BL175" s="18" t="s">
        <v>177</v>
      </c>
      <c r="BM175" s="230" t="s">
        <v>747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UipGUPTBfi4aQwx+ID68BKdOxzjvyEKxLCOsYMHIO2JptiwZrdMdbXn0E57KxPFDAgMvlS8ppZgqPaiURflfAw==" hashValue="VB48rZBHUBSQpyDZqfffkk0MV5Hz+OwtHdEG2xTJVbuvG1mdih0sOxgzfcmaq/t3Jiw2BsDYHiVjiOaquJofgA==" algorithmName="SHA-512" password="CC35"/>
  <autoFilter ref="C119:K17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ROUND((SUM(BE125:BE194)),  2)</f>
        <v>0</v>
      </c>
      <c r="G33" s="39"/>
      <c r="H33" s="39"/>
      <c r="I33" s="156">
        <v>0.20999999999999999</v>
      </c>
      <c r="J33" s="155">
        <f>ROUND(((SUM(BE125:BE194))*I33),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ROUND((SUM(BF125:BF194)),  2)</f>
        <v>0</v>
      </c>
      <c r="G34" s="39"/>
      <c r="H34" s="39"/>
      <c r="I34" s="156">
        <v>0.14999999999999999</v>
      </c>
      <c r="J34" s="155">
        <f>ROUND(((SUM(BF125:BF194))*I34),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ROUND((SUM(BG125:BG194)),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ROUND((SUM(BH125:BH194)),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ROUND((SUM(BI125:BI194)),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Ústřední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141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144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146</v>
      </c>
      <c r="E99" s="183"/>
      <c r="F99" s="183"/>
      <c r="G99" s="183"/>
      <c r="H99" s="183"/>
      <c r="I99" s="183"/>
      <c r="J99" s="184">
        <f>J130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1310</v>
      </c>
      <c r="E100" s="189"/>
      <c r="F100" s="189"/>
      <c r="G100" s="189"/>
      <c r="H100" s="189"/>
      <c r="I100" s="189"/>
      <c r="J100" s="190">
        <f>J131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1311</v>
      </c>
      <c r="E101" s="189"/>
      <c r="F101" s="189"/>
      <c r="G101" s="189"/>
      <c r="H101" s="189"/>
      <c r="I101" s="189"/>
      <c r="J101" s="190">
        <f>J139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1312</v>
      </c>
      <c r="E102" s="189"/>
      <c r="F102" s="189"/>
      <c r="G102" s="189"/>
      <c r="H102" s="189"/>
      <c r="I102" s="189"/>
      <c r="J102" s="190">
        <f>J150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152</v>
      </c>
      <c r="E103" s="189"/>
      <c r="F103" s="189"/>
      <c r="G103" s="189"/>
      <c r="H103" s="189"/>
      <c r="I103" s="189"/>
      <c r="J103" s="190">
        <f>J182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498</v>
      </c>
      <c r="E104" s="183"/>
      <c r="F104" s="183"/>
      <c r="G104" s="183"/>
      <c r="H104" s="183"/>
      <c r="I104" s="183"/>
      <c r="J104" s="184">
        <f>J187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1313</v>
      </c>
      <c r="E105" s="183"/>
      <c r="F105" s="183"/>
      <c r="G105" s="183"/>
      <c r="H105" s="183"/>
      <c r="I105" s="183"/>
      <c r="J105" s="184">
        <f>J190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75" t="str">
        <f>E7</f>
        <v xml:space="preserve"> Dětský domov a školní jídelna Sedloňov - Stavební úpravy objektu - II. ETAPA SO01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04 - Ústřední vytápění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14. 12. 2023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 xml:space="preserve"> </v>
      </c>
      <c r="G121" s="41"/>
      <c r="H121" s="41"/>
      <c r="I121" s="33" t="s">
        <v>29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IF(E18="","",E18)</f>
        <v>Vyplň údaj</v>
      </c>
      <c r="G122" s="41"/>
      <c r="H122" s="41"/>
      <c r="I122" s="33" t="s">
        <v>31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155</v>
      </c>
      <c r="D124" s="195" t="s">
        <v>58</v>
      </c>
      <c r="E124" s="195" t="s">
        <v>54</v>
      </c>
      <c r="F124" s="195" t="s">
        <v>55</v>
      </c>
      <c r="G124" s="195" t="s">
        <v>156</v>
      </c>
      <c r="H124" s="195" t="s">
        <v>157</v>
      </c>
      <c r="I124" s="195" t="s">
        <v>158</v>
      </c>
      <c r="J124" s="195" t="s">
        <v>138</v>
      </c>
      <c r="K124" s="196" t="s">
        <v>159</v>
      </c>
      <c r="L124" s="197"/>
      <c r="M124" s="101" t="s">
        <v>1</v>
      </c>
      <c r="N124" s="102" t="s">
        <v>37</v>
      </c>
      <c r="O124" s="102" t="s">
        <v>160</v>
      </c>
      <c r="P124" s="102" t="s">
        <v>161</v>
      </c>
      <c r="Q124" s="102" t="s">
        <v>162</v>
      </c>
      <c r="R124" s="102" t="s">
        <v>163</v>
      </c>
      <c r="S124" s="102" t="s">
        <v>164</v>
      </c>
      <c r="T124" s="103" t="s">
        <v>165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166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P126+P130+P187+P190</f>
        <v>0</v>
      </c>
      <c r="Q125" s="105"/>
      <c r="R125" s="200">
        <f>R126+R130+R187+R190</f>
        <v>0</v>
      </c>
      <c r="S125" s="105"/>
      <c r="T125" s="201">
        <f>T126+T130+T187+T190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140</v>
      </c>
      <c r="BK125" s="202">
        <f>BK126+BK130+BK187+BK190</f>
        <v>0</v>
      </c>
    </row>
    <row r="126" s="12" customFormat="1" ht="25.92" customHeight="1">
      <c r="A126" s="12"/>
      <c r="B126" s="203"/>
      <c r="C126" s="204"/>
      <c r="D126" s="205" t="s">
        <v>72</v>
      </c>
      <c r="E126" s="206" t="s">
        <v>167</v>
      </c>
      <c r="F126" s="206" t="s">
        <v>168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</f>
        <v>0</v>
      </c>
      <c r="Q126" s="211"/>
      <c r="R126" s="212">
        <f>R127</f>
        <v>0</v>
      </c>
      <c r="S126" s="211"/>
      <c r="T126" s="21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81</v>
      </c>
      <c r="AT126" s="215" t="s">
        <v>72</v>
      </c>
      <c r="AU126" s="215" t="s">
        <v>73</v>
      </c>
      <c r="AY126" s="214" t="s">
        <v>169</v>
      </c>
      <c r="BK126" s="216">
        <f>BK127</f>
        <v>0</v>
      </c>
    </row>
    <row r="127" s="12" customFormat="1" ht="22.8" customHeight="1">
      <c r="A127" s="12"/>
      <c r="B127" s="203"/>
      <c r="C127" s="204"/>
      <c r="D127" s="205" t="s">
        <v>72</v>
      </c>
      <c r="E127" s="217" t="s">
        <v>347</v>
      </c>
      <c r="F127" s="217" t="s">
        <v>348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SUM(P128:P129)</f>
        <v>0</v>
      </c>
      <c r="Q127" s="211"/>
      <c r="R127" s="212">
        <f>SUM(R128:R129)</f>
        <v>0</v>
      </c>
      <c r="S127" s="211"/>
      <c r="T127" s="213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81</v>
      </c>
      <c r="AT127" s="215" t="s">
        <v>72</v>
      </c>
      <c r="AU127" s="215" t="s">
        <v>81</v>
      </c>
      <c r="AY127" s="214" t="s">
        <v>169</v>
      </c>
      <c r="BK127" s="216">
        <f>SUM(BK128:BK129)</f>
        <v>0</v>
      </c>
    </row>
    <row r="128" s="2" customFormat="1" ht="24.15" customHeight="1">
      <c r="A128" s="39"/>
      <c r="B128" s="40"/>
      <c r="C128" s="219" t="s">
        <v>81</v>
      </c>
      <c r="D128" s="219" t="s">
        <v>172</v>
      </c>
      <c r="E128" s="220" t="s">
        <v>353</v>
      </c>
      <c r="F128" s="221" t="s">
        <v>354</v>
      </c>
      <c r="G128" s="222" t="s">
        <v>351</v>
      </c>
      <c r="H128" s="223">
        <v>10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38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177</v>
      </c>
      <c r="AT128" s="230" t="s">
        <v>172</v>
      </c>
      <c r="AU128" s="230" t="s">
        <v>83</v>
      </c>
      <c r="AY128" s="18" t="s">
        <v>169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177</v>
      </c>
      <c r="BM128" s="230" t="s">
        <v>83</v>
      </c>
    </row>
    <row r="129" s="2" customFormat="1" ht="24.15" customHeight="1">
      <c r="A129" s="39"/>
      <c r="B129" s="40"/>
      <c r="C129" s="219" t="s">
        <v>83</v>
      </c>
      <c r="D129" s="219" t="s">
        <v>172</v>
      </c>
      <c r="E129" s="220" t="s">
        <v>357</v>
      </c>
      <c r="F129" s="221" t="s">
        <v>358</v>
      </c>
      <c r="G129" s="222" t="s">
        <v>351</v>
      </c>
      <c r="H129" s="223">
        <v>100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177</v>
      </c>
      <c r="AT129" s="230" t="s">
        <v>172</v>
      </c>
      <c r="AU129" s="230" t="s">
        <v>83</v>
      </c>
      <c r="AY129" s="18" t="s">
        <v>169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177</v>
      </c>
      <c r="BM129" s="230" t="s">
        <v>177</v>
      </c>
    </row>
    <row r="130" s="12" customFormat="1" ht="25.92" customHeight="1">
      <c r="A130" s="12"/>
      <c r="B130" s="203"/>
      <c r="C130" s="204"/>
      <c r="D130" s="205" t="s">
        <v>72</v>
      </c>
      <c r="E130" s="206" t="s">
        <v>370</v>
      </c>
      <c r="F130" s="206" t="s">
        <v>371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P131+P139+P150+P182</f>
        <v>0</v>
      </c>
      <c r="Q130" s="211"/>
      <c r="R130" s="212">
        <f>R131+R139+R150+R182</f>
        <v>0</v>
      </c>
      <c r="S130" s="211"/>
      <c r="T130" s="213">
        <f>T131+T139+T150+T182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83</v>
      </c>
      <c r="AT130" s="215" t="s">
        <v>72</v>
      </c>
      <c r="AU130" s="215" t="s">
        <v>73</v>
      </c>
      <c r="AY130" s="214" t="s">
        <v>169</v>
      </c>
      <c r="BK130" s="216">
        <f>BK131+BK139+BK150+BK182</f>
        <v>0</v>
      </c>
    </row>
    <row r="131" s="12" customFormat="1" ht="22.8" customHeight="1">
      <c r="A131" s="12"/>
      <c r="B131" s="203"/>
      <c r="C131" s="204"/>
      <c r="D131" s="205" t="s">
        <v>72</v>
      </c>
      <c r="E131" s="217" t="s">
        <v>1314</v>
      </c>
      <c r="F131" s="217" t="s">
        <v>1315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SUM(P132:P138)</f>
        <v>0</v>
      </c>
      <c r="Q131" s="211"/>
      <c r="R131" s="212">
        <f>SUM(R132:R138)</f>
        <v>0</v>
      </c>
      <c r="S131" s="211"/>
      <c r="T131" s="213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83</v>
      </c>
      <c r="AT131" s="215" t="s">
        <v>72</v>
      </c>
      <c r="AU131" s="215" t="s">
        <v>81</v>
      </c>
      <c r="AY131" s="214" t="s">
        <v>169</v>
      </c>
      <c r="BK131" s="216">
        <f>SUM(BK132:BK138)</f>
        <v>0</v>
      </c>
    </row>
    <row r="132" s="2" customFormat="1" ht="21.75" customHeight="1">
      <c r="A132" s="39"/>
      <c r="B132" s="40"/>
      <c r="C132" s="219" t="s">
        <v>170</v>
      </c>
      <c r="D132" s="219" t="s">
        <v>172</v>
      </c>
      <c r="E132" s="220" t="s">
        <v>1316</v>
      </c>
      <c r="F132" s="221" t="s">
        <v>1317</v>
      </c>
      <c r="G132" s="222" t="s">
        <v>561</v>
      </c>
      <c r="H132" s="223">
        <v>70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316</v>
      </c>
      <c r="AT132" s="230" t="s">
        <v>172</v>
      </c>
      <c r="AU132" s="230" t="s">
        <v>83</v>
      </c>
      <c r="AY132" s="18" t="s">
        <v>169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316</v>
      </c>
      <c r="BM132" s="230" t="s">
        <v>200</v>
      </c>
    </row>
    <row r="133" s="2" customFormat="1" ht="24.15" customHeight="1">
      <c r="A133" s="39"/>
      <c r="B133" s="40"/>
      <c r="C133" s="219" t="s">
        <v>177</v>
      </c>
      <c r="D133" s="219" t="s">
        <v>172</v>
      </c>
      <c r="E133" s="220" t="s">
        <v>1318</v>
      </c>
      <c r="F133" s="221" t="s">
        <v>1319</v>
      </c>
      <c r="G133" s="222" t="s">
        <v>561</v>
      </c>
      <c r="H133" s="223">
        <v>264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316</v>
      </c>
      <c r="AT133" s="230" t="s">
        <v>172</v>
      </c>
      <c r="AU133" s="230" t="s">
        <v>83</v>
      </c>
      <c r="AY133" s="18" t="s">
        <v>169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316</v>
      </c>
      <c r="BM133" s="230" t="s">
        <v>250</v>
      </c>
    </row>
    <row r="134" s="2" customFormat="1" ht="24.15" customHeight="1">
      <c r="A134" s="39"/>
      <c r="B134" s="40"/>
      <c r="C134" s="219" t="s">
        <v>251</v>
      </c>
      <c r="D134" s="219" t="s">
        <v>172</v>
      </c>
      <c r="E134" s="220" t="s">
        <v>1320</v>
      </c>
      <c r="F134" s="221" t="s">
        <v>1321</v>
      </c>
      <c r="G134" s="222" t="s">
        <v>335</v>
      </c>
      <c r="H134" s="223">
        <v>118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38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316</v>
      </c>
      <c r="AT134" s="230" t="s">
        <v>172</v>
      </c>
      <c r="AU134" s="230" t="s">
        <v>83</v>
      </c>
      <c r="AY134" s="18" t="s">
        <v>169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316</v>
      </c>
      <c r="BM134" s="230" t="s">
        <v>254</v>
      </c>
    </row>
    <row r="135" s="2" customFormat="1" ht="16.5" customHeight="1">
      <c r="A135" s="39"/>
      <c r="B135" s="40"/>
      <c r="C135" s="219" t="s">
        <v>200</v>
      </c>
      <c r="D135" s="219" t="s">
        <v>172</v>
      </c>
      <c r="E135" s="220" t="s">
        <v>1322</v>
      </c>
      <c r="F135" s="221" t="s">
        <v>1323</v>
      </c>
      <c r="G135" s="222" t="s">
        <v>561</v>
      </c>
      <c r="H135" s="223">
        <v>264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316</v>
      </c>
      <c r="AT135" s="230" t="s">
        <v>172</v>
      </c>
      <c r="AU135" s="230" t="s">
        <v>83</v>
      </c>
      <c r="AY135" s="18" t="s">
        <v>169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316</v>
      </c>
      <c r="BM135" s="230" t="s">
        <v>258</v>
      </c>
    </row>
    <row r="136" s="2" customFormat="1" ht="33" customHeight="1">
      <c r="A136" s="39"/>
      <c r="B136" s="40"/>
      <c r="C136" s="219" t="s">
        <v>275</v>
      </c>
      <c r="D136" s="219" t="s">
        <v>172</v>
      </c>
      <c r="E136" s="220" t="s">
        <v>1324</v>
      </c>
      <c r="F136" s="221" t="s">
        <v>1325</v>
      </c>
      <c r="G136" s="222" t="s">
        <v>561</v>
      </c>
      <c r="H136" s="223">
        <v>200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316</v>
      </c>
      <c r="AT136" s="230" t="s">
        <v>172</v>
      </c>
      <c r="AU136" s="230" t="s">
        <v>83</v>
      </c>
      <c r="AY136" s="18" t="s">
        <v>169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316</v>
      </c>
      <c r="BM136" s="230" t="s">
        <v>278</v>
      </c>
    </row>
    <row r="137" s="2" customFormat="1" ht="24.15" customHeight="1">
      <c r="A137" s="39"/>
      <c r="B137" s="40"/>
      <c r="C137" s="219" t="s">
        <v>250</v>
      </c>
      <c r="D137" s="219" t="s">
        <v>172</v>
      </c>
      <c r="E137" s="220" t="s">
        <v>1326</v>
      </c>
      <c r="F137" s="221" t="s">
        <v>1327</v>
      </c>
      <c r="G137" s="222" t="s">
        <v>351</v>
      </c>
      <c r="H137" s="223">
        <v>0.13800000000000001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38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316</v>
      </c>
      <c r="AT137" s="230" t="s">
        <v>172</v>
      </c>
      <c r="AU137" s="230" t="s">
        <v>83</v>
      </c>
      <c r="AY137" s="18" t="s">
        <v>169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316</v>
      </c>
      <c r="BM137" s="230" t="s">
        <v>316</v>
      </c>
    </row>
    <row r="138" s="2" customFormat="1" ht="24.15" customHeight="1">
      <c r="A138" s="39"/>
      <c r="B138" s="40"/>
      <c r="C138" s="219" t="s">
        <v>182</v>
      </c>
      <c r="D138" s="219" t="s">
        <v>172</v>
      </c>
      <c r="E138" s="220" t="s">
        <v>1328</v>
      </c>
      <c r="F138" s="221" t="s">
        <v>1329</v>
      </c>
      <c r="G138" s="222" t="s">
        <v>351</v>
      </c>
      <c r="H138" s="223">
        <v>0.13800000000000001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316</v>
      </c>
      <c r="AT138" s="230" t="s">
        <v>172</v>
      </c>
      <c r="AU138" s="230" t="s">
        <v>83</v>
      </c>
      <c r="AY138" s="18" t="s">
        <v>169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316</v>
      </c>
      <c r="BM138" s="230" t="s">
        <v>321</v>
      </c>
    </row>
    <row r="139" s="12" customFormat="1" ht="22.8" customHeight="1">
      <c r="A139" s="12"/>
      <c r="B139" s="203"/>
      <c r="C139" s="204"/>
      <c r="D139" s="205" t="s">
        <v>72</v>
      </c>
      <c r="E139" s="217" t="s">
        <v>1330</v>
      </c>
      <c r="F139" s="217" t="s">
        <v>1331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SUM(P140:P149)</f>
        <v>0</v>
      </c>
      <c r="Q139" s="211"/>
      <c r="R139" s="212">
        <f>SUM(R140:R149)</f>
        <v>0</v>
      </c>
      <c r="S139" s="211"/>
      <c r="T139" s="213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83</v>
      </c>
      <c r="AT139" s="215" t="s">
        <v>72</v>
      </c>
      <c r="AU139" s="215" t="s">
        <v>81</v>
      </c>
      <c r="AY139" s="214" t="s">
        <v>169</v>
      </c>
      <c r="BK139" s="216">
        <f>SUM(BK140:BK149)</f>
        <v>0</v>
      </c>
    </row>
    <row r="140" s="2" customFormat="1" ht="24.15" customHeight="1">
      <c r="A140" s="39"/>
      <c r="B140" s="40"/>
      <c r="C140" s="219" t="s">
        <v>254</v>
      </c>
      <c r="D140" s="219" t="s">
        <v>172</v>
      </c>
      <c r="E140" s="220" t="s">
        <v>1332</v>
      </c>
      <c r="F140" s="221" t="s">
        <v>1333</v>
      </c>
      <c r="G140" s="222" t="s">
        <v>335</v>
      </c>
      <c r="H140" s="223">
        <v>114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316</v>
      </c>
      <c r="AT140" s="230" t="s">
        <v>172</v>
      </c>
      <c r="AU140" s="230" t="s">
        <v>83</v>
      </c>
      <c r="AY140" s="18" t="s">
        <v>169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316</v>
      </c>
      <c r="BM140" s="230" t="s">
        <v>326</v>
      </c>
    </row>
    <row r="141" s="2" customFormat="1" ht="21.75" customHeight="1">
      <c r="A141" s="39"/>
      <c r="B141" s="40"/>
      <c r="C141" s="219" t="s">
        <v>328</v>
      </c>
      <c r="D141" s="219" t="s">
        <v>172</v>
      </c>
      <c r="E141" s="220" t="s">
        <v>1334</v>
      </c>
      <c r="F141" s="221" t="s">
        <v>1335</v>
      </c>
      <c r="G141" s="222" t="s">
        <v>335</v>
      </c>
      <c r="H141" s="223">
        <v>30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38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316</v>
      </c>
      <c r="AT141" s="230" t="s">
        <v>172</v>
      </c>
      <c r="AU141" s="230" t="s">
        <v>83</v>
      </c>
      <c r="AY141" s="18" t="s">
        <v>169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81</v>
      </c>
      <c r="BK141" s="231">
        <f>ROUND(I141*H141,2)</f>
        <v>0</v>
      </c>
      <c r="BL141" s="18" t="s">
        <v>316</v>
      </c>
      <c r="BM141" s="230" t="s">
        <v>331</v>
      </c>
    </row>
    <row r="142" s="2" customFormat="1" ht="16.5" customHeight="1">
      <c r="A142" s="39"/>
      <c r="B142" s="40"/>
      <c r="C142" s="219" t="s">
        <v>258</v>
      </c>
      <c r="D142" s="219" t="s">
        <v>172</v>
      </c>
      <c r="E142" s="220" t="s">
        <v>1336</v>
      </c>
      <c r="F142" s="221" t="s">
        <v>1337</v>
      </c>
      <c r="G142" s="222" t="s">
        <v>335</v>
      </c>
      <c r="H142" s="223">
        <v>118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38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316</v>
      </c>
      <c r="AT142" s="230" t="s">
        <v>172</v>
      </c>
      <c r="AU142" s="230" t="s">
        <v>83</v>
      </c>
      <c r="AY142" s="18" t="s">
        <v>169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316</v>
      </c>
      <c r="BM142" s="230" t="s">
        <v>336</v>
      </c>
    </row>
    <row r="143" s="2" customFormat="1" ht="33" customHeight="1">
      <c r="A143" s="39"/>
      <c r="B143" s="40"/>
      <c r="C143" s="219" t="s">
        <v>337</v>
      </c>
      <c r="D143" s="219" t="s">
        <v>172</v>
      </c>
      <c r="E143" s="220" t="s">
        <v>1338</v>
      </c>
      <c r="F143" s="221" t="s">
        <v>1339</v>
      </c>
      <c r="G143" s="222" t="s">
        <v>335</v>
      </c>
      <c r="H143" s="223">
        <v>15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316</v>
      </c>
      <c r="AT143" s="230" t="s">
        <v>172</v>
      </c>
      <c r="AU143" s="230" t="s">
        <v>83</v>
      </c>
      <c r="AY143" s="18" t="s">
        <v>169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316</v>
      </c>
      <c r="BM143" s="230" t="s">
        <v>340</v>
      </c>
    </row>
    <row r="144" s="2" customFormat="1" ht="24.15" customHeight="1">
      <c r="A144" s="39"/>
      <c r="B144" s="40"/>
      <c r="C144" s="219" t="s">
        <v>278</v>
      </c>
      <c r="D144" s="219" t="s">
        <v>172</v>
      </c>
      <c r="E144" s="220" t="s">
        <v>1340</v>
      </c>
      <c r="F144" s="221" t="s">
        <v>1341</v>
      </c>
      <c r="G144" s="222" t="s">
        <v>335</v>
      </c>
      <c r="H144" s="223">
        <v>59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38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316</v>
      </c>
      <c r="AT144" s="230" t="s">
        <v>172</v>
      </c>
      <c r="AU144" s="230" t="s">
        <v>83</v>
      </c>
      <c r="AY144" s="18" t="s">
        <v>169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81</v>
      </c>
      <c r="BK144" s="231">
        <f>ROUND(I144*H144,2)</f>
        <v>0</v>
      </c>
      <c r="BL144" s="18" t="s">
        <v>316</v>
      </c>
      <c r="BM144" s="230" t="s">
        <v>345</v>
      </c>
    </row>
    <row r="145" s="2" customFormat="1" ht="24.15" customHeight="1">
      <c r="A145" s="39"/>
      <c r="B145" s="40"/>
      <c r="C145" s="219" t="s">
        <v>8</v>
      </c>
      <c r="D145" s="219" t="s">
        <v>172</v>
      </c>
      <c r="E145" s="220" t="s">
        <v>1342</v>
      </c>
      <c r="F145" s="221" t="s">
        <v>1343</v>
      </c>
      <c r="G145" s="222" t="s">
        <v>335</v>
      </c>
      <c r="H145" s="223">
        <v>53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38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316</v>
      </c>
      <c r="AT145" s="230" t="s">
        <v>172</v>
      </c>
      <c r="AU145" s="230" t="s">
        <v>83</v>
      </c>
      <c r="AY145" s="18" t="s">
        <v>169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316</v>
      </c>
      <c r="BM145" s="230" t="s">
        <v>352</v>
      </c>
    </row>
    <row r="146" s="2" customFormat="1" ht="24.15" customHeight="1">
      <c r="A146" s="39"/>
      <c r="B146" s="40"/>
      <c r="C146" s="219" t="s">
        <v>316</v>
      </c>
      <c r="D146" s="219" t="s">
        <v>172</v>
      </c>
      <c r="E146" s="220" t="s">
        <v>1344</v>
      </c>
      <c r="F146" s="221" t="s">
        <v>1345</v>
      </c>
      <c r="G146" s="222" t="s">
        <v>335</v>
      </c>
      <c r="H146" s="223">
        <v>6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38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316</v>
      </c>
      <c r="AT146" s="230" t="s">
        <v>172</v>
      </c>
      <c r="AU146" s="230" t="s">
        <v>83</v>
      </c>
      <c r="AY146" s="18" t="s">
        <v>169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316</v>
      </c>
      <c r="BM146" s="230" t="s">
        <v>355</v>
      </c>
    </row>
    <row r="147" s="2" customFormat="1" ht="24.15" customHeight="1">
      <c r="A147" s="39"/>
      <c r="B147" s="40"/>
      <c r="C147" s="219" t="s">
        <v>356</v>
      </c>
      <c r="D147" s="219" t="s">
        <v>172</v>
      </c>
      <c r="E147" s="220" t="s">
        <v>1346</v>
      </c>
      <c r="F147" s="221" t="s">
        <v>1347</v>
      </c>
      <c r="G147" s="222" t="s">
        <v>335</v>
      </c>
      <c r="H147" s="223">
        <v>15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38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316</v>
      </c>
      <c r="AT147" s="230" t="s">
        <v>172</v>
      </c>
      <c r="AU147" s="230" t="s">
        <v>83</v>
      </c>
      <c r="AY147" s="18" t="s">
        <v>169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316</v>
      </c>
      <c r="BM147" s="230" t="s">
        <v>359</v>
      </c>
    </row>
    <row r="148" s="2" customFormat="1" ht="21.75" customHeight="1">
      <c r="A148" s="39"/>
      <c r="B148" s="40"/>
      <c r="C148" s="219" t="s">
        <v>321</v>
      </c>
      <c r="D148" s="219" t="s">
        <v>172</v>
      </c>
      <c r="E148" s="220" t="s">
        <v>1348</v>
      </c>
      <c r="F148" s="221" t="s">
        <v>1349</v>
      </c>
      <c r="G148" s="222" t="s">
        <v>351</v>
      </c>
      <c r="H148" s="223">
        <v>0.079000000000000001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38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316</v>
      </c>
      <c r="AT148" s="230" t="s">
        <v>172</v>
      </c>
      <c r="AU148" s="230" t="s">
        <v>83</v>
      </c>
      <c r="AY148" s="18" t="s">
        <v>169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81</v>
      </c>
      <c r="BK148" s="231">
        <f>ROUND(I148*H148,2)</f>
        <v>0</v>
      </c>
      <c r="BL148" s="18" t="s">
        <v>316</v>
      </c>
      <c r="BM148" s="230" t="s">
        <v>363</v>
      </c>
    </row>
    <row r="149" s="2" customFormat="1" ht="24.15" customHeight="1">
      <c r="A149" s="39"/>
      <c r="B149" s="40"/>
      <c r="C149" s="219" t="s">
        <v>366</v>
      </c>
      <c r="D149" s="219" t="s">
        <v>172</v>
      </c>
      <c r="E149" s="220" t="s">
        <v>1350</v>
      </c>
      <c r="F149" s="221" t="s">
        <v>1351</v>
      </c>
      <c r="G149" s="222" t="s">
        <v>351</v>
      </c>
      <c r="H149" s="223">
        <v>0.079000000000000001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38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316</v>
      </c>
      <c r="AT149" s="230" t="s">
        <v>172</v>
      </c>
      <c r="AU149" s="230" t="s">
        <v>83</v>
      </c>
      <c r="AY149" s="18" t="s">
        <v>169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81</v>
      </c>
      <c r="BK149" s="231">
        <f>ROUND(I149*H149,2)</f>
        <v>0</v>
      </c>
      <c r="BL149" s="18" t="s">
        <v>316</v>
      </c>
      <c r="BM149" s="230" t="s">
        <v>369</v>
      </c>
    </row>
    <row r="150" s="12" customFormat="1" ht="22.8" customHeight="1">
      <c r="A150" s="12"/>
      <c r="B150" s="203"/>
      <c r="C150" s="204"/>
      <c r="D150" s="205" t="s">
        <v>72</v>
      </c>
      <c r="E150" s="217" t="s">
        <v>1352</v>
      </c>
      <c r="F150" s="217" t="s">
        <v>1353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SUM(P151:P181)</f>
        <v>0</v>
      </c>
      <c r="Q150" s="211"/>
      <c r="R150" s="212">
        <f>SUM(R151:R181)</f>
        <v>0</v>
      </c>
      <c r="S150" s="211"/>
      <c r="T150" s="213">
        <f>SUM(T151:T181)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83</v>
      </c>
      <c r="AT150" s="215" t="s">
        <v>72</v>
      </c>
      <c r="AU150" s="215" t="s">
        <v>81</v>
      </c>
      <c r="AY150" s="214" t="s">
        <v>169</v>
      </c>
      <c r="BK150" s="216">
        <f>SUM(BK151:BK181)</f>
        <v>0</v>
      </c>
    </row>
    <row r="151" s="2" customFormat="1" ht="24.15" customHeight="1">
      <c r="A151" s="39"/>
      <c r="B151" s="40"/>
      <c r="C151" s="219" t="s">
        <v>326</v>
      </c>
      <c r="D151" s="219" t="s">
        <v>172</v>
      </c>
      <c r="E151" s="220" t="s">
        <v>1354</v>
      </c>
      <c r="F151" s="221" t="s">
        <v>1355</v>
      </c>
      <c r="G151" s="222" t="s">
        <v>335</v>
      </c>
      <c r="H151" s="223">
        <v>59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38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316</v>
      </c>
      <c r="AT151" s="230" t="s">
        <v>172</v>
      </c>
      <c r="AU151" s="230" t="s">
        <v>83</v>
      </c>
      <c r="AY151" s="18" t="s">
        <v>169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316</v>
      </c>
      <c r="BM151" s="230" t="s">
        <v>376</v>
      </c>
    </row>
    <row r="152" s="2" customFormat="1" ht="16.5" customHeight="1">
      <c r="A152" s="39"/>
      <c r="B152" s="40"/>
      <c r="C152" s="219" t="s">
        <v>7</v>
      </c>
      <c r="D152" s="219" t="s">
        <v>172</v>
      </c>
      <c r="E152" s="220" t="s">
        <v>1356</v>
      </c>
      <c r="F152" s="221" t="s">
        <v>1357</v>
      </c>
      <c r="G152" s="222" t="s">
        <v>175</v>
      </c>
      <c r="H152" s="223">
        <v>256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38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316</v>
      </c>
      <c r="AT152" s="230" t="s">
        <v>172</v>
      </c>
      <c r="AU152" s="230" t="s">
        <v>83</v>
      </c>
      <c r="AY152" s="18" t="s">
        <v>169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81</v>
      </c>
      <c r="BK152" s="231">
        <f>ROUND(I152*H152,2)</f>
        <v>0</v>
      </c>
      <c r="BL152" s="18" t="s">
        <v>316</v>
      </c>
      <c r="BM152" s="230" t="s">
        <v>381</v>
      </c>
    </row>
    <row r="153" s="2" customFormat="1" ht="33" customHeight="1">
      <c r="A153" s="39"/>
      <c r="B153" s="40"/>
      <c r="C153" s="219" t="s">
        <v>331</v>
      </c>
      <c r="D153" s="219" t="s">
        <v>172</v>
      </c>
      <c r="E153" s="220" t="s">
        <v>1358</v>
      </c>
      <c r="F153" s="221" t="s">
        <v>1359</v>
      </c>
      <c r="G153" s="222" t="s">
        <v>335</v>
      </c>
      <c r="H153" s="223">
        <v>1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38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316</v>
      </c>
      <c r="AT153" s="230" t="s">
        <v>172</v>
      </c>
      <c r="AU153" s="230" t="s">
        <v>83</v>
      </c>
      <c r="AY153" s="18" t="s">
        <v>169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81</v>
      </c>
      <c r="BK153" s="231">
        <f>ROUND(I153*H153,2)</f>
        <v>0</v>
      </c>
      <c r="BL153" s="18" t="s">
        <v>316</v>
      </c>
      <c r="BM153" s="230" t="s">
        <v>396</v>
      </c>
    </row>
    <row r="154" s="2" customFormat="1" ht="37.8" customHeight="1">
      <c r="A154" s="39"/>
      <c r="B154" s="40"/>
      <c r="C154" s="219" t="s">
        <v>402</v>
      </c>
      <c r="D154" s="219" t="s">
        <v>172</v>
      </c>
      <c r="E154" s="220" t="s">
        <v>1360</v>
      </c>
      <c r="F154" s="221" t="s">
        <v>1361</v>
      </c>
      <c r="G154" s="222" t="s">
        <v>335</v>
      </c>
      <c r="H154" s="223">
        <v>8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38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316</v>
      </c>
      <c r="AT154" s="230" t="s">
        <v>172</v>
      </c>
      <c r="AU154" s="230" t="s">
        <v>83</v>
      </c>
      <c r="AY154" s="18" t="s">
        <v>169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81</v>
      </c>
      <c r="BK154" s="231">
        <f>ROUND(I154*H154,2)</f>
        <v>0</v>
      </c>
      <c r="BL154" s="18" t="s">
        <v>316</v>
      </c>
      <c r="BM154" s="230" t="s">
        <v>405</v>
      </c>
    </row>
    <row r="155" s="2" customFormat="1" ht="37.8" customHeight="1">
      <c r="A155" s="39"/>
      <c r="B155" s="40"/>
      <c r="C155" s="219" t="s">
        <v>336</v>
      </c>
      <c r="D155" s="219" t="s">
        <v>172</v>
      </c>
      <c r="E155" s="220" t="s">
        <v>1362</v>
      </c>
      <c r="F155" s="221" t="s">
        <v>1363</v>
      </c>
      <c r="G155" s="222" t="s">
        <v>335</v>
      </c>
      <c r="H155" s="223">
        <v>6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38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316</v>
      </c>
      <c r="AT155" s="230" t="s">
        <v>172</v>
      </c>
      <c r="AU155" s="230" t="s">
        <v>83</v>
      </c>
      <c r="AY155" s="18" t="s">
        <v>169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316</v>
      </c>
      <c r="BM155" s="230" t="s">
        <v>410</v>
      </c>
    </row>
    <row r="156" s="2" customFormat="1" ht="37.8" customHeight="1">
      <c r="A156" s="39"/>
      <c r="B156" s="40"/>
      <c r="C156" s="219" t="s">
        <v>411</v>
      </c>
      <c r="D156" s="219" t="s">
        <v>172</v>
      </c>
      <c r="E156" s="220" t="s">
        <v>1364</v>
      </c>
      <c r="F156" s="221" t="s">
        <v>1365</v>
      </c>
      <c r="G156" s="222" t="s">
        <v>335</v>
      </c>
      <c r="H156" s="223">
        <v>1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38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316</v>
      </c>
      <c r="AT156" s="230" t="s">
        <v>172</v>
      </c>
      <c r="AU156" s="230" t="s">
        <v>83</v>
      </c>
      <c r="AY156" s="18" t="s">
        <v>169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316</v>
      </c>
      <c r="BM156" s="230" t="s">
        <v>414</v>
      </c>
    </row>
    <row r="157" s="2" customFormat="1" ht="37.8" customHeight="1">
      <c r="A157" s="39"/>
      <c r="B157" s="40"/>
      <c r="C157" s="219" t="s">
        <v>340</v>
      </c>
      <c r="D157" s="219" t="s">
        <v>172</v>
      </c>
      <c r="E157" s="220" t="s">
        <v>1366</v>
      </c>
      <c r="F157" s="221" t="s">
        <v>1367</v>
      </c>
      <c r="G157" s="222" t="s">
        <v>335</v>
      </c>
      <c r="H157" s="223">
        <v>8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38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316</v>
      </c>
      <c r="AT157" s="230" t="s">
        <v>172</v>
      </c>
      <c r="AU157" s="230" t="s">
        <v>83</v>
      </c>
      <c r="AY157" s="18" t="s">
        <v>169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316</v>
      </c>
      <c r="BM157" s="230" t="s">
        <v>421</v>
      </c>
    </row>
    <row r="158" s="2" customFormat="1" ht="37.8" customHeight="1">
      <c r="A158" s="39"/>
      <c r="B158" s="40"/>
      <c r="C158" s="219" t="s">
        <v>425</v>
      </c>
      <c r="D158" s="219" t="s">
        <v>172</v>
      </c>
      <c r="E158" s="220" t="s">
        <v>1368</v>
      </c>
      <c r="F158" s="221" t="s">
        <v>1369</v>
      </c>
      <c r="G158" s="222" t="s">
        <v>335</v>
      </c>
      <c r="H158" s="223">
        <v>2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38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316</v>
      </c>
      <c r="AT158" s="230" t="s">
        <v>172</v>
      </c>
      <c r="AU158" s="230" t="s">
        <v>83</v>
      </c>
      <c r="AY158" s="18" t="s">
        <v>169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81</v>
      </c>
      <c r="BK158" s="231">
        <f>ROUND(I158*H158,2)</f>
        <v>0</v>
      </c>
      <c r="BL158" s="18" t="s">
        <v>316</v>
      </c>
      <c r="BM158" s="230" t="s">
        <v>428</v>
      </c>
    </row>
    <row r="159" s="2" customFormat="1" ht="37.8" customHeight="1">
      <c r="A159" s="39"/>
      <c r="B159" s="40"/>
      <c r="C159" s="219" t="s">
        <v>345</v>
      </c>
      <c r="D159" s="219" t="s">
        <v>172</v>
      </c>
      <c r="E159" s="220" t="s">
        <v>1370</v>
      </c>
      <c r="F159" s="221" t="s">
        <v>1371</v>
      </c>
      <c r="G159" s="222" t="s">
        <v>335</v>
      </c>
      <c r="H159" s="223">
        <v>9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38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316</v>
      </c>
      <c r="AT159" s="230" t="s">
        <v>172</v>
      </c>
      <c r="AU159" s="230" t="s">
        <v>83</v>
      </c>
      <c r="AY159" s="18" t="s">
        <v>169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81</v>
      </c>
      <c r="BK159" s="231">
        <f>ROUND(I159*H159,2)</f>
        <v>0</v>
      </c>
      <c r="BL159" s="18" t="s">
        <v>316</v>
      </c>
      <c r="BM159" s="230" t="s">
        <v>449</v>
      </c>
    </row>
    <row r="160" s="2" customFormat="1" ht="37.8" customHeight="1">
      <c r="A160" s="39"/>
      <c r="B160" s="40"/>
      <c r="C160" s="219" t="s">
        <v>468</v>
      </c>
      <c r="D160" s="219" t="s">
        <v>172</v>
      </c>
      <c r="E160" s="220" t="s">
        <v>1372</v>
      </c>
      <c r="F160" s="221" t="s">
        <v>1373</v>
      </c>
      <c r="G160" s="222" t="s">
        <v>335</v>
      </c>
      <c r="H160" s="223">
        <v>2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38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316</v>
      </c>
      <c r="AT160" s="230" t="s">
        <v>172</v>
      </c>
      <c r="AU160" s="230" t="s">
        <v>83</v>
      </c>
      <c r="AY160" s="18" t="s">
        <v>169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81</v>
      </c>
      <c r="BK160" s="231">
        <f>ROUND(I160*H160,2)</f>
        <v>0</v>
      </c>
      <c r="BL160" s="18" t="s">
        <v>316</v>
      </c>
      <c r="BM160" s="230" t="s">
        <v>471</v>
      </c>
    </row>
    <row r="161" s="2" customFormat="1" ht="37.8" customHeight="1">
      <c r="A161" s="39"/>
      <c r="B161" s="40"/>
      <c r="C161" s="219" t="s">
        <v>352</v>
      </c>
      <c r="D161" s="219" t="s">
        <v>172</v>
      </c>
      <c r="E161" s="220" t="s">
        <v>1374</v>
      </c>
      <c r="F161" s="221" t="s">
        <v>1375</v>
      </c>
      <c r="G161" s="222" t="s">
        <v>335</v>
      </c>
      <c r="H161" s="223">
        <v>2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38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316</v>
      </c>
      <c r="AT161" s="230" t="s">
        <v>172</v>
      </c>
      <c r="AU161" s="230" t="s">
        <v>83</v>
      </c>
      <c r="AY161" s="18" t="s">
        <v>169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81</v>
      </c>
      <c r="BK161" s="231">
        <f>ROUND(I161*H161,2)</f>
        <v>0</v>
      </c>
      <c r="BL161" s="18" t="s">
        <v>316</v>
      </c>
      <c r="BM161" s="230" t="s">
        <v>621</v>
      </c>
    </row>
    <row r="162" s="2" customFormat="1" ht="37.8" customHeight="1">
      <c r="A162" s="39"/>
      <c r="B162" s="40"/>
      <c r="C162" s="219" t="s">
        <v>622</v>
      </c>
      <c r="D162" s="219" t="s">
        <v>172</v>
      </c>
      <c r="E162" s="220" t="s">
        <v>1376</v>
      </c>
      <c r="F162" s="221" t="s">
        <v>1377</v>
      </c>
      <c r="G162" s="222" t="s">
        <v>335</v>
      </c>
      <c r="H162" s="223">
        <v>1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38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316</v>
      </c>
      <c r="AT162" s="230" t="s">
        <v>172</v>
      </c>
      <c r="AU162" s="230" t="s">
        <v>83</v>
      </c>
      <c r="AY162" s="18" t="s">
        <v>169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316</v>
      </c>
      <c r="BM162" s="230" t="s">
        <v>625</v>
      </c>
    </row>
    <row r="163" s="2" customFormat="1" ht="37.8" customHeight="1">
      <c r="A163" s="39"/>
      <c r="B163" s="40"/>
      <c r="C163" s="219" t="s">
        <v>355</v>
      </c>
      <c r="D163" s="219" t="s">
        <v>172</v>
      </c>
      <c r="E163" s="220" t="s">
        <v>1378</v>
      </c>
      <c r="F163" s="221" t="s">
        <v>1379</v>
      </c>
      <c r="G163" s="222" t="s">
        <v>335</v>
      </c>
      <c r="H163" s="223">
        <v>1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38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316</v>
      </c>
      <c r="AT163" s="230" t="s">
        <v>172</v>
      </c>
      <c r="AU163" s="230" t="s">
        <v>83</v>
      </c>
      <c r="AY163" s="18" t="s">
        <v>169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81</v>
      </c>
      <c r="BK163" s="231">
        <f>ROUND(I163*H163,2)</f>
        <v>0</v>
      </c>
      <c r="BL163" s="18" t="s">
        <v>316</v>
      </c>
      <c r="BM163" s="230" t="s">
        <v>628</v>
      </c>
    </row>
    <row r="164" s="2" customFormat="1" ht="37.8" customHeight="1">
      <c r="A164" s="39"/>
      <c r="B164" s="40"/>
      <c r="C164" s="219" t="s">
        <v>631</v>
      </c>
      <c r="D164" s="219" t="s">
        <v>172</v>
      </c>
      <c r="E164" s="220" t="s">
        <v>1380</v>
      </c>
      <c r="F164" s="221" t="s">
        <v>1381</v>
      </c>
      <c r="G164" s="222" t="s">
        <v>335</v>
      </c>
      <c r="H164" s="223">
        <v>2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38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316</v>
      </c>
      <c r="AT164" s="230" t="s">
        <v>172</v>
      </c>
      <c r="AU164" s="230" t="s">
        <v>83</v>
      </c>
      <c r="AY164" s="18" t="s">
        <v>169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81</v>
      </c>
      <c r="BK164" s="231">
        <f>ROUND(I164*H164,2)</f>
        <v>0</v>
      </c>
      <c r="BL164" s="18" t="s">
        <v>316</v>
      </c>
      <c r="BM164" s="230" t="s">
        <v>634</v>
      </c>
    </row>
    <row r="165" s="2" customFormat="1" ht="37.8" customHeight="1">
      <c r="A165" s="39"/>
      <c r="B165" s="40"/>
      <c r="C165" s="219" t="s">
        <v>359</v>
      </c>
      <c r="D165" s="219" t="s">
        <v>172</v>
      </c>
      <c r="E165" s="220" t="s">
        <v>1382</v>
      </c>
      <c r="F165" s="221" t="s">
        <v>1383</v>
      </c>
      <c r="G165" s="222" t="s">
        <v>335</v>
      </c>
      <c r="H165" s="223">
        <v>10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38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316</v>
      </c>
      <c r="AT165" s="230" t="s">
        <v>172</v>
      </c>
      <c r="AU165" s="230" t="s">
        <v>83</v>
      </c>
      <c r="AY165" s="18" t="s">
        <v>169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81</v>
      </c>
      <c r="BK165" s="231">
        <f>ROUND(I165*H165,2)</f>
        <v>0</v>
      </c>
      <c r="BL165" s="18" t="s">
        <v>316</v>
      </c>
      <c r="BM165" s="230" t="s">
        <v>638</v>
      </c>
    </row>
    <row r="166" s="2" customFormat="1" ht="24.15" customHeight="1">
      <c r="A166" s="39"/>
      <c r="B166" s="40"/>
      <c r="C166" s="219" t="s">
        <v>642</v>
      </c>
      <c r="D166" s="219" t="s">
        <v>172</v>
      </c>
      <c r="E166" s="220" t="s">
        <v>1384</v>
      </c>
      <c r="F166" s="221" t="s">
        <v>1385</v>
      </c>
      <c r="G166" s="222" t="s">
        <v>335</v>
      </c>
      <c r="H166" s="223">
        <v>16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316</v>
      </c>
      <c r="AT166" s="230" t="s">
        <v>172</v>
      </c>
      <c r="AU166" s="230" t="s">
        <v>83</v>
      </c>
      <c r="AY166" s="18" t="s">
        <v>169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316</v>
      </c>
      <c r="BM166" s="230" t="s">
        <v>645</v>
      </c>
    </row>
    <row r="167" s="2" customFormat="1" ht="24.15" customHeight="1">
      <c r="A167" s="39"/>
      <c r="B167" s="40"/>
      <c r="C167" s="219" t="s">
        <v>363</v>
      </c>
      <c r="D167" s="219" t="s">
        <v>172</v>
      </c>
      <c r="E167" s="220" t="s">
        <v>1386</v>
      </c>
      <c r="F167" s="221" t="s">
        <v>1387</v>
      </c>
      <c r="G167" s="222" t="s">
        <v>335</v>
      </c>
      <c r="H167" s="223">
        <v>37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38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316</v>
      </c>
      <c r="AT167" s="230" t="s">
        <v>172</v>
      </c>
      <c r="AU167" s="230" t="s">
        <v>83</v>
      </c>
      <c r="AY167" s="18" t="s">
        <v>169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81</v>
      </c>
      <c r="BK167" s="231">
        <f>ROUND(I167*H167,2)</f>
        <v>0</v>
      </c>
      <c r="BL167" s="18" t="s">
        <v>316</v>
      </c>
      <c r="BM167" s="230" t="s">
        <v>649</v>
      </c>
    </row>
    <row r="168" s="2" customFormat="1" ht="24.15" customHeight="1">
      <c r="A168" s="39"/>
      <c r="B168" s="40"/>
      <c r="C168" s="219" t="s">
        <v>650</v>
      </c>
      <c r="D168" s="219" t="s">
        <v>172</v>
      </c>
      <c r="E168" s="220" t="s">
        <v>1388</v>
      </c>
      <c r="F168" s="221" t="s">
        <v>1389</v>
      </c>
      <c r="G168" s="222" t="s">
        <v>335</v>
      </c>
      <c r="H168" s="223">
        <v>4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38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316</v>
      </c>
      <c r="AT168" s="230" t="s">
        <v>172</v>
      </c>
      <c r="AU168" s="230" t="s">
        <v>83</v>
      </c>
      <c r="AY168" s="18" t="s">
        <v>169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81</v>
      </c>
      <c r="BK168" s="231">
        <f>ROUND(I168*H168,2)</f>
        <v>0</v>
      </c>
      <c r="BL168" s="18" t="s">
        <v>316</v>
      </c>
      <c r="BM168" s="230" t="s">
        <v>653</v>
      </c>
    </row>
    <row r="169" s="2" customFormat="1" ht="24.15" customHeight="1">
      <c r="A169" s="39"/>
      <c r="B169" s="40"/>
      <c r="C169" s="219" t="s">
        <v>369</v>
      </c>
      <c r="D169" s="219" t="s">
        <v>172</v>
      </c>
      <c r="E169" s="220" t="s">
        <v>1390</v>
      </c>
      <c r="F169" s="221" t="s">
        <v>1391</v>
      </c>
      <c r="G169" s="222" t="s">
        <v>335</v>
      </c>
      <c r="H169" s="223">
        <v>2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38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316</v>
      </c>
      <c r="AT169" s="230" t="s">
        <v>172</v>
      </c>
      <c r="AU169" s="230" t="s">
        <v>83</v>
      </c>
      <c r="AY169" s="18" t="s">
        <v>169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81</v>
      </c>
      <c r="BK169" s="231">
        <f>ROUND(I169*H169,2)</f>
        <v>0</v>
      </c>
      <c r="BL169" s="18" t="s">
        <v>316</v>
      </c>
      <c r="BM169" s="230" t="s">
        <v>656</v>
      </c>
    </row>
    <row r="170" s="2" customFormat="1" ht="24.15" customHeight="1">
      <c r="A170" s="39"/>
      <c r="B170" s="40"/>
      <c r="C170" s="219" t="s">
        <v>657</v>
      </c>
      <c r="D170" s="219" t="s">
        <v>172</v>
      </c>
      <c r="E170" s="220" t="s">
        <v>1392</v>
      </c>
      <c r="F170" s="221" t="s">
        <v>1393</v>
      </c>
      <c r="G170" s="222" t="s">
        <v>335</v>
      </c>
      <c r="H170" s="223">
        <v>4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38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316</v>
      </c>
      <c r="AT170" s="230" t="s">
        <v>172</v>
      </c>
      <c r="AU170" s="230" t="s">
        <v>83</v>
      </c>
      <c r="AY170" s="18" t="s">
        <v>169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81</v>
      </c>
      <c r="BK170" s="231">
        <f>ROUND(I170*H170,2)</f>
        <v>0</v>
      </c>
      <c r="BL170" s="18" t="s">
        <v>316</v>
      </c>
      <c r="BM170" s="230" t="s">
        <v>660</v>
      </c>
    </row>
    <row r="171" s="2" customFormat="1" ht="24.15" customHeight="1">
      <c r="A171" s="39"/>
      <c r="B171" s="40"/>
      <c r="C171" s="219" t="s">
        <v>376</v>
      </c>
      <c r="D171" s="219" t="s">
        <v>172</v>
      </c>
      <c r="E171" s="220" t="s">
        <v>1394</v>
      </c>
      <c r="F171" s="221" t="s">
        <v>1395</v>
      </c>
      <c r="G171" s="222" t="s">
        <v>335</v>
      </c>
      <c r="H171" s="223">
        <v>2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38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316</v>
      </c>
      <c r="AT171" s="230" t="s">
        <v>172</v>
      </c>
      <c r="AU171" s="230" t="s">
        <v>83</v>
      </c>
      <c r="AY171" s="18" t="s">
        <v>169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81</v>
      </c>
      <c r="BK171" s="231">
        <f>ROUND(I171*H171,2)</f>
        <v>0</v>
      </c>
      <c r="BL171" s="18" t="s">
        <v>316</v>
      </c>
      <c r="BM171" s="230" t="s">
        <v>664</v>
      </c>
    </row>
    <row r="172" s="2" customFormat="1" ht="16.5" customHeight="1">
      <c r="A172" s="39"/>
      <c r="B172" s="40"/>
      <c r="C172" s="219" t="s">
        <v>678</v>
      </c>
      <c r="D172" s="219" t="s">
        <v>172</v>
      </c>
      <c r="E172" s="220" t="s">
        <v>1396</v>
      </c>
      <c r="F172" s="221" t="s">
        <v>1397</v>
      </c>
      <c r="G172" s="222" t="s">
        <v>335</v>
      </c>
      <c r="H172" s="223">
        <v>30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38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316</v>
      </c>
      <c r="AT172" s="230" t="s">
        <v>172</v>
      </c>
      <c r="AU172" s="230" t="s">
        <v>83</v>
      </c>
      <c r="AY172" s="18" t="s">
        <v>169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316</v>
      </c>
      <c r="BM172" s="230" t="s">
        <v>681</v>
      </c>
    </row>
    <row r="173" s="2" customFormat="1" ht="16.5" customHeight="1">
      <c r="A173" s="39"/>
      <c r="B173" s="40"/>
      <c r="C173" s="219" t="s">
        <v>381</v>
      </c>
      <c r="D173" s="219" t="s">
        <v>172</v>
      </c>
      <c r="E173" s="220" t="s">
        <v>1398</v>
      </c>
      <c r="F173" s="221" t="s">
        <v>1399</v>
      </c>
      <c r="G173" s="222" t="s">
        <v>335</v>
      </c>
      <c r="H173" s="223">
        <v>30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38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316</v>
      </c>
      <c r="AT173" s="230" t="s">
        <v>172</v>
      </c>
      <c r="AU173" s="230" t="s">
        <v>83</v>
      </c>
      <c r="AY173" s="18" t="s">
        <v>169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81</v>
      </c>
      <c r="BK173" s="231">
        <f>ROUND(I173*H173,2)</f>
        <v>0</v>
      </c>
      <c r="BL173" s="18" t="s">
        <v>316</v>
      </c>
      <c r="BM173" s="230" t="s">
        <v>685</v>
      </c>
    </row>
    <row r="174" s="2" customFormat="1" ht="21.75" customHeight="1">
      <c r="A174" s="39"/>
      <c r="B174" s="40"/>
      <c r="C174" s="219" t="s">
        <v>686</v>
      </c>
      <c r="D174" s="219" t="s">
        <v>172</v>
      </c>
      <c r="E174" s="220" t="s">
        <v>1400</v>
      </c>
      <c r="F174" s="221" t="s">
        <v>1401</v>
      </c>
      <c r="G174" s="222" t="s">
        <v>175</v>
      </c>
      <c r="H174" s="223">
        <v>20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38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316</v>
      </c>
      <c r="AT174" s="230" t="s">
        <v>172</v>
      </c>
      <c r="AU174" s="230" t="s">
        <v>83</v>
      </c>
      <c r="AY174" s="18" t="s">
        <v>169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316</v>
      </c>
      <c r="BM174" s="230" t="s">
        <v>689</v>
      </c>
    </row>
    <row r="175" s="2" customFormat="1" ht="21.75" customHeight="1">
      <c r="A175" s="39"/>
      <c r="B175" s="40"/>
      <c r="C175" s="219" t="s">
        <v>396</v>
      </c>
      <c r="D175" s="219" t="s">
        <v>172</v>
      </c>
      <c r="E175" s="220" t="s">
        <v>1402</v>
      </c>
      <c r="F175" s="221" t="s">
        <v>1403</v>
      </c>
      <c r="G175" s="222" t="s">
        <v>175</v>
      </c>
      <c r="H175" s="223">
        <v>20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38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316</v>
      </c>
      <c r="AT175" s="230" t="s">
        <v>172</v>
      </c>
      <c r="AU175" s="230" t="s">
        <v>83</v>
      </c>
      <c r="AY175" s="18" t="s">
        <v>169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81</v>
      </c>
      <c r="BK175" s="231">
        <f>ROUND(I175*H175,2)</f>
        <v>0</v>
      </c>
      <c r="BL175" s="18" t="s">
        <v>316</v>
      </c>
      <c r="BM175" s="230" t="s">
        <v>713</v>
      </c>
    </row>
    <row r="176" s="2" customFormat="1" ht="16.5" customHeight="1">
      <c r="A176" s="39"/>
      <c r="B176" s="40"/>
      <c r="C176" s="219" t="s">
        <v>715</v>
      </c>
      <c r="D176" s="219" t="s">
        <v>172</v>
      </c>
      <c r="E176" s="220" t="s">
        <v>1404</v>
      </c>
      <c r="F176" s="221" t="s">
        <v>1405</v>
      </c>
      <c r="G176" s="222" t="s">
        <v>335</v>
      </c>
      <c r="H176" s="223">
        <v>59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38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316</v>
      </c>
      <c r="AT176" s="230" t="s">
        <v>172</v>
      </c>
      <c r="AU176" s="230" t="s">
        <v>83</v>
      </c>
      <c r="AY176" s="18" t="s">
        <v>169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316</v>
      </c>
      <c r="BM176" s="230" t="s">
        <v>718</v>
      </c>
    </row>
    <row r="177" s="2" customFormat="1" ht="16.5" customHeight="1">
      <c r="A177" s="39"/>
      <c r="B177" s="40"/>
      <c r="C177" s="219" t="s">
        <v>405</v>
      </c>
      <c r="D177" s="219" t="s">
        <v>172</v>
      </c>
      <c r="E177" s="220" t="s">
        <v>1406</v>
      </c>
      <c r="F177" s="221" t="s">
        <v>1407</v>
      </c>
      <c r="G177" s="222" t="s">
        <v>175</v>
      </c>
      <c r="H177" s="223">
        <v>1000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38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316</v>
      </c>
      <c r="AT177" s="230" t="s">
        <v>172</v>
      </c>
      <c r="AU177" s="230" t="s">
        <v>83</v>
      </c>
      <c r="AY177" s="18" t="s">
        <v>169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81</v>
      </c>
      <c r="BK177" s="231">
        <f>ROUND(I177*H177,2)</f>
        <v>0</v>
      </c>
      <c r="BL177" s="18" t="s">
        <v>316</v>
      </c>
      <c r="BM177" s="230" t="s">
        <v>722</v>
      </c>
    </row>
    <row r="178" s="2" customFormat="1" ht="24.15" customHeight="1">
      <c r="A178" s="39"/>
      <c r="B178" s="40"/>
      <c r="C178" s="219" t="s">
        <v>727</v>
      </c>
      <c r="D178" s="219" t="s">
        <v>172</v>
      </c>
      <c r="E178" s="220" t="s">
        <v>1408</v>
      </c>
      <c r="F178" s="221" t="s">
        <v>1409</v>
      </c>
      <c r="G178" s="222" t="s">
        <v>335</v>
      </c>
      <c r="H178" s="223">
        <v>120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38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316</v>
      </c>
      <c r="AT178" s="230" t="s">
        <v>172</v>
      </c>
      <c r="AU178" s="230" t="s">
        <v>83</v>
      </c>
      <c r="AY178" s="18" t="s">
        <v>169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81</v>
      </c>
      <c r="BK178" s="231">
        <f>ROUND(I178*H178,2)</f>
        <v>0</v>
      </c>
      <c r="BL178" s="18" t="s">
        <v>316</v>
      </c>
      <c r="BM178" s="230" t="s">
        <v>730</v>
      </c>
    </row>
    <row r="179" s="2" customFormat="1" ht="16.5" customHeight="1">
      <c r="A179" s="39"/>
      <c r="B179" s="40"/>
      <c r="C179" s="219" t="s">
        <v>410</v>
      </c>
      <c r="D179" s="219" t="s">
        <v>172</v>
      </c>
      <c r="E179" s="220" t="s">
        <v>1410</v>
      </c>
      <c r="F179" s="221" t="s">
        <v>1411</v>
      </c>
      <c r="G179" s="222" t="s">
        <v>175</v>
      </c>
      <c r="H179" s="223">
        <v>1000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38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316</v>
      </c>
      <c r="AT179" s="230" t="s">
        <v>172</v>
      </c>
      <c r="AU179" s="230" t="s">
        <v>83</v>
      </c>
      <c r="AY179" s="18" t="s">
        <v>169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81</v>
      </c>
      <c r="BK179" s="231">
        <f>ROUND(I179*H179,2)</f>
        <v>0</v>
      </c>
      <c r="BL179" s="18" t="s">
        <v>316</v>
      </c>
      <c r="BM179" s="230" t="s">
        <v>734</v>
      </c>
    </row>
    <row r="180" s="2" customFormat="1" ht="24.15" customHeight="1">
      <c r="A180" s="39"/>
      <c r="B180" s="40"/>
      <c r="C180" s="219" t="s">
        <v>736</v>
      </c>
      <c r="D180" s="219" t="s">
        <v>172</v>
      </c>
      <c r="E180" s="220" t="s">
        <v>1412</v>
      </c>
      <c r="F180" s="221" t="s">
        <v>1413</v>
      </c>
      <c r="G180" s="222" t="s">
        <v>351</v>
      </c>
      <c r="H180" s="223">
        <v>2.0310000000000001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38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316</v>
      </c>
      <c r="AT180" s="230" t="s">
        <v>172</v>
      </c>
      <c r="AU180" s="230" t="s">
        <v>83</v>
      </c>
      <c r="AY180" s="18" t="s">
        <v>169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81</v>
      </c>
      <c r="BK180" s="231">
        <f>ROUND(I180*H180,2)</f>
        <v>0</v>
      </c>
      <c r="BL180" s="18" t="s">
        <v>316</v>
      </c>
      <c r="BM180" s="230" t="s">
        <v>740</v>
      </c>
    </row>
    <row r="181" s="2" customFormat="1" ht="24.15" customHeight="1">
      <c r="A181" s="39"/>
      <c r="B181" s="40"/>
      <c r="C181" s="219" t="s">
        <v>414</v>
      </c>
      <c r="D181" s="219" t="s">
        <v>172</v>
      </c>
      <c r="E181" s="220" t="s">
        <v>1414</v>
      </c>
      <c r="F181" s="221" t="s">
        <v>1415</v>
      </c>
      <c r="G181" s="222" t="s">
        <v>351</v>
      </c>
      <c r="H181" s="223">
        <v>2.0310000000000001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38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316</v>
      </c>
      <c r="AT181" s="230" t="s">
        <v>172</v>
      </c>
      <c r="AU181" s="230" t="s">
        <v>83</v>
      </c>
      <c r="AY181" s="18" t="s">
        <v>169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81</v>
      </c>
      <c r="BK181" s="231">
        <f>ROUND(I181*H181,2)</f>
        <v>0</v>
      </c>
      <c r="BL181" s="18" t="s">
        <v>316</v>
      </c>
      <c r="BM181" s="230" t="s">
        <v>743</v>
      </c>
    </row>
    <row r="182" s="12" customFormat="1" ht="22.8" customHeight="1">
      <c r="A182" s="12"/>
      <c r="B182" s="203"/>
      <c r="C182" s="204"/>
      <c r="D182" s="205" t="s">
        <v>72</v>
      </c>
      <c r="E182" s="217" t="s">
        <v>445</v>
      </c>
      <c r="F182" s="217" t="s">
        <v>446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SUM(P183:P186)</f>
        <v>0</v>
      </c>
      <c r="Q182" s="211"/>
      <c r="R182" s="212">
        <f>SUM(R183:R186)</f>
        <v>0</v>
      </c>
      <c r="S182" s="211"/>
      <c r="T182" s="213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83</v>
      </c>
      <c r="AT182" s="215" t="s">
        <v>72</v>
      </c>
      <c r="AU182" s="215" t="s">
        <v>81</v>
      </c>
      <c r="AY182" s="214" t="s">
        <v>169</v>
      </c>
      <c r="BK182" s="216">
        <f>SUM(BK183:BK186)</f>
        <v>0</v>
      </c>
    </row>
    <row r="183" s="2" customFormat="1" ht="24.15" customHeight="1">
      <c r="A183" s="39"/>
      <c r="B183" s="40"/>
      <c r="C183" s="219" t="s">
        <v>744</v>
      </c>
      <c r="D183" s="219" t="s">
        <v>172</v>
      </c>
      <c r="E183" s="220" t="s">
        <v>1416</v>
      </c>
      <c r="F183" s="221" t="s">
        <v>1417</v>
      </c>
      <c r="G183" s="222" t="s">
        <v>175</v>
      </c>
      <c r="H183" s="223">
        <v>6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38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316</v>
      </c>
      <c r="AT183" s="230" t="s">
        <v>172</v>
      </c>
      <c r="AU183" s="230" t="s">
        <v>83</v>
      </c>
      <c r="AY183" s="18" t="s">
        <v>169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81</v>
      </c>
      <c r="BK183" s="231">
        <f>ROUND(I183*H183,2)</f>
        <v>0</v>
      </c>
      <c r="BL183" s="18" t="s">
        <v>316</v>
      </c>
      <c r="BM183" s="230" t="s">
        <v>747</v>
      </c>
    </row>
    <row r="184" s="2" customFormat="1" ht="24.15" customHeight="1">
      <c r="A184" s="39"/>
      <c r="B184" s="40"/>
      <c r="C184" s="219" t="s">
        <v>421</v>
      </c>
      <c r="D184" s="219" t="s">
        <v>172</v>
      </c>
      <c r="E184" s="220" t="s">
        <v>1418</v>
      </c>
      <c r="F184" s="221" t="s">
        <v>1419</v>
      </c>
      <c r="G184" s="222" t="s">
        <v>175</v>
      </c>
      <c r="H184" s="223">
        <v>6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38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316</v>
      </c>
      <c r="AT184" s="230" t="s">
        <v>172</v>
      </c>
      <c r="AU184" s="230" t="s">
        <v>83</v>
      </c>
      <c r="AY184" s="18" t="s">
        <v>169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81</v>
      </c>
      <c r="BK184" s="231">
        <f>ROUND(I184*H184,2)</f>
        <v>0</v>
      </c>
      <c r="BL184" s="18" t="s">
        <v>316</v>
      </c>
      <c r="BM184" s="230" t="s">
        <v>750</v>
      </c>
    </row>
    <row r="185" s="2" customFormat="1" ht="24.15" customHeight="1">
      <c r="A185" s="39"/>
      <c r="B185" s="40"/>
      <c r="C185" s="219" t="s">
        <v>753</v>
      </c>
      <c r="D185" s="219" t="s">
        <v>172</v>
      </c>
      <c r="E185" s="220" t="s">
        <v>1420</v>
      </c>
      <c r="F185" s="221" t="s">
        <v>1421</v>
      </c>
      <c r="G185" s="222" t="s">
        <v>175</v>
      </c>
      <c r="H185" s="223">
        <v>6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38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316</v>
      </c>
      <c r="AT185" s="230" t="s">
        <v>172</v>
      </c>
      <c r="AU185" s="230" t="s">
        <v>83</v>
      </c>
      <c r="AY185" s="18" t="s">
        <v>169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81</v>
      </c>
      <c r="BK185" s="231">
        <f>ROUND(I185*H185,2)</f>
        <v>0</v>
      </c>
      <c r="BL185" s="18" t="s">
        <v>316</v>
      </c>
      <c r="BM185" s="230" t="s">
        <v>756</v>
      </c>
    </row>
    <row r="186" s="2" customFormat="1" ht="24.15" customHeight="1">
      <c r="A186" s="39"/>
      <c r="B186" s="40"/>
      <c r="C186" s="219" t="s">
        <v>428</v>
      </c>
      <c r="D186" s="219" t="s">
        <v>172</v>
      </c>
      <c r="E186" s="220" t="s">
        <v>1422</v>
      </c>
      <c r="F186" s="221" t="s">
        <v>1423</v>
      </c>
      <c r="G186" s="222" t="s">
        <v>561</v>
      </c>
      <c r="H186" s="223">
        <v>45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38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316</v>
      </c>
      <c r="AT186" s="230" t="s">
        <v>172</v>
      </c>
      <c r="AU186" s="230" t="s">
        <v>83</v>
      </c>
      <c r="AY186" s="18" t="s">
        <v>169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81</v>
      </c>
      <c r="BK186" s="231">
        <f>ROUND(I186*H186,2)</f>
        <v>0</v>
      </c>
      <c r="BL186" s="18" t="s">
        <v>316</v>
      </c>
      <c r="BM186" s="230" t="s">
        <v>761</v>
      </c>
    </row>
    <row r="187" s="12" customFormat="1" ht="25.92" customHeight="1">
      <c r="A187" s="12"/>
      <c r="B187" s="203"/>
      <c r="C187" s="204"/>
      <c r="D187" s="205" t="s">
        <v>72</v>
      </c>
      <c r="E187" s="206" t="s">
        <v>1188</v>
      </c>
      <c r="F187" s="206" t="s">
        <v>1189</v>
      </c>
      <c r="G187" s="204"/>
      <c r="H187" s="204"/>
      <c r="I187" s="207"/>
      <c r="J187" s="208">
        <f>BK187</f>
        <v>0</v>
      </c>
      <c r="K187" s="204"/>
      <c r="L187" s="209"/>
      <c r="M187" s="210"/>
      <c r="N187" s="211"/>
      <c r="O187" s="211"/>
      <c r="P187" s="212">
        <f>SUM(P188:P189)</f>
        <v>0</v>
      </c>
      <c r="Q187" s="211"/>
      <c r="R187" s="212">
        <f>SUM(R188:R189)</f>
        <v>0</v>
      </c>
      <c r="S187" s="211"/>
      <c r="T187" s="213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177</v>
      </c>
      <c r="AT187" s="215" t="s">
        <v>72</v>
      </c>
      <c r="AU187" s="215" t="s">
        <v>73</v>
      </c>
      <c r="AY187" s="214" t="s">
        <v>169</v>
      </c>
      <c r="BK187" s="216">
        <f>SUM(BK188:BK189)</f>
        <v>0</v>
      </c>
    </row>
    <row r="188" s="2" customFormat="1" ht="16.5" customHeight="1">
      <c r="A188" s="39"/>
      <c r="B188" s="40"/>
      <c r="C188" s="219" t="s">
        <v>782</v>
      </c>
      <c r="D188" s="219" t="s">
        <v>172</v>
      </c>
      <c r="E188" s="220" t="s">
        <v>1424</v>
      </c>
      <c r="F188" s="221" t="s">
        <v>1425</v>
      </c>
      <c r="G188" s="222" t="s">
        <v>1193</v>
      </c>
      <c r="H188" s="223">
        <v>450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38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1194</v>
      </c>
      <c r="AT188" s="230" t="s">
        <v>172</v>
      </c>
      <c r="AU188" s="230" t="s">
        <v>81</v>
      </c>
      <c r="AY188" s="18" t="s">
        <v>169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81</v>
      </c>
      <c r="BK188" s="231">
        <f>ROUND(I188*H188,2)</f>
        <v>0</v>
      </c>
      <c r="BL188" s="18" t="s">
        <v>1194</v>
      </c>
      <c r="BM188" s="230" t="s">
        <v>785</v>
      </c>
    </row>
    <row r="189" s="2" customFormat="1" ht="21.75" customHeight="1">
      <c r="A189" s="39"/>
      <c r="B189" s="40"/>
      <c r="C189" s="219" t="s">
        <v>449</v>
      </c>
      <c r="D189" s="219" t="s">
        <v>172</v>
      </c>
      <c r="E189" s="220" t="s">
        <v>1426</v>
      </c>
      <c r="F189" s="221" t="s">
        <v>1427</v>
      </c>
      <c r="G189" s="222" t="s">
        <v>1193</v>
      </c>
      <c r="H189" s="223">
        <v>80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38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1194</v>
      </c>
      <c r="AT189" s="230" t="s">
        <v>172</v>
      </c>
      <c r="AU189" s="230" t="s">
        <v>81</v>
      </c>
      <c r="AY189" s="18" t="s">
        <v>169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81</v>
      </c>
      <c r="BK189" s="231">
        <f>ROUND(I189*H189,2)</f>
        <v>0</v>
      </c>
      <c r="BL189" s="18" t="s">
        <v>1194</v>
      </c>
      <c r="BM189" s="230" t="s">
        <v>788</v>
      </c>
    </row>
    <row r="190" s="12" customFormat="1" ht="25.92" customHeight="1">
      <c r="A190" s="12"/>
      <c r="B190" s="203"/>
      <c r="C190" s="204"/>
      <c r="D190" s="205" t="s">
        <v>72</v>
      </c>
      <c r="E190" s="206" t="s">
        <v>130</v>
      </c>
      <c r="F190" s="206" t="s">
        <v>1428</v>
      </c>
      <c r="G190" s="204"/>
      <c r="H190" s="204"/>
      <c r="I190" s="207"/>
      <c r="J190" s="208">
        <f>BK190</f>
        <v>0</v>
      </c>
      <c r="K190" s="204"/>
      <c r="L190" s="209"/>
      <c r="M190" s="210"/>
      <c r="N190" s="211"/>
      <c r="O190" s="211"/>
      <c r="P190" s="212">
        <f>SUM(P191:P194)</f>
        <v>0</v>
      </c>
      <c r="Q190" s="211"/>
      <c r="R190" s="212">
        <f>SUM(R191:R194)</f>
        <v>0</v>
      </c>
      <c r="S190" s="211"/>
      <c r="T190" s="213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251</v>
      </c>
      <c r="AT190" s="215" t="s">
        <v>72</v>
      </c>
      <c r="AU190" s="215" t="s">
        <v>73</v>
      </c>
      <c r="AY190" s="214" t="s">
        <v>169</v>
      </c>
      <c r="BK190" s="216">
        <f>SUM(BK191:BK194)</f>
        <v>0</v>
      </c>
    </row>
    <row r="191" s="2" customFormat="1" ht="16.5" customHeight="1">
      <c r="A191" s="39"/>
      <c r="B191" s="40"/>
      <c r="C191" s="219" t="s">
        <v>789</v>
      </c>
      <c r="D191" s="219" t="s">
        <v>172</v>
      </c>
      <c r="E191" s="220" t="s">
        <v>1429</v>
      </c>
      <c r="F191" s="221" t="s">
        <v>1430</v>
      </c>
      <c r="G191" s="222" t="s">
        <v>1213</v>
      </c>
      <c r="H191" s="223">
        <v>1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38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177</v>
      </c>
      <c r="AT191" s="230" t="s">
        <v>172</v>
      </c>
      <c r="AU191" s="230" t="s">
        <v>81</v>
      </c>
      <c r="AY191" s="18" t="s">
        <v>169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177</v>
      </c>
      <c r="BM191" s="230" t="s">
        <v>792</v>
      </c>
    </row>
    <row r="192" s="2" customFormat="1" ht="16.5" customHeight="1">
      <c r="A192" s="39"/>
      <c r="B192" s="40"/>
      <c r="C192" s="219" t="s">
        <v>471</v>
      </c>
      <c r="D192" s="219" t="s">
        <v>172</v>
      </c>
      <c r="E192" s="220" t="s">
        <v>1431</v>
      </c>
      <c r="F192" s="221" t="s">
        <v>1432</v>
      </c>
      <c r="G192" s="222" t="s">
        <v>1213</v>
      </c>
      <c r="H192" s="223">
        <v>1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38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177</v>
      </c>
      <c r="AT192" s="230" t="s">
        <v>172</v>
      </c>
      <c r="AU192" s="230" t="s">
        <v>81</v>
      </c>
      <c r="AY192" s="18" t="s">
        <v>169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81</v>
      </c>
      <c r="BK192" s="231">
        <f>ROUND(I192*H192,2)</f>
        <v>0</v>
      </c>
      <c r="BL192" s="18" t="s">
        <v>177</v>
      </c>
      <c r="BM192" s="230" t="s">
        <v>795</v>
      </c>
    </row>
    <row r="193" s="2" customFormat="1" ht="16.5" customHeight="1">
      <c r="A193" s="39"/>
      <c r="B193" s="40"/>
      <c r="C193" s="219" t="s">
        <v>796</v>
      </c>
      <c r="D193" s="219" t="s">
        <v>172</v>
      </c>
      <c r="E193" s="220" t="s">
        <v>1433</v>
      </c>
      <c r="F193" s="221" t="s">
        <v>1434</v>
      </c>
      <c r="G193" s="222" t="s">
        <v>1213</v>
      </c>
      <c r="H193" s="223">
        <v>1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38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177</v>
      </c>
      <c r="AT193" s="230" t="s">
        <v>172</v>
      </c>
      <c r="AU193" s="230" t="s">
        <v>81</v>
      </c>
      <c r="AY193" s="18" t="s">
        <v>169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81</v>
      </c>
      <c r="BK193" s="231">
        <f>ROUND(I193*H193,2)</f>
        <v>0</v>
      </c>
      <c r="BL193" s="18" t="s">
        <v>177</v>
      </c>
      <c r="BM193" s="230" t="s">
        <v>799</v>
      </c>
    </row>
    <row r="194" s="2" customFormat="1" ht="16.5" customHeight="1">
      <c r="A194" s="39"/>
      <c r="B194" s="40"/>
      <c r="C194" s="219" t="s">
        <v>621</v>
      </c>
      <c r="D194" s="219" t="s">
        <v>172</v>
      </c>
      <c r="E194" s="220" t="s">
        <v>1435</v>
      </c>
      <c r="F194" s="221" t="s">
        <v>1308</v>
      </c>
      <c r="G194" s="222" t="s">
        <v>521</v>
      </c>
      <c r="H194" s="223">
        <v>1</v>
      </c>
      <c r="I194" s="224"/>
      <c r="J194" s="225">
        <f>ROUND(I194*H194,2)</f>
        <v>0</v>
      </c>
      <c r="K194" s="221" t="s">
        <v>1</v>
      </c>
      <c r="L194" s="45"/>
      <c r="M194" s="293" t="s">
        <v>1</v>
      </c>
      <c r="N194" s="294" t="s">
        <v>38</v>
      </c>
      <c r="O194" s="295"/>
      <c r="P194" s="296">
        <f>O194*H194</f>
        <v>0</v>
      </c>
      <c r="Q194" s="296">
        <v>0</v>
      </c>
      <c r="R194" s="296">
        <f>Q194*H194</f>
        <v>0</v>
      </c>
      <c r="S194" s="296">
        <v>0</v>
      </c>
      <c r="T194" s="29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177</v>
      </c>
      <c r="AT194" s="230" t="s">
        <v>172</v>
      </c>
      <c r="AU194" s="230" t="s">
        <v>81</v>
      </c>
      <c r="AY194" s="18" t="s">
        <v>169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81</v>
      </c>
      <c r="BK194" s="231">
        <f>ROUND(I194*H194,2)</f>
        <v>0</v>
      </c>
      <c r="BL194" s="18" t="s">
        <v>177</v>
      </c>
      <c r="BM194" s="230" t="s">
        <v>802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6hPq4mPyfxjDlPJMP8RVaaNa5YmkJYH+W1h1s1usT+OEHPKz5/Pe3RIGX5Q2gXwMwsEQe++MsUgtuT+DwhgP8A==" hashValue="K+5+mhZdxu7nP/AWzdkMl+bON2D/5t4xXxszXXhYjT2ekcgagJM+vN2qLNfpJVA4xxrMH/iuU6CGT4EpT4pMWQ==" algorithmName="SHA-512" password="CC35"/>
  <autoFilter ref="C124:K19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1436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ROUND((SUM(BE121:BE171)),  2)</f>
        <v>0</v>
      </c>
      <c r="G33" s="39"/>
      <c r="H33" s="39"/>
      <c r="I33" s="156">
        <v>0.20999999999999999</v>
      </c>
      <c r="J33" s="155">
        <f>ROUND(((SUM(BE121:BE171))*I33),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ROUND((SUM(BF121:BF171)),  2)</f>
        <v>0</v>
      </c>
      <c r="G34" s="39"/>
      <c r="H34" s="39"/>
      <c r="I34" s="156">
        <v>0.14999999999999999</v>
      </c>
      <c r="J34" s="155">
        <f>ROUND(((SUM(BF121:BF171))*I34),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ROUND((SUM(BG121:BG171)),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ROUND((SUM(BH121:BH171)),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ROUND((SUM(BI121:BI171)),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05 - ZTI VENKOVNI KANALIZ...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1437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1438</v>
      </c>
      <c r="E98" s="183"/>
      <c r="F98" s="183"/>
      <c r="G98" s="183"/>
      <c r="H98" s="183"/>
      <c r="I98" s="183"/>
      <c r="J98" s="184">
        <f>J147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1439</v>
      </c>
      <c r="E99" s="183"/>
      <c r="F99" s="183"/>
      <c r="G99" s="183"/>
      <c r="H99" s="183"/>
      <c r="I99" s="183"/>
      <c r="J99" s="184">
        <f>J158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1440</v>
      </c>
      <c r="E100" s="183"/>
      <c r="F100" s="183"/>
      <c r="G100" s="183"/>
      <c r="H100" s="183"/>
      <c r="I100" s="183"/>
      <c r="J100" s="184">
        <f>J165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1441</v>
      </c>
      <c r="E101" s="183"/>
      <c r="F101" s="183"/>
      <c r="G101" s="183"/>
      <c r="H101" s="183"/>
      <c r="I101" s="183"/>
      <c r="J101" s="184">
        <f>J167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75" t="str">
        <f>E7</f>
        <v xml:space="preserve"> Dětský domov a školní jídelna Sedloňov - Stavební úpravy objektu - II. ETAPA SO01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134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05 - ZTI VENKOVNI KANALIZ...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14. 12. 2023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155</v>
      </c>
      <c r="D120" s="195" t="s">
        <v>58</v>
      </c>
      <c r="E120" s="195" t="s">
        <v>54</v>
      </c>
      <c r="F120" s="195" t="s">
        <v>55</v>
      </c>
      <c r="G120" s="195" t="s">
        <v>156</v>
      </c>
      <c r="H120" s="195" t="s">
        <v>157</v>
      </c>
      <c r="I120" s="195" t="s">
        <v>158</v>
      </c>
      <c r="J120" s="195" t="s">
        <v>138</v>
      </c>
      <c r="K120" s="196" t="s">
        <v>159</v>
      </c>
      <c r="L120" s="197"/>
      <c r="M120" s="101" t="s">
        <v>1</v>
      </c>
      <c r="N120" s="102" t="s">
        <v>37</v>
      </c>
      <c r="O120" s="102" t="s">
        <v>160</v>
      </c>
      <c r="P120" s="102" t="s">
        <v>161</v>
      </c>
      <c r="Q120" s="102" t="s">
        <v>162</v>
      </c>
      <c r="R120" s="102" t="s">
        <v>163</v>
      </c>
      <c r="S120" s="102" t="s">
        <v>164</v>
      </c>
      <c r="T120" s="103" t="s">
        <v>165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166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P122+P147+P158+P165+P167</f>
        <v>0</v>
      </c>
      <c r="Q121" s="105"/>
      <c r="R121" s="200">
        <f>R122+R147+R158+R165+R167</f>
        <v>0</v>
      </c>
      <c r="S121" s="105"/>
      <c r="T121" s="201">
        <f>T122+T147+T158+T165+T167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140</v>
      </c>
      <c r="BK121" s="202">
        <f>BK122+BK147+BK158+BK165+BK167</f>
        <v>0</v>
      </c>
    </row>
    <row r="122" s="12" customFormat="1" ht="25.92" customHeight="1">
      <c r="A122" s="12"/>
      <c r="B122" s="203"/>
      <c r="C122" s="204"/>
      <c r="D122" s="205" t="s">
        <v>72</v>
      </c>
      <c r="E122" s="206" t="s">
        <v>81</v>
      </c>
      <c r="F122" s="206" t="s">
        <v>499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SUM(P123:P146)</f>
        <v>0</v>
      </c>
      <c r="Q122" s="211"/>
      <c r="R122" s="212">
        <f>SUM(R123:R146)</f>
        <v>0</v>
      </c>
      <c r="S122" s="211"/>
      <c r="T122" s="213">
        <f>SUM(T123:T146)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81</v>
      </c>
      <c r="AT122" s="215" t="s">
        <v>72</v>
      </c>
      <c r="AU122" s="215" t="s">
        <v>73</v>
      </c>
      <c r="AY122" s="214" t="s">
        <v>169</v>
      </c>
      <c r="BK122" s="216">
        <f>SUM(BK123:BK146)</f>
        <v>0</v>
      </c>
    </row>
    <row r="123" s="2" customFormat="1" ht="21.75" customHeight="1">
      <c r="A123" s="39"/>
      <c r="B123" s="40"/>
      <c r="C123" s="219" t="s">
        <v>81</v>
      </c>
      <c r="D123" s="219" t="s">
        <v>172</v>
      </c>
      <c r="E123" s="220" t="s">
        <v>1435</v>
      </c>
      <c r="F123" s="221" t="s">
        <v>1442</v>
      </c>
      <c r="G123" s="222" t="s">
        <v>335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38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177</v>
      </c>
      <c r="AT123" s="230" t="s">
        <v>172</v>
      </c>
      <c r="AU123" s="230" t="s">
        <v>81</v>
      </c>
      <c r="AY123" s="18" t="s">
        <v>169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81</v>
      </c>
      <c r="BK123" s="231">
        <f>ROUND(I123*H123,2)</f>
        <v>0</v>
      </c>
      <c r="BL123" s="18" t="s">
        <v>177</v>
      </c>
      <c r="BM123" s="230" t="s">
        <v>83</v>
      </c>
    </row>
    <row r="124" s="2" customFormat="1" ht="16.5" customHeight="1">
      <c r="A124" s="39"/>
      <c r="B124" s="40"/>
      <c r="C124" s="219" t="s">
        <v>83</v>
      </c>
      <c r="D124" s="219" t="s">
        <v>172</v>
      </c>
      <c r="E124" s="220" t="s">
        <v>1443</v>
      </c>
      <c r="F124" s="221" t="s">
        <v>1444</v>
      </c>
      <c r="G124" s="222" t="s">
        <v>186</v>
      </c>
      <c r="H124" s="223">
        <v>120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38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177</v>
      </c>
      <c r="AT124" s="230" t="s">
        <v>172</v>
      </c>
      <c r="AU124" s="230" t="s">
        <v>81</v>
      </c>
      <c r="AY124" s="18" t="s">
        <v>169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81</v>
      </c>
      <c r="BK124" s="231">
        <f>ROUND(I124*H124,2)</f>
        <v>0</v>
      </c>
      <c r="BL124" s="18" t="s">
        <v>177</v>
      </c>
      <c r="BM124" s="230" t="s">
        <v>177</v>
      </c>
    </row>
    <row r="125" s="2" customFormat="1" ht="21.75" customHeight="1">
      <c r="A125" s="39"/>
      <c r="B125" s="40"/>
      <c r="C125" s="219" t="s">
        <v>170</v>
      </c>
      <c r="D125" s="219" t="s">
        <v>172</v>
      </c>
      <c r="E125" s="220" t="s">
        <v>1445</v>
      </c>
      <c r="F125" s="221" t="s">
        <v>1446</v>
      </c>
      <c r="G125" s="222" t="s">
        <v>175</v>
      </c>
      <c r="H125" s="223">
        <v>380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177</v>
      </c>
      <c r="AT125" s="230" t="s">
        <v>172</v>
      </c>
      <c r="AU125" s="230" t="s">
        <v>81</v>
      </c>
      <c r="AY125" s="18" t="s">
        <v>169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177</v>
      </c>
      <c r="BM125" s="230" t="s">
        <v>200</v>
      </c>
    </row>
    <row r="126" s="2" customFormat="1" ht="16.5" customHeight="1">
      <c r="A126" s="39"/>
      <c r="B126" s="40"/>
      <c r="C126" s="219" t="s">
        <v>177</v>
      </c>
      <c r="D126" s="219" t="s">
        <v>172</v>
      </c>
      <c r="E126" s="220" t="s">
        <v>1447</v>
      </c>
      <c r="F126" s="221" t="s">
        <v>1448</v>
      </c>
      <c r="G126" s="222" t="s">
        <v>175</v>
      </c>
      <c r="H126" s="223">
        <v>380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177</v>
      </c>
      <c r="AT126" s="230" t="s">
        <v>172</v>
      </c>
      <c r="AU126" s="230" t="s">
        <v>81</v>
      </c>
      <c r="AY126" s="18" t="s">
        <v>169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177</v>
      </c>
      <c r="BM126" s="230" t="s">
        <v>250</v>
      </c>
    </row>
    <row r="127" s="2" customFormat="1" ht="21.75" customHeight="1">
      <c r="A127" s="39"/>
      <c r="B127" s="40"/>
      <c r="C127" s="219" t="s">
        <v>251</v>
      </c>
      <c r="D127" s="219" t="s">
        <v>172</v>
      </c>
      <c r="E127" s="220" t="s">
        <v>1449</v>
      </c>
      <c r="F127" s="221" t="s">
        <v>1450</v>
      </c>
      <c r="G127" s="222" t="s">
        <v>175</v>
      </c>
      <c r="H127" s="223">
        <v>70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177</v>
      </c>
      <c r="AT127" s="230" t="s">
        <v>172</v>
      </c>
      <c r="AU127" s="230" t="s">
        <v>81</v>
      </c>
      <c r="AY127" s="18" t="s">
        <v>169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177</v>
      </c>
      <c r="BM127" s="230" t="s">
        <v>254</v>
      </c>
    </row>
    <row r="128" s="2" customFormat="1" ht="21.75" customHeight="1">
      <c r="A128" s="39"/>
      <c r="B128" s="40"/>
      <c r="C128" s="219" t="s">
        <v>200</v>
      </c>
      <c r="D128" s="219" t="s">
        <v>172</v>
      </c>
      <c r="E128" s="220" t="s">
        <v>1451</v>
      </c>
      <c r="F128" s="221" t="s">
        <v>1452</v>
      </c>
      <c r="G128" s="222" t="s">
        <v>175</v>
      </c>
      <c r="H128" s="223">
        <v>70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38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177</v>
      </c>
      <c r="AT128" s="230" t="s">
        <v>172</v>
      </c>
      <c r="AU128" s="230" t="s">
        <v>81</v>
      </c>
      <c r="AY128" s="18" t="s">
        <v>169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177</v>
      </c>
      <c r="BM128" s="230" t="s">
        <v>258</v>
      </c>
    </row>
    <row r="129" s="2" customFormat="1" ht="21.75" customHeight="1">
      <c r="A129" s="39"/>
      <c r="B129" s="40"/>
      <c r="C129" s="219" t="s">
        <v>275</v>
      </c>
      <c r="D129" s="219" t="s">
        <v>172</v>
      </c>
      <c r="E129" s="220" t="s">
        <v>1453</v>
      </c>
      <c r="F129" s="221" t="s">
        <v>1454</v>
      </c>
      <c r="G129" s="222" t="s">
        <v>186</v>
      </c>
      <c r="H129" s="223">
        <v>150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177</v>
      </c>
      <c r="AT129" s="230" t="s">
        <v>172</v>
      </c>
      <c r="AU129" s="230" t="s">
        <v>81</v>
      </c>
      <c r="AY129" s="18" t="s">
        <v>169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177</v>
      </c>
      <c r="BM129" s="230" t="s">
        <v>278</v>
      </c>
    </row>
    <row r="130" s="2" customFormat="1" ht="16.5" customHeight="1">
      <c r="A130" s="39"/>
      <c r="B130" s="40"/>
      <c r="C130" s="219" t="s">
        <v>250</v>
      </c>
      <c r="D130" s="219" t="s">
        <v>172</v>
      </c>
      <c r="E130" s="220" t="s">
        <v>1455</v>
      </c>
      <c r="F130" s="221" t="s">
        <v>1456</v>
      </c>
      <c r="G130" s="222" t="s">
        <v>186</v>
      </c>
      <c r="H130" s="223">
        <v>28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38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177</v>
      </c>
      <c r="AT130" s="230" t="s">
        <v>172</v>
      </c>
      <c r="AU130" s="230" t="s">
        <v>81</v>
      </c>
      <c r="AY130" s="18" t="s">
        <v>169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177</v>
      </c>
      <c r="BM130" s="230" t="s">
        <v>316</v>
      </c>
    </row>
    <row r="131" s="2" customFormat="1" ht="16.5" customHeight="1">
      <c r="A131" s="39"/>
      <c r="B131" s="40"/>
      <c r="C131" s="219" t="s">
        <v>182</v>
      </c>
      <c r="D131" s="219" t="s">
        <v>172</v>
      </c>
      <c r="E131" s="220" t="s">
        <v>1457</v>
      </c>
      <c r="F131" s="221" t="s">
        <v>1458</v>
      </c>
      <c r="G131" s="222" t="s">
        <v>186</v>
      </c>
      <c r="H131" s="223">
        <v>10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177</v>
      </c>
      <c r="AT131" s="230" t="s">
        <v>172</v>
      </c>
      <c r="AU131" s="230" t="s">
        <v>81</v>
      </c>
      <c r="AY131" s="18" t="s">
        <v>169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177</v>
      </c>
      <c r="BM131" s="230" t="s">
        <v>321</v>
      </c>
    </row>
    <row r="132" s="2" customFormat="1" ht="16.5" customHeight="1">
      <c r="A132" s="39"/>
      <c r="B132" s="40"/>
      <c r="C132" s="219" t="s">
        <v>254</v>
      </c>
      <c r="D132" s="219" t="s">
        <v>172</v>
      </c>
      <c r="E132" s="220" t="s">
        <v>1459</v>
      </c>
      <c r="F132" s="221" t="s">
        <v>1460</v>
      </c>
      <c r="G132" s="222" t="s">
        <v>186</v>
      </c>
      <c r="H132" s="223">
        <v>50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177</v>
      </c>
      <c r="AT132" s="230" t="s">
        <v>172</v>
      </c>
      <c r="AU132" s="230" t="s">
        <v>81</v>
      </c>
      <c r="AY132" s="18" t="s">
        <v>169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177</v>
      </c>
      <c r="BM132" s="230" t="s">
        <v>326</v>
      </c>
    </row>
    <row r="133" s="2" customFormat="1" ht="16.5" customHeight="1">
      <c r="A133" s="39"/>
      <c r="B133" s="40"/>
      <c r="C133" s="219" t="s">
        <v>328</v>
      </c>
      <c r="D133" s="219" t="s">
        <v>172</v>
      </c>
      <c r="E133" s="220" t="s">
        <v>1461</v>
      </c>
      <c r="F133" s="221" t="s">
        <v>1462</v>
      </c>
      <c r="G133" s="222" t="s">
        <v>186</v>
      </c>
      <c r="H133" s="223">
        <v>238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177</v>
      </c>
      <c r="AT133" s="230" t="s">
        <v>172</v>
      </c>
      <c r="AU133" s="230" t="s">
        <v>81</v>
      </c>
      <c r="AY133" s="18" t="s">
        <v>169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177</v>
      </c>
      <c r="BM133" s="230" t="s">
        <v>331</v>
      </c>
    </row>
    <row r="134" s="2" customFormat="1" ht="21.75" customHeight="1">
      <c r="A134" s="39"/>
      <c r="B134" s="40"/>
      <c r="C134" s="219" t="s">
        <v>258</v>
      </c>
      <c r="D134" s="219" t="s">
        <v>172</v>
      </c>
      <c r="E134" s="220" t="s">
        <v>1463</v>
      </c>
      <c r="F134" s="221" t="s">
        <v>1464</v>
      </c>
      <c r="G134" s="222" t="s">
        <v>186</v>
      </c>
      <c r="H134" s="223">
        <v>238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38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177</v>
      </c>
      <c r="AT134" s="230" t="s">
        <v>172</v>
      </c>
      <c r="AU134" s="230" t="s">
        <v>81</v>
      </c>
      <c r="AY134" s="18" t="s">
        <v>169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177</v>
      </c>
      <c r="BM134" s="230" t="s">
        <v>336</v>
      </c>
    </row>
    <row r="135" s="2" customFormat="1" ht="24.15" customHeight="1">
      <c r="A135" s="39"/>
      <c r="B135" s="40"/>
      <c r="C135" s="219" t="s">
        <v>337</v>
      </c>
      <c r="D135" s="219" t="s">
        <v>172</v>
      </c>
      <c r="E135" s="220" t="s">
        <v>1465</v>
      </c>
      <c r="F135" s="221" t="s">
        <v>1466</v>
      </c>
      <c r="G135" s="222" t="s">
        <v>186</v>
      </c>
      <c r="H135" s="223">
        <v>70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177</v>
      </c>
      <c r="AT135" s="230" t="s">
        <v>172</v>
      </c>
      <c r="AU135" s="230" t="s">
        <v>81</v>
      </c>
      <c r="AY135" s="18" t="s">
        <v>169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177</v>
      </c>
      <c r="BM135" s="230" t="s">
        <v>340</v>
      </c>
    </row>
    <row r="136" s="2" customFormat="1" ht="16.5" customHeight="1">
      <c r="A136" s="39"/>
      <c r="B136" s="40"/>
      <c r="C136" s="219" t="s">
        <v>278</v>
      </c>
      <c r="D136" s="219" t="s">
        <v>172</v>
      </c>
      <c r="E136" s="220" t="s">
        <v>1467</v>
      </c>
      <c r="F136" s="221" t="s">
        <v>1468</v>
      </c>
      <c r="G136" s="222" t="s">
        <v>186</v>
      </c>
      <c r="H136" s="223">
        <v>168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177</v>
      </c>
      <c r="AT136" s="230" t="s">
        <v>172</v>
      </c>
      <c r="AU136" s="230" t="s">
        <v>81</v>
      </c>
      <c r="AY136" s="18" t="s">
        <v>169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177</v>
      </c>
      <c r="BM136" s="230" t="s">
        <v>345</v>
      </c>
    </row>
    <row r="137" s="2" customFormat="1" ht="16.5" customHeight="1">
      <c r="A137" s="39"/>
      <c r="B137" s="40"/>
      <c r="C137" s="219" t="s">
        <v>8</v>
      </c>
      <c r="D137" s="219" t="s">
        <v>172</v>
      </c>
      <c r="E137" s="220" t="s">
        <v>1469</v>
      </c>
      <c r="F137" s="221" t="s">
        <v>1470</v>
      </c>
      <c r="G137" s="222" t="s">
        <v>186</v>
      </c>
      <c r="H137" s="223">
        <v>35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38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177</v>
      </c>
      <c r="AT137" s="230" t="s">
        <v>172</v>
      </c>
      <c r="AU137" s="230" t="s">
        <v>81</v>
      </c>
      <c r="AY137" s="18" t="s">
        <v>169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177</v>
      </c>
      <c r="BM137" s="230" t="s">
        <v>352</v>
      </c>
    </row>
    <row r="138" s="2" customFormat="1" ht="16.5" customHeight="1">
      <c r="A138" s="39"/>
      <c r="B138" s="40"/>
      <c r="C138" s="219" t="s">
        <v>316</v>
      </c>
      <c r="D138" s="219" t="s">
        <v>172</v>
      </c>
      <c r="E138" s="220" t="s">
        <v>1471</v>
      </c>
      <c r="F138" s="221" t="s">
        <v>1472</v>
      </c>
      <c r="G138" s="222" t="s">
        <v>1473</v>
      </c>
      <c r="H138" s="223">
        <v>70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177</v>
      </c>
      <c r="AT138" s="230" t="s">
        <v>172</v>
      </c>
      <c r="AU138" s="230" t="s">
        <v>81</v>
      </c>
      <c r="AY138" s="18" t="s">
        <v>169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177</v>
      </c>
      <c r="BM138" s="230" t="s">
        <v>355</v>
      </c>
    </row>
    <row r="139" s="2" customFormat="1" ht="16.5" customHeight="1">
      <c r="A139" s="39"/>
      <c r="B139" s="40"/>
      <c r="C139" s="219" t="s">
        <v>356</v>
      </c>
      <c r="D139" s="219" t="s">
        <v>172</v>
      </c>
      <c r="E139" s="220" t="s">
        <v>1474</v>
      </c>
      <c r="F139" s="221" t="s">
        <v>1475</v>
      </c>
      <c r="G139" s="222" t="s">
        <v>335</v>
      </c>
      <c r="H139" s="223">
        <v>10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38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177</v>
      </c>
      <c r="AT139" s="230" t="s">
        <v>172</v>
      </c>
      <c r="AU139" s="230" t="s">
        <v>81</v>
      </c>
      <c r="AY139" s="18" t="s">
        <v>169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81</v>
      </c>
      <c r="BK139" s="231">
        <f>ROUND(I139*H139,2)</f>
        <v>0</v>
      </c>
      <c r="BL139" s="18" t="s">
        <v>177</v>
      </c>
      <c r="BM139" s="230" t="s">
        <v>359</v>
      </c>
    </row>
    <row r="140" s="2" customFormat="1" ht="37.8" customHeight="1">
      <c r="A140" s="39"/>
      <c r="B140" s="40"/>
      <c r="C140" s="219" t="s">
        <v>321</v>
      </c>
      <c r="D140" s="219" t="s">
        <v>172</v>
      </c>
      <c r="E140" s="220" t="s">
        <v>1476</v>
      </c>
      <c r="F140" s="221" t="s">
        <v>1477</v>
      </c>
      <c r="G140" s="222" t="s">
        <v>186</v>
      </c>
      <c r="H140" s="223">
        <v>70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177</v>
      </c>
      <c r="AT140" s="230" t="s">
        <v>172</v>
      </c>
      <c r="AU140" s="230" t="s">
        <v>81</v>
      </c>
      <c r="AY140" s="18" t="s">
        <v>169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177</v>
      </c>
      <c r="BM140" s="230" t="s">
        <v>363</v>
      </c>
    </row>
    <row r="141" s="2" customFormat="1" ht="16.5" customHeight="1">
      <c r="A141" s="39"/>
      <c r="B141" s="40"/>
      <c r="C141" s="219" t="s">
        <v>366</v>
      </c>
      <c r="D141" s="219" t="s">
        <v>172</v>
      </c>
      <c r="E141" s="220" t="s">
        <v>1478</v>
      </c>
      <c r="F141" s="221" t="s">
        <v>1479</v>
      </c>
      <c r="G141" s="222" t="s">
        <v>175</v>
      </c>
      <c r="H141" s="223">
        <v>20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38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177</v>
      </c>
      <c r="AT141" s="230" t="s">
        <v>172</v>
      </c>
      <c r="AU141" s="230" t="s">
        <v>81</v>
      </c>
      <c r="AY141" s="18" t="s">
        <v>169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81</v>
      </c>
      <c r="BK141" s="231">
        <f>ROUND(I141*H141,2)</f>
        <v>0</v>
      </c>
      <c r="BL141" s="18" t="s">
        <v>177</v>
      </c>
      <c r="BM141" s="230" t="s">
        <v>369</v>
      </c>
    </row>
    <row r="142" s="2" customFormat="1" ht="16.5" customHeight="1">
      <c r="A142" s="39"/>
      <c r="B142" s="40"/>
      <c r="C142" s="219" t="s">
        <v>326</v>
      </c>
      <c r="D142" s="219" t="s">
        <v>172</v>
      </c>
      <c r="E142" s="220" t="s">
        <v>1480</v>
      </c>
      <c r="F142" s="221" t="s">
        <v>1481</v>
      </c>
      <c r="G142" s="222" t="s">
        <v>175</v>
      </c>
      <c r="H142" s="223">
        <v>20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38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177</v>
      </c>
      <c r="AT142" s="230" t="s">
        <v>172</v>
      </c>
      <c r="AU142" s="230" t="s">
        <v>81</v>
      </c>
      <c r="AY142" s="18" t="s">
        <v>169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177</v>
      </c>
      <c r="BM142" s="230" t="s">
        <v>376</v>
      </c>
    </row>
    <row r="143" s="2" customFormat="1" ht="16.5" customHeight="1">
      <c r="A143" s="39"/>
      <c r="B143" s="40"/>
      <c r="C143" s="219" t="s">
        <v>7</v>
      </c>
      <c r="D143" s="219" t="s">
        <v>172</v>
      </c>
      <c r="E143" s="220" t="s">
        <v>1482</v>
      </c>
      <c r="F143" s="221" t="s">
        <v>1483</v>
      </c>
      <c r="G143" s="222" t="s">
        <v>175</v>
      </c>
      <c r="H143" s="223">
        <v>20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177</v>
      </c>
      <c r="AT143" s="230" t="s">
        <v>172</v>
      </c>
      <c r="AU143" s="230" t="s">
        <v>81</v>
      </c>
      <c r="AY143" s="18" t="s">
        <v>169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177</v>
      </c>
      <c r="BM143" s="230" t="s">
        <v>381</v>
      </c>
    </row>
    <row r="144" s="2" customFormat="1" ht="21.75" customHeight="1">
      <c r="A144" s="39"/>
      <c r="B144" s="40"/>
      <c r="C144" s="219" t="s">
        <v>331</v>
      </c>
      <c r="D144" s="219" t="s">
        <v>172</v>
      </c>
      <c r="E144" s="220" t="s">
        <v>1484</v>
      </c>
      <c r="F144" s="221" t="s">
        <v>1485</v>
      </c>
      <c r="G144" s="222" t="s">
        <v>175</v>
      </c>
      <c r="H144" s="223">
        <v>20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38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177</v>
      </c>
      <c r="AT144" s="230" t="s">
        <v>172</v>
      </c>
      <c r="AU144" s="230" t="s">
        <v>81</v>
      </c>
      <c r="AY144" s="18" t="s">
        <v>169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81</v>
      </c>
      <c r="BK144" s="231">
        <f>ROUND(I144*H144,2)</f>
        <v>0</v>
      </c>
      <c r="BL144" s="18" t="s">
        <v>177</v>
      </c>
      <c r="BM144" s="230" t="s">
        <v>396</v>
      </c>
    </row>
    <row r="145" s="2" customFormat="1" ht="16.5" customHeight="1">
      <c r="A145" s="39"/>
      <c r="B145" s="40"/>
      <c r="C145" s="219" t="s">
        <v>402</v>
      </c>
      <c r="D145" s="219" t="s">
        <v>172</v>
      </c>
      <c r="E145" s="220" t="s">
        <v>1486</v>
      </c>
      <c r="F145" s="221" t="s">
        <v>1487</v>
      </c>
      <c r="G145" s="222" t="s">
        <v>175</v>
      </c>
      <c r="H145" s="223">
        <v>120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38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177</v>
      </c>
      <c r="AT145" s="230" t="s">
        <v>172</v>
      </c>
      <c r="AU145" s="230" t="s">
        <v>81</v>
      </c>
      <c r="AY145" s="18" t="s">
        <v>169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177</v>
      </c>
      <c r="BM145" s="230" t="s">
        <v>405</v>
      </c>
    </row>
    <row r="146" s="2" customFormat="1" ht="24.15" customHeight="1">
      <c r="A146" s="39"/>
      <c r="B146" s="40"/>
      <c r="C146" s="219" t="s">
        <v>336</v>
      </c>
      <c r="D146" s="219" t="s">
        <v>172</v>
      </c>
      <c r="E146" s="220" t="s">
        <v>1488</v>
      </c>
      <c r="F146" s="221" t="s">
        <v>1489</v>
      </c>
      <c r="G146" s="222" t="s">
        <v>335</v>
      </c>
      <c r="H146" s="223">
        <v>1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38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177</v>
      </c>
      <c r="AT146" s="230" t="s">
        <v>172</v>
      </c>
      <c r="AU146" s="230" t="s">
        <v>81</v>
      </c>
      <c r="AY146" s="18" t="s">
        <v>169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177</v>
      </c>
      <c r="BM146" s="230" t="s">
        <v>410</v>
      </c>
    </row>
    <row r="147" s="12" customFormat="1" ht="25.92" customHeight="1">
      <c r="A147" s="12"/>
      <c r="B147" s="203"/>
      <c r="C147" s="204"/>
      <c r="D147" s="205" t="s">
        <v>72</v>
      </c>
      <c r="E147" s="206" t="s">
        <v>170</v>
      </c>
      <c r="F147" s="206" t="s">
        <v>1490</v>
      </c>
      <c r="G147" s="204"/>
      <c r="H147" s="204"/>
      <c r="I147" s="207"/>
      <c r="J147" s="208">
        <f>BK147</f>
        <v>0</v>
      </c>
      <c r="K147" s="204"/>
      <c r="L147" s="209"/>
      <c r="M147" s="210"/>
      <c r="N147" s="211"/>
      <c r="O147" s="211"/>
      <c r="P147" s="212">
        <f>SUM(P148:P157)</f>
        <v>0</v>
      </c>
      <c r="Q147" s="211"/>
      <c r="R147" s="212">
        <f>SUM(R148:R157)</f>
        <v>0</v>
      </c>
      <c r="S147" s="211"/>
      <c r="T147" s="213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81</v>
      </c>
      <c r="AT147" s="215" t="s">
        <v>72</v>
      </c>
      <c r="AU147" s="215" t="s">
        <v>73</v>
      </c>
      <c r="AY147" s="214" t="s">
        <v>169</v>
      </c>
      <c r="BK147" s="216">
        <f>SUM(BK148:BK157)</f>
        <v>0</v>
      </c>
    </row>
    <row r="148" s="2" customFormat="1" ht="16.5" customHeight="1">
      <c r="A148" s="39"/>
      <c r="B148" s="40"/>
      <c r="C148" s="219" t="s">
        <v>411</v>
      </c>
      <c r="D148" s="219" t="s">
        <v>172</v>
      </c>
      <c r="E148" s="220" t="s">
        <v>1491</v>
      </c>
      <c r="F148" s="221" t="s">
        <v>1492</v>
      </c>
      <c r="G148" s="222" t="s">
        <v>561</v>
      </c>
      <c r="H148" s="223">
        <v>5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38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177</v>
      </c>
      <c r="AT148" s="230" t="s">
        <v>172</v>
      </c>
      <c r="AU148" s="230" t="s">
        <v>81</v>
      </c>
      <c r="AY148" s="18" t="s">
        <v>169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81</v>
      </c>
      <c r="BK148" s="231">
        <f>ROUND(I148*H148,2)</f>
        <v>0</v>
      </c>
      <c r="BL148" s="18" t="s">
        <v>177</v>
      </c>
      <c r="BM148" s="230" t="s">
        <v>414</v>
      </c>
    </row>
    <row r="149" s="2" customFormat="1" ht="16.5" customHeight="1">
      <c r="A149" s="39"/>
      <c r="B149" s="40"/>
      <c r="C149" s="219" t="s">
        <v>340</v>
      </c>
      <c r="D149" s="219" t="s">
        <v>172</v>
      </c>
      <c r="E149" s="220" t="s">
        <v>1493</v>
      </c>
      <c r="F149" s="221" t="s">
        <v>1494</v>
      </c>
      <c r="G149" s="222" t="s">
        <v>561</v>
      </c>
      <c r="H149" s="223">
        <v>10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38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177</v>
      </c>
      <c r="AT149" s="230" t="s">
        <v>172</v>
      </c>
      <c r="AU149" s="230" t="s">
        <v>81</v>
      </c>
      <c r="AY149" s="18" t="s">
        <v>169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81</v>
      </c>
      <c r="BK149" s="231">
        <f>ROUND(I149*H149,2)</f>
        <v>0</v>
      </c>
      <c r="BL149" s="18" t="s">
        <v>177</v>
      </c>
      <c r="BM149" s="230" t="s">
        <v>421</v>
      </c>
    </row>
    <row r="150" s="2" customFormat="1" ht="16.5" customHeight="1">
      <c r="A150" s="39"/>
      <c r="B150" s="40"/>
      <c r="C150" s="219" t="s">
        <v>425</v>
      </c>
      <c r="D150" s="219" t="s">
        <v>172</v>
      </c>
      <c r="E150" s="220" t="s">
        <v>1495</v>
      </c>
      <c r="F150" s="221" t="s">
        <v>1496</v>
      </c>
      <c r="G150" s="222" t="s">
        <v>561</v>
      </c>
      <c r="H150" s="223">
        <v>50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38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177</v>
      </c>
      <c r="AT150" s="230" t="s">
        <v>172</v>
      </c>
      <c r="AU150" s="230" t="s">
        <v>81</v>
      </c>
      <c r="AY150" s="18" t="s">
        <v>169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177</v>
      </c>
      <c r="BM150" s="230" t="s">
        <v>428</v>
      </c>
    </row>
    <row r="151" s="2" customFormat="1" ht="16.5" customHeight="1">
      <c r="A151" s="39"/>
      <c r="B151" s="40"/>
      <c r="C151" s="219" t="s">
        <v>345</v>
      </c>
      <c r="D151" s="219" t="s">
        <v>172</v>
      </c>
      <c r="E151" s="220" t="s">
        <v>1497</v>
      </c>
      <c r="F151" s="221" t="s">
        <v>1498</v>
      </c>
      <c r="G151" s="222" t="s">
        <v>335</v>
      </c>
      <c r="H151" s="223">
        <v>7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38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177</v>
      </c>
      <c r="AT151" s="230" t="s">
        <v>172</v>
      </c>
      <c r="AU151" s="230" t="s">
        <v>81</v>
      </c>
      <c r="AY151" s="18" t="s">
        <v>169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177</v>
      </c>
      <c r="BM151" s="230" t="s">
        <v>449</v>
      </c>
    </row>
    <row r="152" s="2" customFormat="1" ht="33" customHeight="1">
      <c r="A152" s="39"/>
      <c r="B152" s="40"/>
      <c r="C152" s="219" t="s">
        <v>468</v>
      </c>
      <c r="D152" s="219" t="s">
        <v>172</v>
      </c>
      <c r="E152" s="220" t="s">
        <v>1499</v>
      </c>
      <c r="F152" s="221" t="s">
        <v>1500</v>
      </c>
      <c r="G152" s="222" t="s">
        <v>335</v>
      </c>
      <c r="H152" s="223">
        <v>1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38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177</v>
      </c>
      <c r="AT152" s="230" t="s">
        <v>172</v>
      </c>
      <c r="AU152" s="230" t="s">
        <v>81</v>
      </c>
      <c r="AY152" s="18" t="s">
        <v>169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81</v>
      </c>
      <c r="BK152" s="231">
        <f>ROUND(I152*H152,2)</f>
        <v>0</v>
      </c>
      <c r="BL152" s="18" t="s">
        <v>177</v>
      </c>
      <c r="BM152" s="230" t="s">
        <v>471</v>
      </c>
    </row>
    <row r="153" s="2" customFormat="1" ht="24.15" customHeight="1">
      <c r="A153" s="39"/>
      <c r="B153" s="40"/>
      <c r="C153" s="219" t="s">
        <v>352</v>
      </c>
      <c r="D153" s="219" t="s">
        <v>172</v>
      </c>
      <c r="E153" s="220" t="s">
        <v>1501</v>
      </c>
      <c r="F153" s="221" t="s">
        <v>1502</v>
      </c>
      <c r="G153" s="222" t="s">
        <v>335</v>
      </c>
      <c r="H153" s="223">
        <v>1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38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177</v>
      </c>
      <c r="AT153" s="230" t="s">
        <v>172</v>
      </c>
      <c r="AU153" s="230" t="s">
        <v>81</v>
      </c>
      <c r="AY153" s="18" t="s">
        <v>169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81</v>
      </c>
      <c r="BK153" s="231">
        <f>ROUND(I153*H153,2)</f>
        <v>0</v>
      </c>
      <c r="BL153" s="18" t="s">
        <v>177</v>
      </c>
      <c r="BM153" s="230" t="s">
        <v>621</v>
      </c>
    </row>
    <row r="154" s="2" customFormat="1" ht="24.15" customHeight="1">
      <c r="A154" s="39"/>
      <c r="B154" s="40"/>
      <c r="C154" s="219" t="s">
        <v>622</v>
      </c>
      <c r="D154" s="219" t="s">
        <v>172</v>
      </c>
      <c r="E154" s="220" t="s">
        <v>1503</v>
      </c>
      <c r="F154" s="221" t="s">
        <v>1504</v>
      </c>
      <c r="G154" s="222" t="s">
        <v>335</v>
      </c>
      <c r="H154" s="223">
        <v>1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38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177</v>
      </c>
      <c r="AT154" s="230" t="s">
        <v>172</v>
      </c>
      <c r="AU154" s="230" t="s">
        <v>81</v>
      </c>
      <c r="AY154" s="18" t="s">
        <v>169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81</v>
      </c>
      <c r="BK154" s="231">
        <f>ROUND(I154*H154,2)</f>
        <v>0</v>
      </c>
      <c r="BL154" s="18" t="s">
        <v>177</v>
      </c>
      <c r="BM154" s="230" t="s">
        <v>625</v>
      </c>
    </row>
    <row r="155" s="2" customFormat="1" ht="16.5" customHeight="1">
      <c r="A155" s="39"/>
      <c r="B155" s="40"/>
      <c r="C155" s="219" t="s">
        <v>355</v>
      </c>
      <c r="D155" s="219" t="s">
        <v>172</v>
      </c>
      <c r="E155" s="220" t="s">
        <v>1505</v>
      </c>
      <c r="F155" s="221" t="s">
        <v>1506</v>
      </c>
      <c r="G155" s="222" t="s">
        <v>335</v>
      </c>
      <c r="H155" s="223">
        <v>1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38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177</v>
      </c>
      <c r="AT155" s="230" t="s">
        <v>172</v>
      </c>
      <c r="AU155" s="230" t="s">
        <v>81</v>
      </c>
      <c r="AY155" s="18" t="s">
        <v>169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177</v>
      </c>
      <c r="BM155" s="230" t="s">
        <v>628</v>
      </c>
    </row>
    <row r="156" s="2" customFormat="1" ht="16.5" customHeight="1">
      <c r="A156" s="39"/>
      <c r="B156" s="40"/>
      <c r="C156" s="219" t="s">
        <v>631</v>
      </c>
      <c r="D156" s="219" t="s">
        <v>172</v>
      </c>
      <c r="E156" s="220" t="s">
        <v>1507</v>
      </c>
      <c r="F156" s="221" t="s">
        <v>1508</v>
      </c>
      <c r="G156" s="222" t="s">
        <v>335</v>
      </c>
      <c r="H156" s="223">
        <v>1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38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177</v>
      </c>
      <c r="AT156" s="230" t="s">
        <v>172</v>
      </c>
      <c r="AU156" s="230" t="s">
        <v>81</v>
      </c>
      <c r="AY156" s="18" t="s">
        <v>169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177</v>
      </c>
      <c r="BM156" s="230" t="s">
        <v>634</v>
      </c>
    </row>
    <row r="157" s="2" customFormat="1" ht="16.5" customHeight="1">
      <c r="A157" s="39"/>
      <c r="B157" s="40"/>
      <c r="C157" s="219" t="s">
        <v>359</v>
      </c>
      <c r="D157" s="219" t="s">
        <v>172</v>
      </c>
      <c r="E157" s="220" t="s">
        <v>1509</v>
      </c>
      <c r="F157" s="221" t="s">
        <v>1510</v>
      </c>
      <c r="G157" s="222" t="s">
        <v>561</v>
      </c>
      <c r="H157" s="223">
        <v>65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38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177</v>
      </c>
      <c r="AT157" s="230" t="s">
        <v>172</v>
      </c>
      <c r="AU157" s="230" t="s">
        <v>81</v>
      </c>
      <c r="AY157" s="18" t="s">
        <v>169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177</v>
      </c>
      <c r="BM157" s="230" t="s">
        <v>638</v>
      </c>
    </row>
    <row r="158" s="12" customFormat="1" ht="25.92" customHeight="1">
      <c r="A158" s="12"/>
      <c r="B158" s="203"/>
      <c r="C158" s="204"/>
      <c r="D158" s="205" t="s">
        <v>72</v>
      </c>
      <c r="E158" s="206" t="s">
        <v>1206</v>
      </c>
      <c r="F158" s="206" t="s">
        <v>1511</v>
      </c>
      <c r="G158" s="204"/>
      <c r="H158" s="204"/>
      <c r="I158" s="207"/>
      <c r="J158" s="208">
        <f>BK158</f>
        <v>0</v>
      </c>
      <c r="K158" s="204"/>
      <c r="L158" s="209"/>
      <c r="M158" s="210"/>
      <c r="N158" s="211"/>
      <c r="O158" s="211"/>
      <c r="P158" s="212">
        <f>SUM(P159:P164)</f>
        <v>0</v>
      </c>
      <c r="Q158" s="211"/>
      <c r="R158" s="212">
        <f>SUM(R159:R164)</f>
        <v>0</v>
      </c>
      <c r="S158" s="211"/>
      <c r="T158" s="213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81</v>
      </c>
      <c r="AT158" s="215" t="s">
        <v>72</v>
      </c>
      <c r="AU158" s="215" t="s">
        <v>73</v>
      </c>
      <c r="AY158" s="214" t="s">
        <v>169</v>
      </c>
      <c r="BK158" s="216">
        <f>SUM(BK159:BK164)</f>
        <v>0</v>
      </c>
    </row>
    <row r="159" s="2" customFormat="1" ht="24.15" customHeight="1">
      <c r="A159" s="39"/>
      <c r="B159" s="40"/>
      <c r="C159" s="219" t="s">
        <v>642</v>
      </c>
      <c r="D159" s="219" t="s">
        <v>172</v>
      </c>
      <c r="E159" s="220" t="s">
        <v>1512</v>
      </c>
      <c r="F159" s="221" t="s">
        <v>1513</v>
      </c>
      <c r="G159" s="222" t="s">
        <v>561</v>
      </c>
      <c r="H159" s="223">
        <v>4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38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177</v>
      </c>
      <c r="AT159" s="230" t="s">
        <v>172</v>
      </c>
      <c r="AU159" s="230" t="s">
        <v>81</v>
      </c>
      <c r="AY159" s="18" t="s">
        <v>169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81</v>
      </c>
      <c r="BK159" s="231">
        <f>ROUND(I159*H159,2)</f>
        <v>0</v>
      </c>
      <c r="BL159" s="18" t="s">
        <v>177</v>
      </c>
      <c r="BM159" s="230" t="s">
        <v>645</v>
      </c>
    </row>
    <row r="160" s="2" customFormat="1" ht="24.15" customHeight="1">
      <c r="A160" s="39"/>
      <c r="B160" s="40"/>
      <c r="C160" s="219" t="s">
        <v>363</v>
      </c>
      <c r="D160" s="219" t="s">
        <v>172</v>
      </c>
      <c r="E160" s="220" t="s">
        <v>1514</v>
      </c>
      <c r="F160" s="221" t="s">
        <v>1515</v>
      </c>
      <c r="G160" s="222" t="s">
        <v>561</v>
      </c>
      <c r="H160" s="223">
        <v>35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38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177</v>
      </c>
      <c r="AT160" s="230" t="s">
        <v>172</v>
      </c>
      <c r="AU160" s="230" t="s">
        <v>81</v>
      </c>
      <c r="AY160" s="18" t="s">
        <v>169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81</v>
      </c>
      <c r="BK160" s="231">
        <f>ROUND(I160*H160,2)</f>
        <v>0</v>
      </c>
      <c r="BL160" s="18" t="s">
        <v>177</v>
      </c>
      <c r="BM160" s="230" t="s">
        <v>649</v>
      </c>
    </row>
    <row r="161" s="2" customFormat="1" ht="24.15" customHeight="1">
      <c r="A161" s="39"/>
      <c r="B161" s="40"/>
      <c r="C161" s="219" t="s">
        <v>650</v>
      </c>
      <c r="D161" s="219" t="s">
        <v>172</v>
      </c>
      <c r="E161" s="220" t="s">
        <v>1516</v>
      </c>
      <c r="F161" s="221" t="s">
        <v>1517</v>
      </c>
      <c r="G161" s="222" t="s">
        <v>335</v>
      </c>
      <c r="H161" s="223">
        <v>1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38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177</v>
      </c>
      <c r="AT161" s="230" t="s">
        <v>172</v>
      </c>
      <c r="AU161" s="230" t="s">
        <v>81</v>
      </c>
      <c r="AY161" s="18" t="s">
        <v>169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81</v>
      </c>
      <c r="BK161" s="231">
        <f>ROUND(I161*H161,2)</f>
        <v>0</v>
      </c>
      <c r="BL161" s="18" t="s">
        <v>177</v>
      </c>
      <c r="BM161" s="230" t="s">
        <v>653</v>
      </c>
    </row>
    <row r="162" s="2" customFormat="1" ht="16.5" customHeight="1">
      <c r="A162" s="39"/>
      <c r="B162" s="40"/>
      <c r="C162" s="219" t="s">
        <v>369</v>
      </c>
      <c r="D162" s="219" t="s">
        <v>172</v>
      </c>
      <c r="E162" s="220" t="s">
        <v>1497</v>
      </c>
      <c r="F162" s="221" t="s">
        <v>1498</v>
      </c>
      <c r="G162" s="222" t="s">
        <v>335</v>
      </c>
      <c r="H162" s="223">
        <v>3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38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177</v>
      </c>
      <c r="AT162" s="230" t="s">
        <v>172</v>
      </c>
      <c r="AU162" s="230" t="s">
        <v>81</v>
      </c>
      <c r="AY162" s="18" t="s">
        <v>169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177</v>
      </c>
      <c r="BM162" s="230" t="s">
        <v>656</v>
      </c>
    </row>
    <row r="163" s="2" customFormat="1" ht="16.5" customHeight="1">
      <c r="A163" s="39"/>
      <c r="B163" s="40"/>
      <c r="C163" s="219" t="s">
        <v>657</v>
      </c>
      <c r="D163" s="219" t="s">
        <v>172</v>
      </c>
      <c r="E163" s="220" t="s">
        <v>1505</v>
      </c>
      <c r="F163" s="221" t="s">
        <v>1506</v>
      </c>
      <c r="G163" s="222" t="s">
        <v>335</v>
      </c>
      <c r="H163" s="223">
        <v>1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38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177</v>
      </c>
      <c r="AT163" s="230" t="s">
        <v>172</v>
      </c>
      <c r="AU163" s="230" t="s">
        <v>81</v>
      </c>
      <c r="AY163" s="18" t="s">
        <v>169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81</v>
      </c>
      <c r="BK163" s="231">
        <f>ROUND(I163*H163,2)</f>
        <v>0</v>
      </c>
      <c r="BL163" s="18" t="s">
        <v>177</v>
      </c>
      <c r="BM163" s="230" t="s">
        <v>660</v>
      </c>
    </row>
    <row r="164" s="2" customFormat="1" ht="16.5" customHeight="1">
      <c r="A164" s="39"/>
      <c r="B164" s="40"/>
      <c r="C164" s="219" t="s">
        <v>376</v>
      </c>
      <c r="D164" s="219" t="s">
        <v>172</v>
      </c>
      <c r="E164" s="220" t="s">
        <v>1509</v>
      </c>
      <c r="F164" s="221" t="s">
        <v>1510</v>
      </c>
      <c r="G164" s="222" t="s">
        <v>561</v>
      </c>
      <c r="H164" s="223">
        <v>39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38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177</v>
      </c>
      <c r="AT164" s="230" t="s">
        <v>172</v>
      </c>
      <c r="AU164" s="230" t="s">
        <v>81</v>
      </c>
      <c r="AY164" s="18" t="s">
        <v>169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81</v>
      </c>
      <c r="BK164" s="231">
        <f>ROUND(I164*H164,2)</f>
        <v>0</v>
      </c>
      <c r="BL164" s="18" t="s">
        <v>177</v>
      </c>
      <c r="BM164" s="230" t="s">
        <v>664</v>
      </c>
    </row>
    <row r="165" s="12" customFormat="1" ht="25.92" customHeight="1">
      <c r="A165" s="12"/>
      <c r="B165" s="203"/>
      <c r="C165" s="204"/>
      <c r="D165" s="205" t="s">
        <v>72</v>
      </c>
      <c r="E165" s="206" t="s">
        <v>972</v>
      </c>
      <c r="F165" s="206" t="s">
        <v>1518</v>
      </c>
      <c r="G165" s="204"/>
      <c r="H165" s="204"/>
      <c r="I165" s="207"/>
      <c r="J165" s="208">
        <f>BK165</f>
        <v>0</v>
      </c>
      <c r="K165" s="204"/>
      <c r="L165" s="209"/>
      <c r="M165" s="210"/>
      <c r="N165" s="211"/>
      <c r="O165" s="211"/>
      <c r="P165" s="212">
        <f>P166</f>
        <v>0</v>
      </c>
      <c r="Q165" s="211"/>
      <c r="R165" s="212">
        <f>R166</f>
        <v>0</v>
      </c>
      <c r="S165" s="211"/>
      <c r="T165" s="213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81</v>
      </c>
      <c r="AT165" s="215" t="s">
        <v>72</v>
      </c>
      <c r="AU165" s="215" t="s">
        <v>73</v>
      </c>
      <c r="AY165" s="214" t="s">
        <v>169</v>
      </c>
      <c r="BK165" s="216">
        <f>BK166</f>
        <v>0</v>
      </c>
    </row>
    <row r="166" s="2" customFormat="1" ht="16.5" customHeight="1">
      <c r="A166" s="39"/>
      <c r="B166" s="40"/>
      <c r="C166" s="219" t="s">
        <v>678</v>
      </c>
      <c r="D166" s="219" t="s">
        <v>172</v>
      </c>
      <c r="E166" s="220" t="s">
        <v>1519</v>
      </c>
      <c r="F166" s="221" t="s">
        <v>1520</v>
      </c>
      <c r="G166" s="222" t="s">
        <v>351</v>
      </c>
      <c r="H166" s="223">
        <v>100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177</v>
      </c>
      <c r="AT166" s="230" t="s">
        <v>172</v>
      </c>
      <c r="AU166" s="230" t="s">
        <v>81</v>
      </c>
      <c r="AY166" s="18" t="s">
        <v>169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177</v>
      </c>
      <c r="BM166" s="230" t="s">
        <v>681</v>
      </c>
    </row>
    <row r="167" s="12" customFormat="1" ht="25.92" customHeight="1">
      <c r="A167" s="12"/>
      <c r="B167" s="203"/>
      <c r="C167" s="204"/>
      <c r="D167" s="205" t="s">
        <v>72</v>
      </c>
      <c r="E167" s="206" t="s">
        <v>1230</v>
      </c>
      <c r="F167" s="206" t="s">
        <v>1521</v>
      </c>
      <c r="G167" s="204"/>
      <c r="H167" s="204"/>
      <c r="I167" s="207"/>
      <c r="J167" s="208">
        <f>BK167</f>
        <v>0</v>
      </c>
      <c r="K167" s="204"/>
      <c r="L167" s="209"/>
      <c r="M167" s="210"/>
      <c r="N167" s="211"/>
      <c r="O167" s="211"/>
      <c r="P167" s="212">
        <f>SUM(P168:P171)</f>
        <v>0</v>
      </c>
      <c r="Q167" s="211"/>
      <c r="R167" s="212">
        <f>SUM(R168:R171)</f>
        <v>0</v>
      </c>
      <c r="S167" s="211"/>
      <c r="T167" s="213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81</v>
      </c>
      <c r="AT167" s="215" t="s">
        <v>72</v>
      </c>
      <c r="AU167" s="215" t="s">
        <v>73</v>
      </c>
      <c r="AY167" s="214" t="s">
        <v>169</v>
      </c>
      <c r="BK167" s="216">
        <f>SUM(BK168:BK171)</f>
        <v>0</v>
      </c>
    </row>
    <row r="168" s="2" customFormat="1" ht="16.5" customHeight="1">
      <c r="A168" s="39"/>
      <c r="B168" s="40"/>
      <c r="C168" s="219" t="s">
        <v>381</v>
      </c>
      <c r="D168" s="219" t="s">
        <v>172</v>
      </c>
      <c r="E168" s="220" t="s">
        <v>1522</v>
      </c>
      <c r="F168" s="221" t="s">
        <v>1523</v>
      </c>
      <c r="G168" s="222" t="s">
        <v>335</v>
      </c>
      <c r="H168" s="223">
        <v>1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38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177</v>
      </c>
      <c r="AT168" s="230" t="s">
        <v>172</v>
      </c>
      <c r="AU168" s="230" t="s">
        <v>81</v>
      </c>
      <c r="AY168" s="18" t="s">
        <v>169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81</v>
      </c>
      <c r="BK168" s="231">
        <f>ROUND(I168*H168,2)</f>
        <v>0</v>
      </c>
      <c r="BL168" s="18" t="s">
        <v>177</v>
      </c>
      <c r="BM168" s="230" t="s">
        <v>685</v>
      </c>
    </row>
    <row r="169" s="2" customFormat="1" ht="16.5" customHeight="1">
      <c r="A169" s="39"/>
      <c r="B169" s="40"/>
      <c r="C169" s="219" t="s">
        <v>686</v>
      </c>
      <c r="D169" s="219" t="s">
        <v>172</v>
      </c>
      <c r="E169" s="220" t="s">
        <v>1524</v>
      </c>
      <c r="F169" s="221" t="s">
        <v>1525</v>
      </c>
      <c r="G169" s="222" t="s">
        <v>335</v>
      </c>
      <c r="H169" s="223">
        <v>1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38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177</v>
      </c>
      <c r="AT169" s="230" t="s">
        <v>172</v>
      </c>
      <c r="AU169" s="230" t="s">
        <v>81</v>
      </c>
      <c r="AY169" s="18" t="s">
        <v>169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81</v>
      </c>
      <c r="BK169" s="231">
        <f>ROUND(I169*H169,2)</f>
        <v>0</v>
      </c>
      <c r="BL169" s="18" t="s">
        <v>177</v>
      </c>
      <c r="BM169" s="230" t="s">
        <v>689</v>
      </c>
    </row>
    <row r="170" s="2" customFormat="1" ht="16.5" customHeight="1">
      <c r="A170" s="39"/>
      <c r="B170" s="40"/>
      <c r="C170" s="219" t="s">
        <v>396</v>
      </c>
      <c r="D170" s="219" t="s">
        <v>172</v>
      </c>
      <c r="E170" s="220" t="s">
        <v>1526</v>
      </c>
      <c r="F170" s="221" t="s">
        <v>1527</v>
      </c>
      <c r="G170" s="222" t="s">
        <v>335</v>
      </c>
      <c r="H170" s="223">
        <v>1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38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177</v>
      </c>
      <c r="AT170" s="230" t="s">
        <v>172</v>
      </c>
      <c r="AU170" s="230" t="s">
        <v>81</v>
      </c>
      <c r="AY170" s="18" t="s">
        <v>169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81</v>
      </c>
      <c r="BK170" s="231">
        <f>ROUND(I170*H170,2)</f>
        <v>0</v>
      </c>
      <c r="BL170" s="18" t="s">
        <v>177</v>
      </c>
      <c r="BM170" s="230" t="s">
        <v>713</v>
      </c>
    </row>
    <row r="171" s="2" customFormat="1" ht="16.5" customHeight="1">
      <c r="A171" s="39"/>
      <c r="B171" s="40"/>
      <c r="C171" s="219" t="s">
        <v>715</v>
      </c>
      <c r="D171" s="219" t="s">
        <v>172</v>
      </c>
      <c r="E171" s="220" t="s">
        <v>1528</v>
      </c>
      <c r="F171" s="221" t="s">
        <v>1308</v>
      </c>
      <c r="G171" s="222" t="s">
        <v>335</v>
      </c>
      <c r="H171" s="223">
        <v>1</v>
      </c>
      <c r="I171" s="224"/>
      <c r="J171" s="225">
        <f>ROUND(I171*H171,2)</f>
        <v>0</v>
      </c>
      <c r="K171" s="221" t="s">
        <v>1</v>
      </c>
      <c r="L171" s="45"/>
      <c r="M171" s="293" t="s">
        <v>1</v>
      </c>
      <c r="N171" s="294" t="s">
        <v>38</v>
      </c>
      <c r="O171" s="295"/>
      <c r="P171" s="296">
        <f>O171*H171</f>
        <v>0</v>
      </c>
      <c r="Q171" s="296">
        <v>0</v>
      </c>
      <c r="R171" s="296">
        <f>Q171*H171</f>
        <v>0</v>
      </c>
      <c r="S171" s="296">
        <v>0</v>
      </c>
      <c r="T171" s="29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177</v>
      </c>
      <c r="AT171" s="230" t="s">
        <v>172</v>
      </c>
      <c r="AU171" s="230" t="s">
        <v>81</v>
      </c>
      <c r="AY171" s="18" t="s">
        <v>169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81</v>
      </c>
      <c r="BK171" s="231">
        <f>ROUND(I171*H171,2)</f>
        <v>0</v>
      </c>
      <c r="BL171" s="18" t="s">
        <v>177</v>
      </c>
      <c r="BM171" s="230" t="s">
        <v>718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dsfT8SoH7/PhJyVuZ+6TI6xcXdh3DP3BMowisTqkDZBzRENT0GjDptg7beKs0/zvm7iKxfswy1cvw5o+pxOBBA==" hashValue="DwV4qHfAqK3Hx33+cxFuGziLL6883rDW36J+UCvpwDjvA+tBC92oFoJSBGABvpkgTyWQVnmXzFDtiEwaAiUGKQ==" algorithmName="SHA-512" password="CC35"/>
  <autoFilter ref="C120:K17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ROUND((SUM(BE127:BE249)),  2)</f>
        <v>0</v>
      </c>
      <c r="G33" s="39"/>
      <c r="H33" s="39"/>
      <c r="I33" s="156">
        <v>0.20999999999999999</v>
      </c>
      <c r="J33" s="155">
        <f>ROUND(((SUM(BE127:BE249))*I33),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ROUND((SUM(BF127:BF249)),  2)</f>
        <v>0</v>
      </c>
      <c r="G34" s="39"/>
      <c r="H34" s="39"/>
      <c r="I34" s="156">
        <v>0.14999999999999999</v>
      </c>
      <c r="J34" s="155">
        <f>ROUND(((SUM(BF127:BF249))*I34),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ROUND((SUM(BG127:BG249)),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ROUND((SUM(BH127:BH249)),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ROUND((SUM(BI127:BI249)),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06 - ZTI VNITRNI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141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1530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146</v>
      </c>
      <c r="E99" s="183"/>
      <c r="F99" s="183"/>
      <c r="G99" s="183"/>
      <c r="H99" s="183"/>
      <c r="I99" s="183"/>
      <c r="J99" s="184">
        <f>J139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1531</v>
      </c>
      <c r="E100" s="189"/>
      <c r="F100" s="189"/>
      <c r="G100" s="189"/>
      <c r="H100" s="189"/>
      <c r="I100" s="189"/>
      <c r="J100" s="190">
        <f>J140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1532</v>
      </c>
      <c r="E101" s="189"/>
      <c r="F101" s="189"/>
      <c r="G101" s="189"/>
      <c r="H101" s="189"/>
      <c r="I101" s="189"/>
      <c r="J101" s="190">
        <f>J148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1533</v>
      </c>
      <c r="E102" s="189"/>
      <c r="F102" s="189"/>
      <c r="G102" s="189"/>
      <c r="H102" s="189"/>
      <c r="I102" s="189"/>
      <c r="J102" s="190">
        <f>J156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1534</v>
      </c>
      <c r="E103" s="189"/>
      <c r="F103" s="189"/>
      <c r="G103" s="189"/>
      <c r="H103" s="189"/>
      <c r="I103" s="189"/>
      <c r="J103" s="190">
        <f>J169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1535</v>
      </c>
      <c r="E104" s="189"/>
      <c r="F104" s="189"/>
      <c r="G104" s="189"/>
      <c r="H104" s="189"/>
      <c r="I104" s="189"/>
      <c r="J104" s="190">
        <f>J187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1536</v>
      </c>
      <c r="E105" s="189"/>
      <c r="F105" s="189"/>
      <c r="G105" s="189"/>
      <c r="H105" s="189"/>
      <c r="I105" s="189"/>
      <c r="J105" s="190">
        <f>J208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1537</v>
      </c>
      <c r="E106" s="189"/>
      <c r="F106" s="189"/>
      <c r="G106" s="189"/>
      <c r="H106" s="189"/>
      <c r="I106" s="189"/>
      <c r="J106" s="190">
        <f>J224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1538</v>
      </c>
      <c r="E107" s="189"/>
      <c r="F107" s="189"/>
      <c r="G107" s="189"/>
      <c r="H107" s="189"/>
      <c r="I107" s="189"/>
      <c r="J107" s="190">
        <f>J247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154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75" t="str">
        <f>E7</f>
        <v xml:space="preserve"> Dětský domov a školní jídelna Sedloňov - Stavební úpravy objektu - II. ETAPA SO01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06 - ZTI VNITRNI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 xml:space="preserve"> </v>
      </c>
      <c r="G123" s="41"/>
      <c r="H123" s="41"/>
      <c r="I123" s="33" t="s">
        <v>29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IF(E18="","",E18)</f>
        <v>Vyplň údaj</v>
      </c>
      <c r="G124" s="41"/>
      <c r="H124" s="41"/>
      <c r="I124" s="33" t="s">
        <v>31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155</v>
      </c>
      <c r="D126" s="195" t="s">
        <v>58</v>
      </c>
      <c r="E126" s="195" t="s">
        <v>54</v>
      </c>
      <c r="F126" s="195" t="s">
        <v>55</v>
      </c>
      <c r="G126" s="195" t="s">
        <v>156</v>
      </c>
      <c r="H126" s="195" t="s">
        <v>157</v>
      </c>
      <c r="I126" s="195" t="s">
        <v>158</v>
      </c>
      <c r="J126" s="195" t="s">
        <v>138</v>
      </c>
      <c r="K126" s="196" t="s">
        <v>159</v>
      </c>
      <c r="L126" s="197"/>
      <c r="M126" s="101" t="s">
        <v>1</v>
      </c>
      <c r="N126" s="102" t="s">
        <v>37</v>
      </c>
      <c r="O126" s="102" t="s">
        <v>160</v>
      </c>
      <c r="P126" s="102" t="s">
        <v>161</v>
      </c>
      <c r="Q126" s="102" t="s">
        <v>162</v>
      </c>
      <c r="R126" s="102" t="s">
        <v>163</v>
      </c>
      <c r="S126" s="102" t="s">
        <v>164</v>
      </c>
      <c r="T126" s="103" t="s">
        <v>165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166</v>
      </c>
      <c r="D127" s="41"/>
      <c r="E127" s="41"/>
      <c r="F127" s="41"/>
      <c r="G127" s="41"/>
      <c r="H127" s="41"/>
      <c r="I127" s="41"/>
      <c r="J127" s="198">
        <f>BK127</f>
        <v>0</v>
      </c>
      <c r="K127" s="41"/>
      <c r="L127" s="45"/>
      <c r="M127" s="104"/>
      <c r="N127" s="199"/>
      <c r="O127" s="105"/>
      <c r="P127" s="200">
        <f>P128+P139</f>
        <v>0</v>
      </c>
      <c r="Q127" s="105"/>
      <c r="R127" s="200">
        <f>R128+R139</f>
        <v>0</v>
      </c>
      <c r="S127" s="105"/>
      <c r="T127" s="201">
        <f>T128+T139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140</v>
      </c>
      <c r="BK127" s="202">
        <f>BK128+BK139</f>
        <v>0</v>
      </c>
    </row>
    <row r="128" s="12" customFormat="1" ht="25.92" customHeight="1">
      <c r="A128" s="12"/>
      <c r="B128" s="203"/>
      <c r="C128" s="204"/>
      <c r="D128" s="205" t="s">
        <v>72</v>
      </c>
      <c r="E128" s="206" t="s">
        <v>167</v>
      </c>
      <c r="F128" s="206" t="s">
        <v>168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</f>
        <v>0</v>
      </c>
      <c r="Q128" s="211"/>
      <c r="R128" s="212">
        <f>R129</f>
        <v>0</v>
      </c>
      <c r="S128" s="211"/>
      <c r="T128" s="21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81</v>
      </c>
      <c r="AT128" s="215" t="s">
        <v>72</v>
      </c>
      <c r="AU128" s="215" t="s">
        <v>73</v>
      </c>
      <c r="AY128" s="214" t="s">
        <v>169</v>
      </c>
      <c r="BK128" s="216">
        <f>BK129</f>
        <v>0</v>
      </c>
    </row>
    <row r="129" s="12" customFormat="1" ht="22.8" customHeight="1">
      <c r="A129" s="12"/>
      <c r="B129" s="203"/>
      <c r="C129" s="204"/>
      <c r="D129" s="205" t="s">
        <v>72</v>
      </c>
      <c r="E129" s="217" t="s">
        <v>81</v>
      </c>
      <c r="F129" s="217" t="s">
        <v>1539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SUM(P130:P138)</f>
        <v>0</v>
      </c>
      <c r="Q129" s="211"/>
      <c r="R129" s="212">
        <f>SUM(R130:R138)</f>
        <v>0</v>
      </c>
      <c r="S129" s="211"/>
      <c r="T129" s="213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81</v>
      </c>
      <c r="AT129" s="215" t="s">
        <v>72</v>
      </c>
      <c r="AU129" s="215" t="s">
        <v>81</v>
      </c>
      <c r="AY129" s="214" t="s">
        <v>169</v>
      </c>
      <c r="BK129" s="216">
        <f>SUM(BK130:BK138)</f>
        <v>0</v>
      </c>
    </row>
    <row r="130" s="2" customFormat="1" ht="24.15" customHeight="1">
      <c r="A130" s="39"/>
      <c r="B130" s="40"/>
      <c r="C130" s="219" t="s">
        <v>73</v>
      </c>
      <c r="D130" s="219" t="s">
        <v>172</v>
      </c>
      <c r="E130" s="220" t="s">
        <v>1540</v>
      </c>
      <c r="F130" s="221" t="s">
        <v>1541</v>
      </c>
      <c r="G130" s="222" t="s">
        <v>335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38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177</v>
      </c>
      <c r="AT130" s="230" t="s">
        <v>172</v>
      </c>
      <c r="AU130" s="230" t="s">
        <v>83</v>
      </c>
      <c r="AY130" s="18" t="s">
        <v>169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177</v>
      </c>
      <c r="BM130" s="230" t="s">
        <v>83</v>
      </c>
    </row>
    <row r="131" s="2" customFormat="1" ht="21.75" customHeight="1">
      <c r="A131" s="39"/>
      <c r="B131" s="40"/>
      <c r="C131" s="219" t="s">
        <v>73</v>
      </c>
      <c r="D131" s="219" t="s">
        <v>172</v>
      </c>
      <c r="E131" s="220" t="s">
        <v>1542</v>
      </c>
      <c r="F131" s="221" t="s">
        <v>1543</v>
      </c>
      <c r="G131" s="222" t="s">
        <v>1276</v>
      </c>
      <c r="H131" s="223">
        <v>350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177</v>
      </c>
      <c r="AT131" s="230" t="s">
        <v>172</v>
      </c>
      <c r="AU131" s="230" t="s">
        <v>83</v>
      </c>
      <c r="AY131" s="18" t="s">
        <v>169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177</v>
      </c>
      <c r="BM131" s="230" t="s">
        <v>177</v>
      </c>
    </row>
    <row r="132" s="2" customFormat="1" ht="24.15" customHeight="1">
      <c r="A132" s="39"/>
      <c r="B132" s="40"/>
      <c r="C132" s="219" t="s">
        <v>73</v>
      </c>
      <c r="D132" s="219" t="s">
        <v>172</v>
      </c>
      <c r="E132" s="220" t="s">
        <v>1544</v>
      </c>
      <c r="F132" s="221" t="s">
        <v>1545</v>
      </c>
      <c r="G132" s="222" t="s">
        <v>1276</v>
      </c>
      <c r="H132" s="223">
        <v>30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177</v>
      </c>
      <c r="AT132" s="230" t="s">
        <v>172</v>
      </c>
      <c r="AU132" s="230" t="s">
        <v>83</v>
      </c>
      <c r="AY132" s="18" t="s">
        <v>169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177</v>
      </c>
      <c r="BM132" s="230" t="s">
        <v>200</v>
      </c>
    </row>
    <row r="133" s="2" customFormat="1" ht="24.15" customHeight="1">
      <c r="A133" s="39"/>
      <c r="B133" s="40"/>
      <c r="C133" s="219" t="s">
        <v>73</v>
      </c>
      <c r="D133" s="219" t="s">
        <v>172</v>
      </c>
      <c r="E133" s="220" t="s">
        <v>1546</v>
      </c>
      <c r="F133" s="221" t="s">
        <v>1547</v>
      </c>
      <c r="G133" s="222" t="s">
        <v>335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177</v>
      </c>
      <c r="AT133" s="230" t="s">
        <v>172</v>
      </c>
      <c r="AU133" s="230" t="s">
        <v>83</v>
      </c>
      <c r="AY133" s="18" t="s">
        <v>169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177</v>
      </c>
      <c r="BM133" s="230" t="s">
        <v>250</v>
      </c>
    </row>
    <row r="134" s="2" customFormat="1" ht="24.15" customHeight="1">
      <c r="A134" s="39"/>
      <c r="B134" s="40"/>
      <c r="C134" s="219" t="s">
        <v>73</v>
      </c>
      <c r="D134" s="219" t="s">
        <v>172</v>
      </c>
      <c r="E134" s="220" t="s">
        <v>1548</v>
      </c>
      <c r="F134" s="221" t="s">
        <v>1549</v>
      </c>
      <c r="G134" s="222" t="s">
        <v>335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38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177</v>
      </c>
      <c r="AT134" s="230" t="s">
        <v>172</v>
      </c>
      <c r="AU134" s="230" t="s">
        <v>83</v>
      </c>
      <c r="AY134" s="18" t="s">
        <v>169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177</v>
      </c>
      <c r="BM134" s="230" t="s">
        <v>254</v>
      </c>
    </row>
    <row r="135" s="2" customFormat="1" ht="33" customHeight="1">
      <c r="A135" s="39"/>
      <c r="B135" s="40"/>
      <c r="C135" s="219" t="s">
        <v>73</v>
      </c>
      <c r="D135" s="219" t="s">
        <v>172</v>
      </c>
      <c r="E135" s="220" t="s">
        <v>1550</v>
      </c>
      <c r="F135" s="221" t="s">
        <v>1551</v>
      </c>
      <c r="G135" s="222" t="s">
        <v>335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177</v>
      </c>
      <c r="AT135" s="230" t="s">
        <v>172</v>
      </c>
      <c r="AU135" s="230" t="s">
        <v>83</v>
      </c>
      <c r="AY135" s="18" t="s">
        <v>169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177</v>
      </c>
      <c r="BM135" s="230" t="s">
        <v>258</v>
      </c>
    </row>
    <row r="136" s="2" customFormat="1" ht="24.15" customHeight="1">
      <c r="A136" s="39"/>
      <c r="B136" s="40"/>
      <c r="C136" s="219" t="s">
        <v>73</v>
      </c>
      <c r="D136" s="219" t="s">
        <v>172</v>
      </c>
      <c r="E136" s="220" t="s">
        <v>1552</v>
      </c>
      <c r="F136" s="221" t="s">
        <v>1553</v>
      </c>
      <c r="G136" s="222" t="s">
        <v>335</v>
      </c>
      <c r="H136" s="223">
        <v>10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177</v>
      </c>
      <c r="AT136" s="230" t="s">
        <v>172</v>
      </c>
      <c r="AU136" s="230" t="s">
        <v>83</v>
      </c>
      <c r="AY136" s="18" t="s">
        <v>169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177</v>
      </c>
      <c r="BM136" s="230" t="s">
        <v>278</v>
      </c>
    </row>
    <row r="137" s="2" customFormat="1" ht="55.5" customHeight="1">
      <c r="A137" s="39"/>
      <c r="B137" s="40"/>
      <c r="C137" s="219" t="s">
        <v>81</v>
      </c>
      <c r="D137" s="219" t="s">
        <v>172</v>
      </c>
      <c r="E137" s="220" t="s">
        <v>1554</v>
      </c>
      <c r="F137" s="221" t="s">
        <v>1555</v>
      </c>
      <c r="G137" s="222" t="s">
        <v>521</v>
      </c>
      <c r="H137" s="223">
        <v>1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38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177</v>
      </c>
      <c r="AT137" s="230" t="s">
        <v>172</v>
      </c>
      <c r="AU137" s="230" t="s">
        <v>83</v>
      </c>
      <c r="AY137" s="18" t="s">
        <v>169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177</v>
      </c>
      <c r="BM137" s="230" t="s">
        <v>1556</v>
      </c>
    </row>
    <row r="138" s="2" customFormat="1">
      <c r="A138" s="39"/>
      <c r="B138" s="40"/>
      <c r="C138" s="41"/>
      <c r="D138" s="234" t="s">
        <v>522</v>
      </c>
      <c r="E138" s="41"/>
      <c r="F138" s="279" t="s">
        <v>1557</v>
      </c>
      <c r="G138" s="41"/>
      <c r="H138" s="41"/>
      <c r="I138" s="280"/>
      <c r="J138" s="41"/>
      <c r="K138" s="41"/>
      <c r="L138" s="45"/>
      <c r="M138" s="281"/>
      <c r="N138" s="282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522</v>
      </c>
      <c r="AU138" s="18" t="s">
        <v>83</v>
      </c>
    </row>
    <row r="139" s="12" customFormat="1" ht="25.92" customHeight="1">
      <c r="A139" s="12"/>
      <c r="B139" s="203"/>
      <c r="C139" s="204"/>
      <c r="D139" s="205" t="s">
        <v>72</v>
      </c>
      <c r="E139" s="206" t="s">
        <v>370</v>
      </c>
      <c r="F139" s="206" t="s">
        <v>371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P140+P148+P156+P169+P187+P208+P224+P247</f>
        <v>0</v>
      </c>
      <c r="Q139" s="211"/>
      <c r="R139" s="212">
        <f>R140+R148+R156+R169+R187+R208+R224+R247</f>
        <v>0</v>
      </c>
      <c r="S139" s="211"/>
      <c r="T139" s="213">
        <f>T140+T148+T156+T169+T187+T208+T224+T247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83</v>
      </c>
      <c r="AT139" s="215" t="s">
        <v>72</v>
      </c>
      <c r="AU139" s="215" t="s">
        <v>73</v>
      </c>
      <c r="AY139" s="214" t="s">
        <v>169</v>
      </c>
      <c r="BK139" s="216">
        <f>BK140+BK148+BK156+BK169+BK187+BK208+BK224+BK247</f>
        <v>0</v>
      </c>
    </row>
    <row r="140" s="12" customFormat="1" ht="22.8" customHeight="1">
      <c r="A140" s="12"/>
      <c r="B140" s="203"/>
      <c r="C140" s="204"/>
      <c r="D140" s="205" t="s">
        <v>72</v>
      </c>
      <c r="E140" s="217" t="s">
        <v>83</v>
      </c>
      <c r="F140" s="217" t="s">
        <v>1558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SUM(P141:P147)</f>
        <v>0</v>
      </c>
      <c r="Q140" s="211"/>
      <c r="R140" s="212">
        <f>SUM(R141:R147)</f>
        <v>0</v>
      </c>
      <c r="S140" s="211"/>
      <c r="T140" s="213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81</v>
      </c>
      <c r="AT140" s="215" t="s">
        <v>72</v>
      </c>
      <c r="AU140" s="215" t="s">
        <v>81</v>
      </c>
      <c r="AY140" s="214" t="s">
        <v>169</v>
      </c>
      <c r="BK140" s="216">
        <f>SUM(BK141:BK147)</f>
        <v>0</v>
      </c>
    </row>
    <row r="141" s="2" customFormat="1" ht="24.15" customHeight="1">
      <c r="A141" s="39"/>
      <c r="B141" s="40"/>
      <c r="C141" s="219" t="s">
        <v>73</v>
      </c>
      <c r="D141" s="219" t="s">
        <v>172</v>
      </c>
      <c r="E141" s="220" t="s">
        <v>1559</v>
      </c>
      <c r="F141" s="221" t="s">
        <v>1560</v>
      </c>
      <c r="G141" s="222" t="s">
        <v>561</v>
      </c>
      <c r="H141" s="223">
        <v>80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38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177</v>
      </c>
      <c r="AT141" s="230" t="s">
        <v>172</v>
      </c>
      <c r="AU141" s="230" t="s">
        <v>83</v>
      </c>
      <c r="AY141" s="18" t="s">
        <v>169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81</v>
      </c>
      <c r="BK141" s="231">
        <f>ROUND(I141*H141,2)</f>
        <v>0</v>
      </c>
      <c r="BL141" s="18" t="s">
        <v>177</v>
      </c>
      <c r="BM141" s="230" t="s">
        <v>316</v>
      </c>
    </row>
    <row r="142" s="2" customFormat="1" ht="24.15" customHeight="1">
      <c r="A142" s="39"/>
      <c r="B142" s="40"/>
      <c r="C142" s="219" t="s">
        <v>73</v>
      </c>
      <c r="D142" s="219" t="s">
        <v>172</v>
      </c>
      <c r="E142" s="220" t="s">
        <v>1561</v>
      </c>
      <c r="F142" s="221" t="s">
        <v>1562</v>
      </c>
      <c r="G142" s="222" t="s">
        <v>561</v>
      </c>
      <c r="H142" s="223">
        <v>70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38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177</v>
      </c>
      <c r="AT142" s="230" t="s">
        <v>172</v>
      </c>
      <c r="AU142" s="230" t="s">
        <v>83</v>
      </c>
      <c r="AY142" s="18" t="s">
        <v>169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177</v>
      </c>
      <c r="BM142" s="230" t="s">
        <v>321</v>
      </c>
    </row>
    <row r="143" s="2" customFormat="1" ht="24.15" customHeight="1">
      <c r="A143" s="39"/>
      <c r="B143" s="40"/>
      <c r="C143" s="219" t="s">
        <v>73</v>
      </c>
      <c r="D143" s="219" t="s">
        <v>172</v>
      </c>
      <c r="E143" s="220" t="s">
        <v>1563</v>
      </c>
      <c r="F143" s="221" t="s">
        <v>1564</v>
      </c>
      <c r="G143" s="222" t="s">
        <v>561</v>
      </c>
      <c r="H143" s="223">
        <v>25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177</v>
      </c>
      <c r="AT143" s="230" t="s">
        <v>172</v>
      </c>
      <c r="AU143" s="230" t="s">
        <v>83</v>
      </c>
      <c r="AY143" s="18" t="s">
        <v>169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177</v>
      </c>
      <c r="BM143" s="230" t="s">
        <v>326</v>
      </c>
    </row>
    <row r="144" s="2" customFormat="1" ht="24.15" customHeight="1">
      <c r="A144" s="39"/>
      <c r="B144" s="40"/>
      <c r="C144" s="219" t="s">
        <v>73</v>
      </c>
      <c r="D144" s="219" t="s">
        <v>172</v>
      </c>
      <c r="E144" s="220" t="s">
        <v>1565</v>
      </c>
      <c r="F144" s="221" t="s">
        <v>1566</v>
      </c>
      <c r="G144" s="222" t="s">
        <v>561</v>
      </c>
      <c r="H144" s="223">
        <v>45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38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177</v>
      </c>
      <c r="AT144" s="230" t="s">
        <v>172</v>
      </c>
      <c r="AU144" s="230" t="s">
        <v>83</v>
      </c>
      <c r="AY144" s="18" t="s">
        <v>169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81</v>
      </c>
      <c r="BK144" s="231">
        <f>ROUND(I144*H144,2)</f>
        <v>0</v>
      </c>
      <c r="BL144" s="18" t="s">
        <v>177</v>
      </c>
      <c r="BM144" s="230" t="s">
        <v>331</v>
      </c>
    </row>
    <row r="145" s="2" customFormat="1" ht="16.5" customHeight="1">
      <c r="A145" s="39"/>
      <c r="B145" s="40"/>
      <c r="C145" s="219" t="s">
        <v>73</v>
      </c>
      <c r="D145" s="219" t="s">
        <v>172</v>
      </c>
      <c r="E145" s="220" t="s">
        <v>1567</v>
      </c>
      <c r="F145" s="221" t="s">
        <v>1510</v>
      </c>
      <c r="G145" s="222" t="s">
        <v>561</v>
      </c>
      <c r="H145" s="223">
        <v>220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38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177</v>
      </c>
      <c r="AT145" s="230" t="s">
        <v>172</v>
      </c>
      <c r="AU145" s="230" t="s">
        <v>83</v>
      </c>
      <c r="AY145" s="18" t="s">
        <v>169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177</v>
      </c>
      <c r="BM145" s="230" t="s">
        <v>336</v>
      </c>
    </row>
    <row r="146" s="2" customFormat="1" ht="24.15" customHeight="1">
      <c r="A146" s="39"/>
      <c r="B146" s="40"/>
      <c r="C146" s="219" t="s">
        <v>73</v>
      </c>
      <c r="D146" s="219" t="s">
        <v>172</v>
      </c>
      <c r="E146" s="220" t="s">
        <v>1568</v>
      </c>
      <c r="F146" s="221" t="s">
        <v>1569</v>
      </c>
      <c r="G146" s="222" t="s">
        <v>335</v>
      </c>
      <c r="H146" s="223">
        <v>2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38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177</v>
      </c>
      <c r="AT146" s="230" t="s">
        <v>172</v>
      </c>
      <c r="AU146" s="230" t="s">
        <v>83</v>
      </c>
      <c r="AY146" s="18" t="s">
        <v>169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177</v>
      </c>
      <c r="BM146" s="230" t="s">
        <v>340</v>
      </c>
    </row>
    <row r="147" s="2" customFormat="1" ht="21.75" customHeight="1">
      <c r="A147" s="39"/>
      <c r="B147" s="40"/>
      <c r="C147" s="219" t="s">
        <v>73</v>
      </c>
      <c r="D147" s="219" t="s">
        <v>172</v>
      </c>
      <c r="E147" s="220" t="s">
        <v>1570</v>
      </c>
      <c r="F147" s="221" t="s">
        <v>1571</v>
      </c>
      <c r="G147" s="222" t="s">
        <v>1572</v>
      </c>
      <c r="H147" s="298"/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38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177</v>
      </c>
      <c r="AT147" s="230" t="s">
        <v>172</v>
      </c>
      <c r="AU147" s="230" t="s">
        <v>83</v>
      </c>
      <c r="AY147" s="18" t="s">
        <v>169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177</v>
      </c>
      <c r="BM147" s="230" t="s">
        <v>345</v>
      </c>
    </row>
    <row r="148" s="12" customFormat="1" ht="22.8" customHeight="1">
      <c r="A148" s="12"/>
      <c r="B148" s="203"/>
      <c r="C148" s="204"/>
      <c r="D148" s="205" t="s">
        <v>72</v>
      </c>
      <c r="E148" s="217" t="s">
        <v>170</v>
      </c>
      <c r="F148" s="217" t="s">
        <v>1573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SUM(P149:P155)</f>
        <v>0</v>
      </c>
      <c r="Q148" s="211"/>
      <c r="R148" s="212">
        <f>SUM(R149:R155)</f>
        <v>0</v>
      </c>
      <c r="S148" s="211"/>
      <c r="T148" s="213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81</v>
      </c>
      <c r="AT148" s="215" t="s">
        <v>72</v>
      </c>
      <c r="AU148" s="215" t="s">
        <v>81</v>
      </c>
      <c r="AY148" s="214" t="s">
        <v>169</v>
      </c>
      <c r="BK148" s="216">
        <f>SUM(BK149:BK155)</f>
        <v>0</v>
      </c>
    </row>
    <row r="149" s="2" customFormat="1" ht="24.15" customHeight="1">
      <c r="A149" s="39"/>
      <c r="B149" s="40"/>
      <c r="C149" s="219" t="s">
        <v>73</v>
      </c>
      <c r="D149" s="219" t="s">
        <v>172</v>
      </c>
      <c r="E149" s="220" t="s">
        <v>1574</v>
      </c>
      <c r="F149" s="221" t="s">
        <v>1575</v>
      </c>
      <c r="G149" s="222" t="s">
        <v>561</v>
      </c>
      <c r="H149" s="223">
        <v>20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38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177</v>
      </c>
      <c r="AT149" s="230" t="s">
        <v>172</v>
      </c>
      <c r="AU149" s="230" t="s">
        <v>83</v>
      </c>
      <c r="AY149" s="18" t="s">
        <v>169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81</v>
      </c>
      <c r="BK149" s="231">
        <f>ROUND(I149*H149,2)</f>
        <v>0</v>
      </c>
      <c r="BL149" s="18" t="s">
        <v>177</v>
      </c>
      <c r="BM149" s="230" t="s">
        <v>352</v>
      </c>
    </row>
    <row r="150" s="2" customFormat="1" ht="24.15" customHeight="1">
      <c r="A150" s="39"/>
      <c r="B150" s="40"/>
      <c r="C150" s="219" t="s">
        <v>73</v>
      </c>
      <c r="D150" s="219" t="s">
        <v>172</v>
      </c>
      <c r="E150" s="220" t="s">
        <v>1576</v>
      </c>
      <c r="F150" s="221" t="s">
        <v>1577</v>
      </c>
      <c r="G150" s="222" t="s">
        <v>561</v>
      </c>
      <c r="H150" s="223">
        <v>10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38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177</v>
      </c>
      <c r="AT150" s="230" t="s">
        <v>172</v>
      </c>
      <c r="AU150" s="230" t="s">
        <v>83</v>
      </c>
      <c r="AY150" s="18" t="s">
        <v>169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177</v>
      </c>
      <c r="BM150" s="230" t="s">
        <v>355</v>
      </c>
    </row>
    <row r="151" s="2" customFormat="1" ht="24.15" customHeight="1">
      <c r="A151" s="39"/>
      <c r="B151" s="40"/>
      <c r="C151" s="219" t="s">
        <v>73</v>
      </c>
      <c r="D151" s="219" t="s">
        <v>172</v>
      </c>
      <c r="E151" s="220" t="s">
        <v>1578</v>
      </c>
      <c r="F151" s="221" t="s">
        <v>1579</v>
      </c>
      <c r="G151" s="222" t="s">
        <v>561</v>
      </c>
      <c r="H151" s="223">
        <v>12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38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177</v>
      </c>
      <c r="AT151" s="230" t="s">
        <v>172</v>
      </c>
      <c r="AU151" s="230" t="s">
        <v>83</v>
      </c>
      <c r="AY151" s="18" t="s">
        <v>169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177</v>
      </c>
      <c r="BM151" s="230" t="s">
        <v>359</v>
      </c>
    </row>
    <row r="152" s="2" customFormat="1" ht="24.15" customHeight="1">
      <c r="A152" s="39"/>
      <c r="B152" s="40"/>
      <c r="C152" s="219" t="s">
        <v>73</v>
      </c>
      <c r="D152" s="219" t="s">
        <v>172</v>
      </c>
      <c r="E152" s="220" t="s">
        <v>1580</v>
      </c>
      <c r="F152" s="221" t="s">
        <v>1581</v>
      </c>
      <c r="G152" s="222" t="s">
        <v>561</v>
      </c>
      <c r="H152" s="223">
        <v>10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38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177</v>
      </c>
      <c r="AT152" s="230" t="s">
        <v>172</v>
      </c>
      <c r="AU152" s="230" t="s">
        <v>83</v>
      </c>
      <c r="AY152" s="18" t="s">
        <v>169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81</v>
      </c>
      <c r="BK152" s="231">
        <f>ROUND(I152*H152,2)</f>
        <v>0</v>
      </c>
      <c r="BL152" s="18" t="s">
        <v>177</v>
      </c>
      <c r="BM152" s="230" t="s">
        <v>363</v>
      </c>
    </row>
    <row r="153" s="2" customFormat="1" ht="24.15" customHeight="1">
      <c r="A153" s="39"/>
      <c r="B153" s="40"/>
      <c r="C153" s="219" t="s">
        <v>73</v>
      </c>
      <c r="D153" s="219" t="s">
        <v>172</v>
      </c>
      <c r="E153" s="220" t="s">
        <v>1582</v>
      </c>
      <c r="F153" s="221" t="s">
        <v>1583</v>
      </c>
      <c r="G153" s="222" t="s">
        <v>561</v>
      </c>
      <c r="H153" s="223">
        <v>10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38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177</v>
      </c>
      <c r="AT153" s="230" t="s">
        <v>172</v>
      </c>
      <c r="AU153" s="230" t="s">
        <v>83</v>
      </c>
      <c r="AY153" s="18" t="s">
        <v>169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81</v>
      </c>
      <c r="BK153" s="231">
        <f>ROUND(I153*H153,2)</f>
        <v>0</v>
      </c>
      <c r="BL153" s="18" t="s">
        <v>177</v>
      </c>
      <c r="BM153" s="230" t="s">
        <v>369</v>
      </c>
    </row>
    <row r="154" s="2" customFormat="1" ht="16.5" customHeight="1">
      <c r="A154" s="39"/>
      <c r="B154" s="40"/>
      <c r="C154" s="219" t="s">
        <v>73</v>
      </c>
      <c r="D154" s="219" t="s">
        <v>172</v>
      </c>
      <c r="E154" s="220" t="s">
        <v>1584</v>
      </c>
      <c r="F154" s="221" t="s">
        <v>1510</v>
      </c>
      <c r="G154" s="222" t="s">
        <v>561</v>
      </c>
      <c r="H154" s="223">
        <v>62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38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177</v>
      </c>
      <c r="AT154" s="230" t="s">
        <v>172</v>
      </c>
      <c r="AU154" s="230" t="s">
        <v>83</v>
      </c>
      <c r="AY154" s="18" t="s">
        <v>169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81</v>
      </c>
      <c r="BK154" s="231">
        <f>ROUND(I154*H154,2)</f>
        <v>0</v>
      </c>
      <c r="BL154" s="18" t="s">
        <v>177</v>
      </c>
      <c r="BM154" s="230" t="s">
        <v>376</v>
      </c>
    </row>
    <row r="155" s="2" customFormat="1" ht="21.75" customHeight="1">
      <c r="A155" s="39"/>
      <c r="B155" s="40"/>
      <c r="C155" s="219" t="s">
        <v>73</v>
      </c>
      <c r="D155" s="219" t="s">
        <v>172</v>
      </c>
      <c r="E155" s="220" t="s">
        <v>1585</v>
      </c>
      <c r="F155" s="221" t="s">
        <v>1571</v>
      </c>
      <c r="G155" s="222" t="s">
        <v>1572</v>
      </c>
      <c r="H155" s="298"/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38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177</v>
      </c>
      <c r="AT155" s="230" t="s">
        <v>172</v>
      </c>
      <c r="AU155" s="230" t="s">
        <v>83</v>
      </c>
      <c r="AY155" s="18" t="s">
        <v>169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177</v>
      </c>
      <c r="BM155" s="230" t="s">
        <v>381</v>
      </c>
    </row>
    <row r="156" s="12" customFormat="1" ht="22.8" customHeight="1">
      <c r="A156" s="12"/>
      <c r="B156" s="203"/>
      <c r="C156" s="204"/>
      <c r="D156" s="205" t="s">
        <v>72</v>
      </c>
      <c r="E156" s="217" t="s">
        <v>177</v>
      </c>
      <c r="F156" s="217" t="s">
        <v>1586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SUM(P157:P168)</f>
        <v>0</v>
      </c>
      <c r="Q156" s="211"/>
      <c r="R156" s="212">
        <f>SUM(R157:R168)</f>
        <v>0</v>
      </c>
      <c r="S156" s="211"/>
      <c r="T156" s="213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81</v>
      </c>
      <c r="AT156" s="215" t="s">
        <v>72</v>
      </c>
      <c r="AU156" s="215" t="s">
        <v>81</v>
      </c>
      <c r="AY156" s="214" t="s">
        <v>169</v>
      </c>
      <c r="BK156" s="216">
        <f>SUM(BK157:BK168)</f>
        <v>0</v>
      </c>
    </row>
    <row r="157" s="2" customFormat="1" ht="21.75" customHeight="1">
      <c r="A157" s="39"/>
      <c r="B157" s="40"/>
      <c r="C157" s="219" t="s">
        <v>73</v>
      </c>
      <c r="D157" s="219" t="s">
        <v>172</v>
      </c>
      <c r="E157" s="220" t="s">
        <v>1587</v>
      </c>
      <c r="F157" s="221" t="s">
        <v>1588</v>
      </c>
      <c r="G157" s="222" t="s">
        <v>561</v>
      </c>
      <c r="H157" s="223">
        <v>30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38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177</v>
      </c>
      <c r="AT157" s="230" t="s">
        <v>172</v>
      </c>
      <c r="AU157" s="230" t="s">
        <v>83</v>
      </c>
      <c r="AY157" s="18" t="s">
        <v>169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177</v>
      </c>
      <c r="BM157" s="230" t="s">
        <v>396</v>
      </c>
    </row>
    <row r="158" s="2" customFormat="1" ht="21.75" customHeight="1">
      <c r="A158" s="39"/>
      <c r="B158" s="40"/>
      <c r="C158" s="219" t="s">
        <v>73</v>
      </c>
      <c r="D158" s="219" t="s">
        <v>172</v>
      </c>
      <c r="E158" s="220" t="s">
        <v>1589</v>
      </c>
      <c r="F158" s="221" t="s">
        <v>1590</v>
      </c>
      <c r="G158" s="222" t="s">
        <v>561</v>
      </c>
      <c r="H158" s="223">
        <v>65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38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177</v>
      </c>
      <c r="AT158" s="230" t="s">
        <v>172</v>
      </c>
      <c r="AU158" s="230" t="s">
        <v>83</v>
      </c>
      <c r="AY158" s="18" t="s">
        <v>169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81</v>
      </c>
      <c r="BK158" s="231">
        <f>ROUND(I158*H158,2)</f>
        <v>0</v>
      </c>
      <c r="BL158" s="18" t="s">
        <v>177</v>
      </c>
      <c r="BM158" s="230" t="s">
        <v>405</v>
      </c>
    </row>
    <row r="159" s="2" customFormat="1" ht="21.75" customHeight="1">
      <c r="A159" s="39"/>
      <c r="B159" s="40"/>
      <c r="C159" s="219" t="s">
        <v>73</v>
      </c>
      <c r="D159" s="219" t="s">
        <v>172</v>
      </c>
      <c r="E159" s="220" t="s">
        <v>1591</v>
      </c>
      <c r="F159" s="221" t="s">
        <v>1592</v>
      </c>
      <c r="G159" s="222" t="s">
        <v>561</v>
      </c>
      <c r="H159" s="223">
        <v>15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38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177</v>
      </c>
      <c r="AT159" s="230" t="s">
        <v>172</v>
      </c>
      <c r="AU159" s="230" t="s">
        <v>83</v>
      </c>
      <c r="AY159" s="18" t="s">
        <v>169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81</v>
      </c>
      <c r="BK159" s="231">
        <f>ROUND(I159*H159,2)</f>
        <v>0</v>
      </c>
      <c r="BL159" s="18" t="s">
        <v>177</v>
      </c>
      <c r="BM159" s="230" t="s">
        <v>410</v>
      </c>
    </row>
    <row r="160" s="2" customFormat="1" ht="24.15" customHeight="1">
      <c r="A160" s="39"/>
      <c r="B160" s="40"/>
      <c r="C160" s="219" t="s">
        <v>73</v>
      </c>
      <c r="D160" s="219" t="s">
        <v>172</v>
      </c>
      <c r="E160" s="220" t="s">
        <v>1593</v>
      </c>
      <c r="F160" s="221" t="s">
        <v>1594</v>
      </c>
      <c r="G160" s="222" t="s">
        <v>561</v>
      </c>
      <c r="H160" s="223">
        <v>80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38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177</v>
      </c>
      <c r="AT160" s="230" t="s">
        <v>172</v>
      </c>
      <c r="AU160" s="230" t="s">
        <v>83</v>
      </c>
      <c r="AY160" s="18" t="s">
        <v>169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81</v>
      </c>
      <c r="BK160" s="231">
        <f>ROUND(I160*H160,2)</f>
        <v>0</v>
      </c>
      <c r="BL160" s="18" t="s">
        <v>177</v>
      </c>
      <c r="BM160" s="230" t="s">
        <v>414</v>
      </c>
    </row>
    <row r="161" s="2" customFormat="1" ht="21.75" customHeight="1">
      <c r="A161" s="39"/>
      <c r="B161" s="40"/>
      <c r="C161" s="219" t="s">
        <v>73</v>
      </c>
      <c r="D161" s="219" t="s">
        <v>172</v>
      </c>
      <c r="E161" s="220" t="s">
        <v>1595</v>
      </c>
      <c r="F161" s="221" t="s">
        <v>1596</v>
      </c>
      <c r="G161" s="222" t="s">
        <v>561</v>
      </c>
      <c r="H161" s="223">
        <v>40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38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177</v>
      </c>
      <c r="AT161" s="230" t="s">
        <v>172</v>
      </c>
      <c r="AU161" s="230" t="s">
        <v>83</v>
      </c>
      <c r="AY161" s="18" t="s">
        <v>169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81</v>
      </c>
      <c r="BK161" s="231">
        <f>ROUND(I161*H161,2)</f>
        <v>0</v>
      </c>
      <c r="BL161" s="18" t="s">
        <v>177</v>
      </c>
      <c r="BM161" s="230" t="s">
        <v>421</v>
      </c>
    </row>
    <row r="162" s="2" customFormat="1" ht="24.15" customHeight="1">
      <c r="A162" s="39"/>
      <c r="B162" s="40"/>
      <c r="C162" s="219" t="s">
        <v>73</v>
      </c>
      <c r="D162" s="219" t="s">
        <v>172</v>
      </c>
      <c r="E162" s="220" t="s">
        <v>1597</v>
      </c>
      <c r="F162" s="221" t="s">
        <v>1598</v>
      </c>
      <c r="G162" s="222" t="s">
        <v>561</v>
      </c>
      <c r="H162" s="223">
        <v>100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38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177</v>
      </c>
      <c r="AT162" s="230" t="s">
        <v>172</v>
      </c>
      <c r="AU162" s="230" t="s">
        <v>83</v>
      </c>
      <c r="AY162" s="18" t="s">
        <v>169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177</v>
      </c>
      <c r="BM162" s="230" t="s">
        <v>428</v>
      </c>
    </row>
    <row r="163" s="2" customFormat="1" ht="16.5" customHeight="1">
      <c r="A163" s="39"/>
      <c r="B163" s="40"/>
      <c r="C163" s="219" t="s">
        <v>73</v>
      </c>
      <c r="D163" s="219" t="s">
        <v>172</v>
      </c>
      <c r="E163" s="220" t="s">
        <v>1599</v>
      </c>
      <c r="F163" s="221" t="s">
        <v>1600</v>
      </c>
      <c r="G163" s="222" t="s">
        <v>561</v>
      </c>
      <c r="H163" s="223">
        <v>20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38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177</v>
      </c>
      <c r="AT163" s="230" t="s">
        <v>172</v>
      </c>
      <c r="AU163" s="230" t="s">
        <v>83</v>
      </c>
      <c r="AY163" s="18" t="s">
        <v>169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81</v>
      </c>
      <c r="BK163" s="231">
        <f>ROUND(I163*H163,2)</f>
        <v>0</v>
      </c>
      <c r="BL163" s="18" t="s">
        <v>177</v>
      </c>
      <c r="BM163" s="230" t="s">
        <v>449</v>
      </c>
    </row>
    <row r="164" s="2" customFormat="1" ht="16.5" customHeight="1">
      <c r="A164" s="39"/>
      <c r="B164" s="40"/>
      <c r="C164" s="219" t="s">
        <v>73</v>
      </c>
      <c r="D164" s="219" t="s">
        <v>172</v>
      </c>
      <c r="E164" s="220" t="s">
        <v>1601</v>
      </c>
      <c r="F164" s="221" t="s">
        <v>1602</v>
      </c>
      <c r="G164" s="222" t="s">
        <v>335</v>
      </c>
      <c r="H164" s="223">
        <v>15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38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177</v>
      </c>
      <c r="AT164" s="230" t="s">
        <v>172</v>
      </c>
      <c r="AU164" s="230" t="s">
        <v>83</v>
      </c>
      <c r="AY164" s="18" t="s">
        <v>169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81</v>
      </c>
      <c r="BK164" s="231">
        <f>ROUND(I164*H164,2)</f>
        <v>0</v>
      </c>
      <c r="BL164" s="18" t="s">
        <v>177</v>
      </c>
      <c r="BM164" s="230" t="s">
        <v>471</v>
      </c>
    </row>
    <row r="165" s="2" customFormat="1" ht="16.5" customHeight="1">
      <c r="A165" s="39"/>
      <c r="B165" s="40"/>
      <c r="C165" s="219" t="s">
        <v>73</v>
      </c>
      <c r="D165" s="219" t="s">
        <v>172</v>
      </c>
      <c r="E165" s="220" t="s">
        <v>1603</v>
      </c>
      <c r="F165" s="221" t="s">
        <v>1604</v>
      </c>
      <c r="G165" s="222" t="s">
        <v>1003</v>
      </c>
      <c r="H165" s="223">
        <v>70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38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177</v>
      </c>
      <c r="AT165" s="230" t="s">
        <v>172</v>
      </c>
      <c r="AU165" s="230" t="s">
        <v>83</v>
      </c>
      <c r="AY165" s="18" t="s">
        <v>169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81</v>
      </c>
      <c r="BK165" s="231">
        <f>ROUND(I165*H165,2)</f>
        <v>0</v>
      </c>
      <c r="BL165" s="18" t="s">
        <v>177</v>
      </c>
      <c r="BM165" s="230" t="s">
        <v>621</v>
      </c>
    </row>
    <row r="166" s="2" customFormat="1" ht="16.5" customHeight="1">
      <c r="A166" s="39"/>
      <c r="B166" s="40"/>
      <c r="C166" s="219" t="s">
        <v>73</v>
      </c>
      <c r="D166" s="219" t="s">
        <v>172</v>
      </c>
      <c r="E166" s="220" t="s">
        <v>1605</v>
      </c>
      <c r="F166" s="221" t="s">
        <v>1606</v>
      </c>
      <c r="G166" s="222" t="s">
        <v>521</v>
      </c>
      <c r="H166" s="223">
        <v>1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177</v>
      </c>
      <c r="AT166" s="230" t="s">
        <v>172</v>
      </c>
      <c r="AU166" s="230" t="s">
        <v>83</v>
      </c>
      <c r="AY166" s="18" t="s">
        <v>169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177</v>
      </c>
      <c r="BM166" s="230" t="s">
        <v>625</v>
      </c>
    </row>
    <row r="167" s="2" customFormat="1" ht="16.5" customHeight="1">
      <c r="A167" s="39"/>
      <c r="B167" s="40"/>
      <c r="C167" s="219" t="s">
        <v>73</v>
      </c>
      <c r="D167" s="219" t="s">
        <v>172</v>
      </c>
      <c r="E167" s="220" t="s">
        <v>1607</v>
      </c>
      <c r="F167" s="221" t="s">
        <v>1510</v>
      </c>
      <c r="G167" s="222" t="s">
        <v>561</v>
      </c>
      <c r="H167" s="223">
        <v>465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38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177</v>
      </c>
      <c r="AT167" s="230" t="s">
        <v>172</v>
      </c>
      <c r="AU167" s="230" t="s">
        <v>83</v>
      </c>
      <c r="AY167" s="18" t="s">
        <v>169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81</v>
      </c>
      <c r="BK167" s="231">
        <f>ROUND(I167*H167,2)</f>
        <v>0</v>
      </c>
      <c r="BL167" s="18" t="s">
        <v>177</v>
      </c>
      <c r="BM167" s="230" t="s">
        <v>628</v>
      </c>
    </row>
    <row r="168" s="2" customFormat="1" ht="21.75" customHeight="1">
      <c r="A168" s="39"/>
      <c r="B168" s="40"/>
      <c r="C168" s="219" t="s">
        <v>73</v>
      </c>
      <c r="D168" s="219" t="s">
        <v>172</v>
      </c>
      <c r="E168" s="220" t="s">
        <v>1608</v>
      </c>
      <c r="F168" s="221" t="s">
        <v>1571</v>
      </c>
      <c r="G168" s="222" t="s">
        <v>1572</v>
      </c>
      <c r="H168" s="298"/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38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177</v>
      </c>
      <c r="AT168" s="230" t="s">
        <v>172</v>
      </c>
      <c r="AU168" s="230" t="s">
        <v>83</v>
      </c>
      <c r="AY168" s="18" t="s">
        <v>169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81</v>
      </c>
      <c r="BK168" s="231">
        <f>ROUND(I168*H168,2)</f>
        <v>0</v>
      </c>
      <c r="BL168" s="18" t="s">
        <v>177</v>
      </c>
      <c r="BM168" s="230" t="s">
        <v>634</v>
      </c>
    </row>
    <row r="169" s="12" customFormat="1" ht="22.8" customHeight="1">
      <c r="A169" s="12"/>
      <c r="B169" s="203"/>
      <c r="C169" s="204"/>
      <c r="D169" s="205" t="s">
        <v>72</v>
      </c>
      <c r="E169" s="217" t="s">
        <v>251</v>
      </c>
      <c r="F169" s="217" t="s">
        <v>1609</v>
      </c>
      <c r="G169" s="204"/>
      <c r="H169" s="204"/>
      <c r="I169" s="207"/>
      <c r="J169" s="218">
        <f>BK169</f>
        <v>0</v>
      </c>
      <c r="K169" s="204"/>
      <c r="L169" s="209"/>
      <c r="M169" s="210"/>
      <c r="N169" s="211"/>
      <c r="O169" s="211"/>
      <c r="P169" s="212">
        <f>SUM(P170:P186)</f>
        <v>0</v>
      </c>
      <c r="Q169" s="211"/>
      <c r="R169" s="212">
        <f>SUM(R170:R186)</f>
        <v>0</v>
      </c>
      <c r="S169" s="211"/>
      <c r="T169" s="213">
        <f>SUM(T170:T186)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81</v>
      </c>
      <c r="AT169" s="215" t="s">
        <v>72</v>
      </c>
      <c r="AU169" s="215" t="s">
        <v>81</v>
      </c>
      <c r="AY169" s="214" t="s">
        <v>169</v>
      </c>
      <c r="BK169" s="216">
        <f>SUM(BK170:BK186)</f>
        <v>0</v>
      </c>
    </row>
    <row r="170" s="2" customFormat="1" ht="16.5" customHeight="1">
      <c r="A170" s="39"/>
      <c r="B170" s="40"/>
      <c r="C170" s="219" t="s">
        <v>73</v>
      </c>
      <c r="D170" s="219" t="s">
        <v>172</v>
      </c>
      <c r="E170" s="220" t="s">
        <v>1610</v>
      </c>
      <c r="F170" s="221" t="s">
        <v>1611</v>
      </c>
      <c r="G170" s="222" t="s">
        <v>335</v>
      </c>
      <c r="H170" s="223">
        <v>20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38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177</v>
      </c>
      <c r="AT170" s="230" t="s">
        <v>172</v>
      </c>
      <c r="AU170" s="230" t="s">
        <v>83</v>
      </c>
      <c r="AY170" s="18" t="s">
        <v>169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81</v>
      </c>
      <c r="BK170" s="231">
        <f>ROUND(I170*H170,2)</f>
        <v>0</v>
      </c>
      <c r="BL170" s="18" t="s">
        <v>177</v>
      </c>
      <c r="BM170" s="230" t="s">
        <v>638</v>
      </c>
    </row>
    <row r="171" s="2" customFormat="1" ht="16.5" customHeight="1">
      <c r="A171" s="39"/>
      <c r="B171" s="40"/>
      <c r="C171" s="219" t="s">
        <v>73</v>
      </c>
      <c r="D171" s="219" t="s">
        <v>172</v>
      </c>
      <c r="E171" s="220" t="s">
        <v>1612</v>
      </c>
      <c r="F171" s="221" t="s">
        <v>1613</v>
      </c>
      <c r="G171" s="222" t="s">
        <v>335</v>
      </c>
      <c r="H171" s="223">
        <v>40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38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177</v>
      </c>
      <c r="AT171" s="230" t="s">
        <v>172</v>
      </c>
      <c r="AU171" s="230" t="s">
        <v>83</v>
      </c>
      <c r="AY171" s="18" t="s">
        <v>169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81</v>
      </c>
      <c r="BK171" s="231">
        <f>ROUND(I171*H171,2)</f>
        <v>0</v>
      </c>
      <c r="BL171" s="18" t="s">
        <v>177</v>
      </c>
      <c r="BM171" s="230" t="s">
        <v>645</v>
      </c>
    </row>
    <row r="172" s="2" customFormat="1" ht="16.5" customHeight="1">
      <c r="A172" s="39"/>
      <c r="B172" s="40"/>
      <c r="C172" s="219" t="s">
        <v>73</v>
      </c>
      <c r="D172" s="219" t="s">
        <v>172</v>
      </c>
      <c r="E172" s="220" t="s">
        <v>1614</v>
      </c>
      <c r="F172" s="221" t="s">
        <v>1615</v>
      </c>
      <c r="G172" s="222" t="s">
        <v>335</v>
      </c>
      <c r="H172" s="223">
        <v>10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38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177</v>
      </c>
      <c r="AT172" s="230" t="s">
        <v>172</v>
      </c>
      <c r="AU172" s="230" t="s">
        <v>83</v>
      </c>
      <c r="AY172" s="18" t="s">
        <v>169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177</v>
      </c>
      <c r="BM172" s="230" t="s">
        <v>649</v>
      </c>
    </row>
    <row r="173" s="2" customFormat="1" ht="21.75" customHeight="1">
      <c r="A173" s="39"/>
      <c r="B173" s="40"/>
      <c r="C173" s="219" t="s">
        <v>73</v>
      </c>
      <c r="D173" s="219" t="s">
        <v>172</v>
      </c>
      <c r="E173" s="220" t="s">
        <v>1616</v>
      </c>
      <c r="F173" s="221" t="s">
        <v>1617</v>
      </c>
      <c r="G173" s="222" t="s">
        <v>335</v>
      </c>
      <c r="H173" s="223">
        <v>20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38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177</v>
      </c>
      <c r="AT173" s="230" t="s">
        <v>172</v>
      </c>
      <c r="AU173" s="230" t="s">
        <v>83</v>
      </c>
      <c r="AY173" s="18" t="s">
        <v>169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81</v>
      </c>
      <c r="BK173" s="231">
        <f>ROUND(I173*H173,2)</f>
        <v>0</v>
      </c>
      <c r="BL173" s="18" t="s">
        <v>177</v>
      </c>
      <c r="BM173" s="230" t="s">
        <v>653</v>
      </c>
    </row>
    <row r="174" s="2" customFormat="1" ht="16.5" customHeight="1">
      <c r="A174" s="39"/>
      <c r="B174" s="40"/>
      <c r="C174" s="219" t="s">
        <v>73</v>
      </c>
      <c r="D174" s="219" t="s">
        <v>172</v>
      </c>
      <c r="E174" s="220" t="s">
        <v>1618</v>
      </c>
      <c r="F174" s="221" t="s">
        <v>1619</v>
      </c>
      <c r="G174" s="222" t="s">
        <v>1003</v>
      </c>
      <c r="H174" s="223">
        <v>50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38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177</v>
      </c>
      <c r="AT174" s="230" t="s">
        <v>172</v>
      </c>
      <c r="AU174" s="230" t="s">
        <v>83</v>
      </c>
      <c r="AY174" s="18" t="s">
        <v>169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177</v>
      </c>
      <c r="BM174" s="230" t="s">
        <v>656</v>
      </c>
    </row>
    <row r="175" s="2" customFormat="1" ht="16.5" customHeight="1">
      <c r="A175" s="39"/>
      <c r="B175" s="40"/>
      <c r="C175" s="219" t="s">
        <v>73</v>
      </c>
      <c r="D175" s="219" t="s">
        <v>172</v>
      </c>
      <c r="E175" s="220" t="s">
        <v>1620</v>
      </c>
      <c r="F175" s="221" t="s">
        <v>1621</v>
      </c>
      <c r="G175" s="222" t="s">
        <v>335</v>
      </c>
      <c r="H175" s="223">
        <v>10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38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177</v>
      </c>
      <c r="AT175" s="230" t="s">
        <v>172</v>
      </c>
      <c r="AU175" s="230" t="s">
        <v>83</v>
      </c>
      <c r="AY175" s="18" t="s">
        <v>169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81</v>
      </c>
      <c r="BK175" s="231">
        <f>ROUND(I175*H175,2)</f>
        <v>0</v>
      </c>
      <c r="BL175" s="18" t="s">
        <v>177</v>
      </c>
      <c r="BM175" s="230" t="s">
        <v>660</v>
      </c>
    </row>
    <row r="176" s="2" customFormat="1" ht="21.75" customHeight="1">
      <c r="A176" s="39"/>
      <c r="B176" s="40"/>
      <c r="C176" s="219" t="s">
        <v>73</v>
      </c>
      <c r="D176" s="219" t="s">
        <v>172</v>
      </c>
      <c r="E176" s="220" t="s">
        <v>1622</v>
      </c>
      <c r="F176" s="221" t="s">
        <v>1623</v>
      </c>
      <c r="G176" s="222" t="s">
        <v>335</v>
      </c>
      <c r="H176" s="223">
        <v>1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38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177</v>
      </c>
      <c r="AT176" s="230" t="s">
        <v>172</v>
      </c>
      <c r="AU176" s="230" t="s">
        <v>83</v>
      </c>
      <c r="AY176" s="18" t="s">
        <v>169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177</v>
      </c>
      <c r="BM176" s="230" t="s">
        <v>664</v>
      </c>
    </row>
    <row r="177" s="2" customFormat="1" ht="16.5" customHeight="1">
      <c r="A177" s="39"/>
      <c r="B177" s="40"/>
      <c r="C177" s="219" t="s">
        <v>73</v>
      </c>
      <c r="D177" s="219" t="s">
        <v>172</v>
      </c>
      <c r="E177" s="220" t="s">
        <v>1624</v>
      </c>
      <c r="F177" s="221" t="s">
        <v>1625</v>
      </c>
      <c r="G177" s="222" t="s">
        <v>335</v>
      </c>
      <c r="H177" s="223">
        <v>9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38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177</v>
      </c>
      <c r="AT177" s="230" t="s">
        <v>172</v>
      </c>
      <c r="AU177" s="230" t="s">
        <v>83</v>
      </c>
      <c r="AY177" s="18" t="s">
        <v>169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81</v>
      </c>
      <c r="BK177" s="231">
        <f>ROUND(I177*H177,2)</f>
        <v>0</v>
      </c>
      <c r="BL177" s="18" t="s">
        <v>177</v>
      </c>
      <c r="BM177" s="230" t="s">
        <v>681</v>
      </c>
    </row>
    <row r="178" s="2" customFormat="1" ht="16.5" customHeight="1">
      <c r="A178" s="39"/>
      <c r="B178" s="40"/>
      <c r="C178" s="219" t="s">
        <v>73</v>
      </c>
      <c r="D178" s="219" t="s">
        <v>172</v>
      </c>
      <c r="E178" s="220" t="s">
        <v>1626</v>
      </c>
      <c r="F178" s="221" t="s">
        <v>1627</v>
      </c>
      <c r="G178" s="222" t="s">
        <v>335</v>
      </c>
      <c r="H178" s="223">
        <v>4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38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177</v>
      </c>
      <c r="AT178" s="230" t="s">
        <v>172</v>
      </c>
      <c r="AU178" s="230" t="s">
        <v>83</v>
      </c>
      <c r="AY178" s="18" t="s">
        <v>169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81</v>
      </c>
      <c r="BK178" s="231">
        <f>ROUND(I178*H178,2)</f>
        <v>0</v>
      </c>
      <c r="BL178" s="18" t="s">
        <v>177</v>
      </c>
      <c r="BM178" s="230" t="s">
        <v>685</v>
      </c>
    </row>
    <row r="179" s="2" customFormat="1" ht="16.5" customHeight="1">
      <c r="A179" s="39"/>
      <c r="B179" s="40"/>
      <c r="C179" s="219" t="s">
        <v>73</v>
      </c>
      <c r="D179" s="219" t="s">
        <v>172</v>
      </c>
      <c r="E179" s="220" t="s">
        <v>1628</v>
      </c>
      <c r="F179" s="221" t="s">
        <v>1629</v>
      </c>
      <c r="G179" s="222" t="s">
        <v>335</v>
      </c>
      <c r="H179" s="223">
        <v>7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38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177</v>
      </c>
      <c r="AT179" s="230" t="s">
        <v>172</v>
      </c>
      <c r="AU179" s="230" t="s">
        <v>83</v>
      </c>
      <c r="AY179" s="18" t="s">
        <v>169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81</v>
      </c>
      <c r="BK179" s="231">
        <f>ROUND(I179*H179,2)</f>
        <v>0</v>
      </c>
      <c r="BL179" s="18" t="s">
        <v>177</v>
      </c>
      <c r="BM179" s="230" t="s">
        <v>689</v>
      </c>
    </row>
    <row r="180" s="2" customFormat="1" ht="16.5" customHeight="1">
      <c r="A180" s="39"/>
      <c r="B180" s="40"/>
      <c r="C180" s="219" t="s">
        <v>73</v>
      </c>
      <c r="D180" s="219" t="s">
        <v>172</v>
      </c>
      <c r="E180" s="220" t="s">
        <v>1630</v>
      </c>
      <c r="F180" s="221" t="s">
        <v>1631</v>
      </c>
      <c r="G180" s="222" t="s">
        <v>335</v>
      </c>
      <c r="H180" s="223">
        <v>15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38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177</v>
      </c>
      <c r="AT180" s="230" t="s">
        <v>172</v>
      </c>
      <c r="AU180" s="230" t="s">
        <v>83</v>
      </c>
      <c r="AY180" s="18" t="s">
        <v>169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81</v>
      </c>
      <c r="BK180" s="231">
        <f>ROUND(I180*H180,2)</f>
        <v>0</v>
      </c>
      <c r="BL180" s="18" t="s">
        <v>177</v>
      </c>
      <c r="BM180" s="230" t="s">
        <v>713</v>
      </c>
    </row>
    <row r="181" s="2" customFormat="1" ht="24.15" customHeight="1">
      <c r="A181" s="39"/>
      <c r="B181" s="40"/>
      <c r="C181" s="219" t="s">
        <v>73</v>
      </c>
      <c r="D181" s="219" t="s">
        <v>172</v>
      </c>
      <c r="E181" s="220" t="s">
        <v>1632</v>
      </c>
      <c r="F181" s="221" t="s">
        <v>1633</v>
      </c>
      <c r="G181" s="222" t="s">
        <v>335</v>
      </c>
      <c r="H181" s="223">
        <v>4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38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177</v>
      </c>
      <c r="AT181" s="230" t="s">
        <v>172</v>
      </c>
      <c r="AU181" s="230" t="s">
        <v>83</v>
      </c>
      <c r="AY181" s="18" t="s">
        <v>169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81</v>
      </c>
      <c r="BK181" s="231">
        <f>ROUND(I181*H181,2)</f>
        <v>0</v>
      </c>
      <c r="BL181" s="18" t="s">
        <v>177</v>
      </c>
      <c r="BM181" s="230" t="s">
        <v>718</v>
      </c>
    </row>
    <row r="182" s="2" customFormat="1" ht="21.75" customHeight="1">
      <c r="A182" s="39"/>
      <c r="B182" s="40"/>
      <c r="C182" s="219" t="s">
        <v>73</v>
      </c>
      <c r="D182" s="219" t="s">
        <v>172</v>
      </c>
      <c r="E182" s="220" t="s">
        <v>1634</v>
      </c>
      <c r="F182" s="221" t="s">
        <v>1635</v>
      </c>
      <c r="G182" s="222" t="s">
        <v>335</v>
      </c>
      <c r="H182" s="223">
        <v>4</v>
      </c>
      <c r="I182" s="224"/>
      <c r="J182" s="225">
        <f>ROUND(I182*H182,2)</f>
        <v>0</v>
      </c>
      <c r="K182" s="221" t="s">
        <v>1</v>
      </c>
      <c r="L182" s="45"/>
      <c r="M182" s="226" t="s">
        <v>1</v>
      </c>
      <c r="N182" s="227" t="s">
        <v>38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177</v>
      </c>
      <c r="AT182" s="230" t="s">
        <v>172</v>
      </c>
      <c r="AU182" s="230" t="s">
        <v>83</v>
      </c>
      <c r="AY182" s="18" t="s">
        <v>169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81</v>
      </c>
      <c r="BK182" s="231">
        <f>ROUND(I182*H182,2)</f>
        <v>0</v>
      </c>
      <c r="BL182" s="18" t="s">
        <v>177</v>
      </c>
      <c r="BM182" s="230" t="s">
        <v>722</v>
      </c>
    </row>
    <row r="183" s="2" customFormat="1" ht="21.75" customHeight="1">
      <c r="A183" s="39"/>
      <c r="B183" s="40"/>
      <c r="C183" s="219" t="s">
        <v>73</v>
      </c>
      <c r="D183" s="219" t="s">
        <v>172</v>
      </c>
      <c r="E183" s="220" t="s">
        <v>1636</v>
      </c>
      <c r="F183" s="221" t="s">
        <v>1637</v>
      </c>
      <c r="G183" s="222" t="s">
        <v>335</v>
      </c>
      <c r="H183" s="223">
        <v>1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38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177</v>
      </c>
      <c r="AT183" s="230" t="s">
        <v>172</v>
      </c>
      <c r="AU183" s="230" t="s">
        <v>83</v>
      </c>
      <c r="AY183" s="18" t="s">
        <v>169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81</v>
      </c>
      <c r="BK183" s="231">
        <f>ROUND(I183*H183,2)</f>
        <v>0</v>
      </c>
      <c r="BL183" s="18" t="s">
        <v>177</v>
      </c>
      <c r="BM183" s="230" t="s">
        <v>730</v>
      </c>
    </row>
    <row r="184" s="2" customFormat="1" ht="24.15" customHeight="1">
      <c r="A184" s="39"/>
      <c r="B184" s="40"/>
      <c r="C184" s="219" t="s">
        <v>73</v>
      </c>
      <c r="D184" s="219" t="s">
        <v>172</v>
      </c>
      <c r="E184" s="220" t="s">
        <v>1638</v>
      </c>
      <c r="F184" s="221" t="s">
        <v>1639</v>
      </c>
      <c r="G184" s="222" t="s">
        <v>335</v>
      </c>
      <c r="H184" s="223">
        <v>4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38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177</v>
      </c>
      <c r="AT184" s="230" t="s">
        <v>172</v>
      </c>
      <c r="AU184" s="230" t="s">
        <v>83</v>
      </c>
      <c r="AY184" s="18" t="s">
        <v>169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81</v>
      </c>
      <c r="BK184" s="231">
        <f>ROUND(I184*H184,2)</f>
        <v>0</v>
      </c>
      <c r="BL184" s="18" t="s">
        <v>177</v>
      </c>
      <c r="BM184" s="230" t="s">
        <v>734</v>
      </c>
    </row>
    <row r="185" s="2" customFormat="1" ht="24.15" customHeight="1">
      <c r="A185" s="39"/>
      <c r="B185" s="40"/>
      <c r="C185" s="219" t="s">
        <v>73</v>
      </c>
      <c r="D185" s="219" t="s">
        <v>172</v>
      </c>
      <c r="E185" s="220" t="s">
        <v>1640</v>
      </c>
      <c r="F185" s="221" t="s">
        <v>1641</v>
      </c>
      <c r="G185" s="222" t="s">
        <v>335</v>
      </c>
      <c r="H185" s="223">
        <v>2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38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177</v>
      </c>
      <c r="AT185" s="230" t="s">
        <v>172</v>
      </c>
      <c r="AU185" s="230" t="s">
        <v>83</v>
      </c>
      <c r="AY185" s="18" t="s">
        <v>169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81</v>
      </c>
      <c r="BK185" s="231">
        <f>ROUND(I185*H185,2)</f>
        <v>0</v>
      </c>
      <c r="BL185" s="18" t="s">
        <v>177</v>
      </c>
      <c r="BM185" s="230" t="s">
        <v>740</v>
      </c>
    </row>
    <row r="186" s="2" customFormat="1" ht="21.75" customHeight="1">
      <c r="A186" s="39"/>
      <c r="B186" s="40"/>
      <c r="C186" s="219" t="s">
        <v>73</v>
      </c>
      <c r="D186" s="219" t="s">
        <v>172</v>
      </c>
      <c r="E186" s="220" t="s">
        <v>1642</v>
      </c>
      <c r="F186" s="221" t="s">
        <v>1571</v>
      </c>
      <c r="G186" s="222" t="s">
        <v>1572</v>
      </c>
      <c r="H186" s="298"/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38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177</v>
      </c>
      <c r="AT186" s="230" t="s">
        <v>172</v>
      </c>
      <c r="AU186" s="230" t="s">
        <v>83</v>
      </c>
      <c r="AY186" s="18" t="s">
        <v>169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81</v>
      </c>
      <c r="BK186" s="231">
        <f>ROUND(I186*H186,2)</f>
        <v>0</v>
      </c>
      <c r="BL186" s="18" t="s">
        <v>177</v>
      </c>
      <c r="BM186" s="230" t="s">
        <v>743</v>
      </c>
    </row>
    <row r="187" s="12" customFormat="1" ht="22.8" customHeight="1">
      <c r="A187" s="12"/>
      <c r="B187" s="203"/>
      <c r="C187" s="204"/>
      <c r="D187" s="205" t="s">
        <v>72</v>
      </c>
      <c r="E187" s="217" t="s">
        <v>200</v>
      </c>
      <c r="F187" s="217" t="s">
        <v>1643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SUM(P188:P207)</f>
        <v>0</v>
      </c>
      <c r="Q187" s="211"/>
      <c r="R187" s="212">
        <f>SUM(R188:R207)</f>
        <v>0</v>
      </c>
      <c r="S187" s="211"/>
      <c r="T187" s="213">
        <f>SUM(T188:T207)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81</v>
      </c>
      <c r="AT187" s="215" t="s">
        <v>72</v>
      </c>
      <c r="AU187" s="215" t="s">
        <v>81</v>
      </c>
      <c r="AY187" s="214" t="s">
        <v>169</v>
      </c>
      <c r="BK187" s="216">
        <f>SUM(BK188:BK207)</f>
        <v>0</v>
      </c>
    </row>
    <row r="188" s="2" customFormat="1" ht="33" customHeight="1">
      <c r="A188" s="39"/>
      <c r="B188" s="40"/>
      <c r="C188" s="219" t="s">
        <v>73</v>
      </c>
      <c r="D188" s="219" t="s">
        <v>172</v>
      </c>
      <c r="E188" s="220" t="s">
        <v>1644</v>
      </c>
      <c r="F188" s="221" t="s">
        <v>1645</v>
      </c>
      <c r="G188" s="222" t="s">
        <v>335</v>
      </c>
      <c r="H188" s="223">
        <v>9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38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177</v>
      </c>
      <c r="AT188" s="230" t="s">
        <v>172</v>
      </c>
      <c r="AU188" s="230" t="s">
        <v>83</v>
      </c>
      <c r="AY188" s="18" t="s">
        <v>169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81</v>
      </c>
      <c r="BK188" s="231">
        <f>ROUND(I188*H188,2)</f>
        <v>0</v>
      </c>
      <c r="BL188" s="18" t="s">
        <v>177</v>
      </c>
      <c r="BM188" s="230" t="s">
        <v>747</v>
      </c>
    </row>
    <row r="189" s="2" customFormat="1" ht="24.15" customHeight="1">
      <c r="A189" s="39"/>
      <c r="B189" s="40"/>
      <c r="C189" s="219" t="s">
        <v>73</v>
      </c>
      <c r="D189" s="219" t="s">
        <v>172</v>
      </c>
      <c r="E189" s="220" t="s">
        <v>1646</v>
      </c>
      <c r="F189" s="221" t="s">
        <v>1647</v>
      </c>
      <c r="G189" s="222" t="s">
        <v>335</v>
      </c>
      <c r="H189" s="223">
        <v>12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38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177</v>
      </c>
      <c r="AT189" s="230" t="s">
        <v>172</v>
      </c>
      <c r="AU189" s="230" t="s">
        <v>83</v>
      </c>
      <c r="AY189" s="18" t="s">
        <v>169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81</v>
      </c>
      <c r="BK189" s="231">
        <f>ROUND(I189*H189,2)</f>
        <v>0</v>
      </c>
      <c r="BL189" s="18" t="s">
        <v>177</v>
      </c>
      <c r="BM189" s="230" t="s">
        <v>750</v>
      </c>
    </row>
    <row r="190" s="2" customFormat="1" ht="24.15" customHeight="1">
      <c r="A190" s="39"/>
      <c r="B190" s="40"/>
      <c r="C190" s="219" t="s">
        <v>73</v>
      </c>
      <c r="D190" s="219" t="s">
        <v>172</v>
      </c>
      <c r="E190" s="220" t="s">
        <v>1648</v>
      </c>
      <c r="F190" s="221" t="s">
        <v>1649</v>
      </c>
      <c r="G190" s="222" t="s">
        <v>335</v>
      </c>
      <c r="H190" s="223">
        <v>12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38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177</v>
      </c>
      <c r="AT190" s="230" t="s">
        <v>172</v>
      </c>
      <c r="AU190" s="230" t="s">
        <v>83</v>
      </c>
      <c r="AY190" s="18" t="s">
        <v>169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81</v>
      </c>
      <c r="BK190" s="231">
        <f>ROUND(I190*H190,2)</f>
        <v>0</v>
      </c>
      <c r="BL190" s="18" t="s">
        <v>177</v>
      </c>
      <c r="BM190" s="230" t="s">
        <v>756</v>
      </c>
    </row>
    <row r="191" s="2" customFormat="1" ht="21.75" customHeight="1">
      <c r="A191" s="39"/>
      <c r="B191" s="40"/>
      <c r="C191" s="219" t="s">
        <v>73</v>
      </c>
      <c r="D191" s="219" t="s">
        <v>172</v>
      </c>
      <c r="E191" s="220" t="s">
        <v>1650</v>
      </c>
      <c r="F191" s="221" t="s">
        <v>1651</v>
      </c>
      <c r="G191" s="222" t="s">
        <v>335</v>
      </c>
      <c r="H191" s="223">
        <v>12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38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177</v>
      </c>
      <c r="AT191" s="230" t="s">
        <v>172</v>
      </c>
      <c r="AU191" s="230" t="s">
        <v>83</v>
      </c>
      <c r="AY191" s="18" t="s">
        <v>169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177</v>
      </c>
      <c r="BM191" s="230" t="s">
        <v>761</v>
      </c>
    </row>
    <row r="192" s="2" customFormat="1" ht="16.5" customHeight="1">
      <c r="A192" s="39"/>
      <c r="B192" s="40"/>
      <c r="C192" s="219" t="s">
        <v>73</v>
      </c>
      <c r="D192" s="219" t="s">
        <v>172</v>
      </c>
      <c r="E192" s="220" t="s">
        <v>1652</v>
      </c>
      <c r="F192" s="221" t="s">
        <v>1653</v>
      </c>
      <c r="G192" s="222" t="s">
        <v>335</v>
      </c>
      <c r="H192" s="223">
        <v>2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38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177</v>
      </c>
      <c r="AT192" s="230" t="s">
        <v>172</v>
      </c>
      <c r="AU192" s="230" t="s">
        <v>83</v>
      </c>
      <c r="AY192" s="18" t="s">
        <v>169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81</v>
      </c>
      <c r="BK192" s="231">
        <f>ROUND(I192*H192,2)</f>
        <v>0</v>
      </c>
      <c r="BL192" s="18" t="s">
        <v>177</v>
      </c>
      <c r="BM192" s="230" t="s">
        <v>785</v>
      </c>
    </row>
    <row r="193" s="2" customFormat="1" ht="24.15" customHeight="1">
      <c r="A193" s="39"/>
      <c r="B193" s="40"/>
      <c r="C193" s="219" t="s">
        <v>73</v>
      </c>
      <c r="D193" s="219" t="s">
        <v>172</v>
      </c>
      <c r="E193" s="220" t="s">
        <v>1654</v>
      </c>
      <c r="F193" s="221" t="s">
        <v>1655</v>
      </c>
      <c r="G193" s="222" t="s">
        <v>335</v>
      </c>
      <c r="H193" s="223">
        <v>2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38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177</v>
      </c>
      <c r="AT193" s="230" t="s">
        <v>172</v>
      </c>
      <c r="AU193" s="230" t="s">
        <v>83</v>
      </c>
      <c r="AY193" s="18" t="s">
        <v>169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81</v>
      </c>
      <c r="BK193" s="231">
        <f>ROUND(I193*H193,2)</f>
        <v>0</v>
      </c>
      <c r="BL193" s="18" t="s">
        <v>177</v>
      </c>
      <c r="BM193" s="230" t="s">
        <v>788</v>
      </c>
    </row>
    <row r="194" s="2" customFormat="1" ht="16.5" customHeight="1">
      <c r="A194" s="39"/>
      <c r="B194" s="40"/>
      <c r="C194" s="219" t="s">
        <v>73</v>
      </c>
      <c r="D194" s="219" t="s">
        <v>172</v>
      </c>
      <c r="E194" s="220" t="s">
        <v>1656</v>
      </c>
      <c r="F194" s="221" t="s">
        <v>1657</v>
      </c>
      <c r="G194" s="222" t="s">
        <v>335</v>
      </c>
      <c r="H194" s="223">
        <v>4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38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177</v>
      </c>
      <c r="AT194" s="230" t="s">
        <v>172</v>
      </c>
      <c r="AU194" s="230" t="s">
        <v>83</v>
      </c>
      <c r="AY194" s="18" t="s">
        <v>169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81</v>
      </c>
      <c r="BK194" s="231">
        <f>ROUND(I194*H194,2)</f>
        <v>0</v>
      </c>
      <c r="BL194" s="18" t="s">
        <v>177</v>
      </c>
      <c r="BM194" s="230" t="s">
        <v>792</v>
      </c>
    </row>
    <row r="195" s="2" customFormat="1" ht="21.75" customHeight="1">
      <c r="A195" s="39"/>
      <c r="B195" s="40"/>
      <c r="C195" s="219" t="s">
        <v>73</v>
      </c>
      <c r="D195" s="219" t="s">
        <v>172</v>
      </c>
      <c r="E195" s="220" t="s">
        <v>1658</v>
      </c>
      <c r="F195" s="221" t="s">
        <v>1659</v>
      </c>
      <c r="G195" s="222" t="s">
        <v>335</v>
      </c>
      <c r="H195" s="223">
        <v>4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38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177</v>
      </c>
      <c r="AT195" s="230" t="s">
        <v>172</v>
      </c>
      <c r="AU195" s="230" t="s">
        <v>83</v>
      </c>
      <c r="AY195" s="18" t="s">
        <v>169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81</v>
      </c>
      <c r="BK195" s="231">
        <f>ROUND(I195*H195,2)</f>
        <v>0</v>
      </c>
      <c r="BL195" s="18" t="s">
        <v>177</v>
      </c>
      <c r="BM195" s="230" t="s">
        <v>795</v>
      </c>
    </row>
    <row r="196" s="2" customFormat="1" ht="16.5" customHeight="1">
      <c r="A196" s="39"/>
      <c r="B196" s="40"/>
      <c r="C196" s="219" t="s">
        <v>73</v>
      </c>
      <c r="D196" s="219" t="s">
        <v>172</v>
      </c>
      <c r="E196" s="220" t="s">
        <v>1660</v>
      </c>
      <c r="F196" s="221" t="s">
        <v>1661</v>
      </c>
      <c r="G196" s="222" t="s">
        <v>335</v>
      </c>
      <c r="H196" s="223">
        <v>8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38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177</v>
      </c>
      <c r="AT196" s="230" t="s">
        <v>172</v>
      </c>
      <c r="AU196" s="230" t="s">
        <v>83</v>
      </c>
      <c r="AY196" s="18" t="s">
        <v>169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81</v>
      </c>
      <c r="BK196" s="231">
        <f>ROUND(I196*H196,2)</f>
        <v>0</v>
      </c>
      <c r="BL196" s="18" t="s">
        <v>177</v>
      </c>
      <c r="BM196" s="230" t="s">
        <v>799</v>
      </c>
    </row>
    <row r="197" s="2" customFormat="1" ht="16.5" customHeight="1">
      <c r="A197" s="39"/>
      <c r="B197" s="40"/>
      <c r="C197" s="219" t="s">
        <v>73</v>
      </c>
      <c r="D197" s="219" t="s">
        <v>172</v>
      </c>
      <c r="E197" s="220" t="s">
        <v>1662</v>
      </c>
      <c r="F197" s="221" t="s">
        <v>1663</v>
      </c>
      <c r="G197" s="222" t="s">
        <v>335</v>
      </c>
      <c r="H197" s="223">
        <v>2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38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177</v>
      </c>
      <c r="AT197" s="230" t="s">
        <v>172</v>
      </c>
      <c r="AU197" s="230" t="s">
        <v>83</v>
      </c>
      <c r="AY197" s="18" t="s">
        <v>169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81</v>
      </c>
      <c r="BK197" s="231">
        <f>ROUND(I197*H197,2)</f>
        <v>0</v>
      </c>
      <c r="BL197" s="18" t="s">
        <v>177</v>
      </c>
      <c r="BM197" s="230" t="s">
        <v>802</v>
      </c>
    </row>
    <row r="198" s="2" customFormat="1" ht="16.5" customHeight="1">
      <c r="A198" s="39"/>
      <c r="B198" s="40"/>
      <c r="C198" s="219" t="s">
        <v>73</v>
      </c>
      <c r="D198" s="219" t="s">
        <v>172</v>
      </c>
      <c r="E198" s="220" t="s">
        <v>1664</v>
      </c>
      <c r="F198" s="221" t="s">
        <v>1665</v>
      </c>
      <c r="G198" s="222" t="s">
        <v>335</v>
      </c>
      <c r="H198" s="223">
        <v>10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38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177</v>
      </c>
      <c r="AT198" s="230" t="s">
        <v>172</v>
      </c>
      <c r="AU198" s="230" t="s">
        <v>83</v>
      </c>
      <c r="AY198" s="18" t="s">
        <v>169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81</v>
      </c>
      <c r="BK198" s="231">
        <f>ROUND(I198*H198,2)</f>
        <v>0</v>
      </c>
      <c r="BL198" s="18" t="s">
        <v>177</v>
      </c>
      <c r="BM198" s="230" t="s">
        <v>806</v>
      </c>
    </row>
    <row r="199" s="2" customFormat="1" ht="16.5" customHeight="1">
      <c r="A199" s="39"/>
      <c r="B199" s="40"/>
      <c r="C199" s="219" t="s">
        <v>73</v>
      </c>
      <c r="D199" s="219" t="s">
        <v>172</v>
      </c>
      <c r="E199" s="220" t="s">
        <v>1666</v>
      </c>
      <c r="F199" s="221" t="s">
        <v>1667</v>
      </c>
      <c r="G199" s="222" t="s">
        <v>335</v>
      </c>
      <c r="H199" s="223">
        <v>6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38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177</v>
      </c>
      <c r="AT199" s="230" t="s">
        <v>172</v>
      </c>
      <c r="AU199" s="230" t="s">
        <v>83</v>
      </c>
      <c r="AY199" s="18" t="s">
        <v>169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81</v>
      </c>
      <c r="BK199" s="231">
        <f>ROUND(I199*H199,2)</f>
        <v>0</v>
      </c>
      <c r="BL199" s="18" t="s">
        <v>177</v>
      </c>
      <c r="BM199" s="230" t="s">
        <v>809</v>
      </c>
    </row>
    <row r="200" s="2" customFormat="1" ht="33" customHeight="1">
      <c r="A200" s="39"/>
      <c r="B200" s="40"/>
      <c r="C200" s="219" t="s">
        <v>73</v>
      </c>
      <c r="D200" s="219" t="s">
        <v>172</v>
      </c>
      <c r="E200" s="220" t="s">
        <v>1668</v>
      </c>
      <c r="F200" s="221" t="s">
        <v>1669</v>
      </c>
      <c r="G200" s="222" t="s">
        <v>335</v>
      </c>
      <c r="H200" s="223">
        <v>6</v>
      </c>
      <c r="I200" s="224"/>
      <c r="J200" s="225">
        <f>ROUND(I200*H200,2)</f>
        <v>0</v>
      </c>
      <c r="K200" s="221" t="s">
        <v>1</v>
      </c>
      <c r="L200" s="45"/>
      <c r="M200" s="226" t="s">
        <v>1</v>
      </c>
      <c r="N200" s="227" t="s">
        <v>38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177</v>
      </c>
      <c r="AT200" s="230" t="s">
        <v>172</v>
      </c>
      <c r="AU200" s="230" t="s">
        <v>83</v>
      </c>
      <c r="AY200" s="18" t="s">
        <v>169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81</v>
      </c>
      <c r="BK200" s="231">
        <f>ROUND(I200*H200,2)</f>
        <v>0</v>
      </c>
      <c r="BL200" s="18" t="s">
        <v>177</v>
      </c>
      <c r="BM200" s="230" t="s">
        <v>813</v>
      </c>
    </row>
    <row r="201" s="2" customFormat="1" ht="24.15" customHeight="1">
      <c r="A201" s="39"/>
      <c r="B201" s="40"/>
      <c r="C201" s="219" t="s">
        <v>73</v>
      </c>
      <c r="D201" s="219" t="s">
        <v>172</v>
      </c>
      <c r="E201" s="220" t="s">
        <v>1670</v>
      </c>
      <c r="F201" s="221" t="s">
        <v>1671</v>
      </c>
      <c r="G201" s="222" t="s">
        <v>335</v>
      </c>
      <c r="H201" s="223">
        <v>3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38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177</v>
      </c>
      <c r="AT201" s="230" t="s">
        <v>172</v>
      </c>
      <c r="AU201" s="230" t="s">
        <v>83</v>
      </c>
      <c r="AY201" s="18" t="s">
        <v>169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81</v>
      </c>
      <c r="BK201" s="231">
        <f>ROUND(I201*H201,2)</f>
        <v>0</v>
      </c>
      <c r="BL201" s="18" t="s">
        <v>177</v>
      </c>
      <c r="BM201" s="230" t="s">
        <v>815</v>
      </c>
    </row>
    <row r="202" s="2" customFormat="1" ht="24.15" customHeight="1">
      <c r="A202" s="39"/>
      <c r="B202" s="40"/>
      <c r="C202" s="219" t="s">
        <v>73</v>
      </c>
      <c r="D202" s="219" t="s">
        <v>172</v>
      </c>
      <c r="E202" s="220" t="s">
        <v>1672</v>
      </c>
      <c r="F202" s="221" t="s">
        <v>1673</v>
      </c>
      <c r="G202" s="222" t="s">
        <v>335</v>
      </c>
      <c r="H202" s="223">
        <v>2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38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177</v>
      </c>
      <c r="AT202" s="230" t="s">
        <v>172</v>
      </c>
      <c r="AU202" s="230" t="s">
        <v>83</v>
      </c>
      <c r="AY202" s="18" t="s">
        <v>169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81</v>
      </c>
      <c r="BK202" s="231">
        <f>ROUND(I202*H202,2)</f>
        <v>0</v>
      </c>
      <c r="BL202" s="18" t="s">
        <v>177</v>
      </c>
      <c r="BM202" s="230" t="s">
        <v>819</v>
      </c>
    </row>
    <row r="203" s="2" customFormat="1" ht="24.15" customHeight="1">
      <c r="A203" s="39"/>
      <c r="B203" s="40"/>
      <c r="C203" s="219" t="s">
        <v>73</v>
      </c>
      <c r="D203" s="219" t="s">
        <v>172</v>
      </c>
      <c r="E203" s="220" t="s">
        <v>1674</v>
      </c>
      <c r="F203" s="221" t="s">
        <v>1675</v>
      </c>
      <c r="G203" s="222" t="s">
        <v>335</v>
      </c>
      <c r="H203" s="223">
        <v>2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38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177</v>
      </c>
      <c r="AT203" s="230" t="s">
        <v>172</v>
      </c>
      <c r="AU203" s="230" t="s">
        <v>83</v>
      </c>
      <c r="AY203" s="18" t="s">
        <v>169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81</v>
      </c>
      <c r="BK203" s="231">
        <f>ROUND(I203*H203,2)</f>
        <v>0</v>
      </c>
      <c r="BL203" s="18" t="s">
        <v>177</v>
      </c>
      <c r="BM203" s="230" t="s">
        <v>822</v>
      </c>
    </row>
    <row r="204" s="2" customFormat="1" ht="24.15" customHeight="1">
      <c r="A204" s="39"/>
      <c r="B204" s="40"/>
      <c r="C204" s="219" t="s">
        <v>73</v>
      </c>
      <c r="D204" s="219" t="s">
        <v>172</v>
      </c>
      <c r="E204" s="220" t="s">
        <v>1676</v>
      </c>
      <c r="F204" s="221" t="s">
        <v>1677</v>
      </c>
      <c r="G204" s="222" t="s">
        <v>335</v>
      </c>
      <c r="H204" s="223">
        <v>1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38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177</v>
      </c>
      <c r="AT204" s="230" t="s">
        <v>172</v>
      </c>
      <c r="AU204" s="230" t="s">
        <v>83</v>
      </c>
      <c r="AY204" s="18" t="s">
        <v>169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81</v>
      </c>
      <c r="BK204" s="231">
        <f>ROUND(I204*H204,2)</f>
        <v>0</v>
      </c>
      <c r="BL204" s="18" t="s">
        <v>177</v>
      </c>
      <c r="BM204" s="230" t="s">
        <v>827</v>
      </c>
    </row>
    <row r="205" s="2" customFormat="1" ht="24.15" customHeight="1">
      <c r="A205" s="39"/>
      <c r="B205" s="40"/>
      <c r="C205" s="219" t="s">
        <v>73</v>
      </c>
      <c r="D205" s="219" t="s">
        <v>172</v>
      </c>
      <c r="E205" s="220" t="s">
        <v>1678</v>
      </c>
      <c r="F205" s="221" t="s">
        <v>1679</v>
      </c>
      <c r="G205" s="222" t="s">
        <v>335</v>
      </c>
      <c r="H205" s="223">
        <v>1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38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177</v>
      </c>
      <c r="AT205" s="230" t="s">
        <v>172</v>
      </c>
      <c r="AU205" s="230" t="s">
        <v>83</v>
      </c>
      <c r="AY205" s="18" t="s">
        <v>169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81</v>
      </c>
      <c r="BK205" s="231">
        <f>ROUND(I205*H205,2)</f>
        <v>0</v>
      </c>
      <c r="BL205" s="18" t="s">
        <v>177</v>
      </c>
      <c r="BM205" s="230" t="s">
        <v>830</v>
      </c>
    </row>
    <row r="206" s="2" customFormat="1" ht="16.5" customHeight="1">
      <c r="A206" s="39"/>
      <c r="B206" s="40"/>
      <c r="C206" s="219" t="s">
        <v>73</v>
      </c>
      <c r="D206" s="219" t="s">
        <v>172</v>
      </c>
      <c r="E206" s="220" t="s">
        <v>1680</v>
      </c>
      <c r="F206" s="221" t="s">
        <v>1681</v>
      </c>
      <c r="G206" s="222" t="s">
        <v>335</v>
      </c>
      <c r="H206" s="223">
        <v>1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38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177</v>
      </c>
      <c r="AT206" s="230" t="s">
        <v>172</v>
      </c>
      <c r="AU206" s="230" t="s">
        <v>83</v>
      </c>
      <c r="AY206" s="18" t="s">
        <v>169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81</v>
      </c>
      <c r="BK206" s="231">
        <f>ROUND(I206*H206,2)</f>
        <v>0</v>
      </c>
      <c r="BL206" s="18" t="s">
        <v>177</v>
      </c>
      <c r="BM206" s="230" t="s">
        <v>834</v>
      </c>
    </row>
    <row r="207" s="2" customFormat="1" ht="24.15" customHeight="1">
      <c r="A207" s="39"/>
      <c r="B207" s="40"/>
      <c r="C207" s="219" t="s">
        <v>73</v>
      </c>
      <c r="D207" s="219" t="s">
        <v>172</v>
      </c>
      <c r="E207" s="220" t="s">
        <v>1682</v>
      </c>
      <c r="F207" s="221" t="s">
        <v>1683</v>
      </c>
      <c r="G207" s="222" t="s">
        <v>1572</v>
      </c>
      <c r="H207" s="298"/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38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177</v>
      </c>
      <c r="AT207" s="230" t="s">
        <v>172</v>
      </c>
      <c r="AU207" s="230" t="s">
        <v>83</v>
      </c>
      <c r="AY207" s="18" t="s">
        <v>169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81</v>
      </c>
      <c r="BK207" s="231">
        <f>ROUND(I207*H207,2)</f>
        <v>0</v>
      </c>
      <c r="BL207" s="18" t="s">
        <v>177</v>
      </c>
      <c r="BM207" s="230" t="s">
        <v>838</v>
      </c>
    </row>
    <row r="208" s="12" customFormat="1" ht="22.8" customHeight="1">
      <c r="A208" s="12"/>
      <c r="B208" s="203"/>
      <c r="C208" s="204"/>
      <c r="D208" s="205" t="s">
        <v>72</v>
      </c>
      <c r="E208" s="217" t="s">
        <v>275</v>
      </c>
      <c r="F208" s="217" t="s">
        <v>1684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SUM(P209:P223)</f>
        <v>0</v>
      </c>
      <c r="Q208" s="211"/>
      <c r="R208" s="212">
        <f>SUM(R209:R223)</f>
        <v>0</v>
      </c>
      <c r="S208" s="211"/>
      <c r="T208" s="213">
        <f>SUM(T209:T223)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81</v>
      </c>
      <c r="AT208" s="215" t="s">
        <v>72</v>
      </c>
      <c r="AU208" s="215" t="s">
        <v>81</v>
      </c>
      <c r="AY208" s="214" t="s">
        <v>169</v>
      </c>
      <c r="BK208" s="216">
        <f>SUM(BK209:BK223)</f>
        <v>0</v>
      </c>
    </row>
    <row r="209" s="2" customFormat="1" ht="24.15" customHeight="1">
      <c r="A209" s="39"/>
      <c r="B209" s="40"/>
      <c r="C209" s="219" t="s">
        <v>73</v>
      </c>
      <c r="D209" s="219" t="s">
        <v>172</v>
      </c>
      <c r="E209" s="220" t="s">
        <v>1685</v>
      </c>
      <c r="F209" s="221" t="s">
        <v>1686</v>
      </c>
      <c r="G209" s="222" t="s">
        <v>561</v>
      </c>
      <c r="H209" s="223">
        <v>190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38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177</v>
      </c>
      <c r="AT209" s="230" t="s">
        <v>172</v>
      </c>
      <c r="AU209" s="230" t="s">
        <v>83</v>
      </c>
      <c r="AY209" s="18" t="s">
        <v>169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81</v>
      </c>
      <c r="BK209" s="231">
        <f>ROUND(I209*H209,2)</f>
        <v>0</v>
      </c>
      <c r="BL209" s="18" t="s">
        <v>177</v>
      </c>
      <c r="BM209" s="230" t="s">
        <v>844</v>
      </c>
    </row>
    <row r="210" s="2" customFormat="1" ht="24.15" customHeight="1">
      <c r="A210" s="39"/>
      <c r="B210" s="40"/>
      <c r="C210" s="219" t="s">
        <v>73</v>
      </c>
      <c r="D210" s="219" t="s">
        <v>172</v>
      </c>
      <c r="E210" s="220" t="s">
        <v>1687</v>
      </c>
      <c r="F210" s="221" t="s">
        <v>1688</v>
      </c>
      <c r="G210" s="222" t="s">
        <v>561</v>
      </c>
      <c r="H210" s="223">
        <v>140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38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177</v>
      </c>
      <c r="AT210" s="230" t="s">
        <v>172</v>
      </c>
      <c r="AU210" s="230" t="s">
        <v>83</v>
      </c>
      <c r="AY210" s="18" t="s">
        <v>169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81</v>
      </c>
      <c r="BK210" s="231">
        <f>ROUND(I210*H210,2)</f>
        <v>0</v>
      </c>
      <c r="BL210" s="18" t="s">
        <v>177</v>
      </c>
      <c r="BM210" s="230" t="s">
        <v>847</v>
      </c>
    </row>
    <row r="211" s="2" customFormat="1" ht="24.15" customHeight="1">
      <c r="A211" s="39"/>
      <c r="B211" s="40"/>
      <c r="C211" s="219" t="s">
        <v>73</v>
      </c>
      <c r="D211" s="219" t="s">
        <v>172</v>
      </c>
      <c r="E211" s="220" t="s">
        <v>1689</v>
      </c>
      <c r="F211" s="221" t="s">
        <v>1690</v>
      </c>
      <c r="G211" s="222" t="s">
        <v>561</v>
      </c>
      <c r="H211" s="223">
        <v>210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38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177</v>
      </c>
      <c r="AT211" s="230" t="s">
        <v>172</v>
      </c>
      <c r="AU211" s="230" t="s">
        <v>83</v>
      </c>
      <c r="AY211" s="18" t="s">
        <v>169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81</v>
      </c>
      <c r="BK211" s="231">
        <f>ROUND(I211*H211,2)</f>
        <v>0</v>
      </c>
      <c r="BL211" s="18" t="s">
        <v>177</v>
      </c>
      <c r="BM211" s="230" t="s">
        <v>851</v>
      </c>
    </row>
    <row r="212" s="2" customFormat="1" ht="24.15" customHeight="1">
      <c r="A212" s="39"/>
      <c r="B212" s="40"/>
      <c r="C212" s="219" t="s">
        <v>73</v>
      </c>
      <c r="D212" s="219" t="s">
        <v>172</v>
      </c>
      <c r="E212" s="220" t="s">
        <v>1691</v>
      </c>
      <c r="F212" s="221" t="s">
        <v>1692</v>
      </c>
      <c r="G212" s="222" t="s">
        <v>561</v>
      </c>
      <c r="H212" s="223">
        <v>40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38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177</v>
      </c>
      <c r="AT212" s="230" t="s">
        <v>172</v>
      </c>
      <c r="AU212" s="230" t="s">
        <v>83</v>
      </c>
      <c r="AY212" s="18" t="s">
        <v>169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81</v>
      </c>
      <c r="BK212" s="231">
        <f>ROUND(I212*H212,2)</f>
        <v>0</v>
      </c>
      <c r="BL212" s="18" t="s">
        <v>177</v>
      </c>
      <c r="BM212" s="230" t="s">
        <v>856</v>
      </c>
    </row>
    <row r="213" s="2" customFormat="1" ht="24.15" customHeight="1">
      <c r="A213" s="39"/>
      <c r="B213" s="40"/>
      <c r="C213" s="219" t="s">
        <v>73</v>
      </c>
      <c r="D213" s="219" t="s">
        <v>172</v>
      </c>
      <c r="E213" s="220" t="s">
        <v>1693</v>
      </c>
      <c r="F213" s="221" t="s">
        <v>1694</v>
      </c>
      <c r="G213" s="222" t="s">
        <v>561</v>
      </c>
      <c r="H213" s="223">
        <v>20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38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177</v>
      </c>
      <c r="AT213" s="230" t="s">
        <v>172</v>
      </c>
      <c r="AU213" s="230" t="s">
        <v>83</v>
      </c>
      <c r="AY213" s="18" t="s">
        <v>169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81</v>
      </c>
      <c r="BK213" s="231">
        <f>ROUND(I213*H213,2)</f>
        <v>0</v>
      </c>
      <c r="BL213" s="18" t="s">
        <v>177</v>
      </c>
      <c r="BM213" s="230" t="s">
        <v>861</v>
      </c>
    </row>
    <row r="214" s="2" customFormat="1" ht="24.15" customHeight="1">
      <c r="A214" s="39"/>
      <c r="B214" s="40"/>
      <c r="C214" s="219" t="s">
        <v>73</v>
      </c>
      <c r="D214" s="219" t="s">
        <v>172</v>
      </c>
      <c r="E214" s="220" t="s">
        <v>1695</v>
      </c>
      <c r="F214" s="221" t="s">
        <v>1696</v>
      </c>
      <c r="G214" s="222" t="s">
        <v>561</v>
      </c>
      <c r="H214" s="223">
        <v>10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38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177</v>
      </c>
      <c r="AT214" s="230" t="s">
        <v>172</v>
      </c>
      <c r="AU214" s="230" t="s">
        <v>83</v>
      </c>
      <c r="AY214" s="18" t="s">
        <v>169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81</v>
      </c>
      <c r="BK214" s="231">
        <f>ROUND(I214*H214,2)</f>
        <v>0</v>
      </c>
      <c r="BL214" s="18" t="s">
        <v>177</v>
      </c>
      <c r="BM214" s="230" t="s">
        <v>864</v>
      </c>
    </row>
    <row r="215" s="2" customFormat="1" ht="16.5" customHeight="1">
      <c r="A215" s="39"/>
      <c r="B215" s="40"/>
      <c r="C215" s="219" t="s">
        <v>73</v>
      </c>
      <c r="D215" s="219" t="s">
        <v>172</v>
      </c>
      <c r="E215" s="220" t="s">
        <v>1697</v>
      </c>
      <c r="F215" s="221" t="s">
        <v>1698</v>
      </c>
      <c r="G215" s="222" t="s">
        <v>561</v>
      </c>
      <c r="H215" s="223">
        <v>610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38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177</v>
      </c>
      <c r="AT215" s="230" t="s">
        <v>172</v>
      </c>
      <c r="AU215" s="230" t="s">
        <v>83</v>
      </c>
      <c r="AY215" s="18" t="s">
        <v>169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81</v>
      </c>
      <c r="BK215" s="231">
        <f>ROUND(I215*H215,2)</f>
        <v>0</v>
      </c>
      <c r="BL215" s="18" t="s">
        <v>177</v>
      </c>
      <c r="BM215" s="230" t="s">
        <v>869</v>
      </c>
    </row>
    <row r="216" s="2" customFormat="1" ht="16.5" customHeight="1">
      <c r="A216" s="39"/>
      <c r="B216" s="40"/>
      <c r="C216" s="219" t="s">
        <v>73</v>
      </c>
      <c r="D216" s="219" t="s">
        <v>172</v>
      </c>
      <c r="E216" s="220" t="s">
        <v>1699</v>
      </c>
      <c r="F216" s="221" t="s">
        <v>1700</v>
      </c>
      <c r="G216" s="222" t="s">
        <v>561</v>
      </c>
      <c r="H216" s="223">
        <v>610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38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177</v>
      </c>
      <c r="AT216" s="230" t="s">
        <v>172</v>
      </c>
      <c r="AU216" s="230" t="s">
        <v>83</v>
      </c>
      <c r="AY216" s="18" t="s">
        <v>169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81</v>
      </c>
      <c r="BK216" s="231">
        <f>ROUND(I216*H216,2)</f>
        <v>0</v>
      </c>
      <c r="BL216" s="18" t="s">
        <v>177</v>
      </c>
      <c r="BM216" s="230" t="s">
        <v>875</v>
      </c>
    </row>
    <row r="217" s="2" customFormat="1" ht="16.5" customHeight="1">
      <c r="A217" s="39"/>
      <c r="B217" s="40"/>
      <c r="C217" s="219" t="s">
        <v>73</v>
      </c>
      <c r="D217" s="219" t="s">
        <v>172</v>
      </c>
      <c r="E217" s="220" t="s">
        <v>1701</v>
      </c>
      <c r="F217" s="221" t="s">
        <v>1702</v>
      </c>
      <c r="G217" s="222" t="s">
        <v>561</v>
      </c>
      <c r="H217" s="223">
        <v>610</v>
      </c>
      <c r="I217" s="224"/>
      <c r="J217" s="225">
        <f>ROUND(I217*H217,2)</f>
        <v>0</v>
      </c>
      <c r="K217" s="221" t="s">
        <v>1</v>
      </c>
      <c r="L217" s="45"/>
      <c r="M217" s="226" t="s">
        <v>1</v>
      </c>
      <c r="N217" s="227" t="s">
        <v>38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177</v>
      </c>
      <c r="AT217" s="230" t="s">
        <v>172</v>
      </c>
      <c r="AU217" s="230" t="s">
        <v>83</v>
      </c>
      <c r="AY217" s="18" t="s">
        <v>169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81</v>
      </c>
      <c r="BK217" s="231">
        <f>ROUND(I217*H217,2)</f>
        <v>0</v>
      </c>
      <c r="BL217" s="18" t="s">
        <v>177</v>
      </c>
      <c r="BM217" s="230" t="s">
        <v>880</v>
      </c>
    </row>
    <row r="218" s="2" customFormat="1" ht="16.5" customHeight="1">
      <c r="A218" s="39"/>
      <c r="B218" s="40"/>
      <c r="C218" s="219" t="s">
        <v>73</v>
      </c>
      <c r="D218" s="219" t="s">
        <v>172</v>
      </c>
      <c r="E218" s="220" t="s">
        <v>1703</v>
      </c>
      <c r="F218" s="221" t="s">
        <v>1604</v>
      </c>
      <c r="G218" s="222" t="s">
        <v>1003</v>
      </c>
      <c r="H218" s="223">
        <v>100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38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177</v>
      </c>
      <c r="AT218" s="230" t="s">
        <v>172</v>
      </c>
      <c r="AU218" s="230" t="s">
        <v>83</v>
      </c>
      <c r="AY218" s="18" t="s">
        <v>169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81</v>
      </c>
      <c r="BK218" s="231">
        <f>ROUND(I218*H218,2)</f>
        <v>0</v>
      </c>
      <c r="BL218" s="18" t="s">
        <v>177</v>
      </c>
      <c r="BM218" s="230" t="s">
        <v>884</v>
      </c>
    </row>
    <row r="219" s="2" customFormat="1" ht="16.5" customHeight="1">
      <c r="A219" s="39"/>
      <c r="B219" s="40"/>
      <c r="C219" s="219" t="s">
        <v>73</v>
      </c>
      <c r="D219" s="219" t="s">
        <v>172</v>
      </c>
      <c r="E219" s="220" t="s">
        <v>1704</v>
      </c>
      <c r="F219" s="221" t="s">
        <v>1606</v>
      </c>
      <c r="G219" s="222" t="s">
        <v>1193</v>
      </c>
      <c r="H219" s="223">
        <v>30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38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177</v>
      </c>
      <c r="AT219" s="230" t="s">
        <v>172</v>
      </c>
      <c r="AU219" s="230" t="s">
        <v>83</v>
      </c>
      <c r="AY219" s="18" t="s">
        <v>169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81</v>
      </c>
      <c r="BK219" s="231">
        <f>ROUND(I219*H219,2)</f>
        <v>0</v>
      </c>
      <c r="BL219" s="18" t="s">
        <v>177</v>
      </c>
      <c r="BM219" s="230" t="s">
        <v>888</v>
      </c>
    </row>
    <row r="220" s="2" customFormat="1" ht="24.15" customHeight="1">
      <c r="A220" s="39"/>
      <c r="B220" s="40"/>
      <c r="C220" s="219" t="s">
        <v>73</v>
      </c>
      <c r="D220" s="219" t="s">
        <v>172</v>
      </c>
      <c r="E220" s="220" t="s">
        <v>1705</v>
      </c>
      <c r="F220" s="221" t="s">
        <v>1706</v>
      </c>
      <c r="G220" s="222" t="s">
        <v>335</v>
      </c>
      <c r="H220" s="223">
        <v>3</v>
      </c>
      <c r="I220" s="224"/>
      <c r="J220" s="225">
        <f>ROUND(I220*H220,2)</f>
        <v>0</v>
      </c>
      <c r="K220" s="221" t="s">
        <v>1</v>
      </c>
      <c r="L220" s="45"/>
      <c r="M220" s="226" t="s">
        <v>1</v>
      </c>
      <c r="N220" s="227" t="s">
        <v>38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177</v>
      </c>
      <c r="AT220" s="230" t="s">
        <v>172</v>
      </c>
      <c r="AU220" s="230" t="s">
        <v>83</v>
      </c>
      <c r="AY220" s="18" t="s">
        <v>169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81</v>
      </c>
      <c r="BK220" s="231">
        <f>ROUND(I220*H220,2)</f>
        <v>0</v>
      </c>
      <c r="BL220" s="18" t="s">
        <v>177</v>
      </c>
      <c r="BM220" s="230" t="s">
        <v>894</v>
      </c>
    </row>
    <row r="221" s="2" customFormat="1" ht="16.5" customHeight="1">
      <c r="A221" s="39"/>
      <c r="B221" s="40"/>
      <c r="C221" s="219" t="s">
        <v>73</v>
      </c>
      <c r="D221" s="219" t="s">
        <v>172</v>
      </c>
      <c r="E221" s="220" t="s">
        <v>1707</v>
      </c>
      <c r="F221" s="221" t="s">
        <v>1602</v>
      </c>
      <c r="G221" s="222" t="s">
        <v>335</v>
      </c>
      <c r="H221" s="223">
        <v>6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38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177</v>
      </c>
      <c r="AT221" s="230" t="s">
        <v>172</v>
      </c>
      <c r="AU221" s="230" t="s">
        <v>83</v>
      </c>
      <c r="AY221" s="18" t="s">
        <v>169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81</v>
      </c>
      <c r="BK221" s="231">
        <f>ROUND(I221*H221,2)</f>
        <v>0</v>
      </c>
      <c r="BL221" s="18" t="s">
        <v>177</v>
      </c>
      <c r="BM221" s="230" t="s">
        <v>900</v>
      </c>
    </row>
    <row r="222" s="2" customFormat="1" ht="16.5" customHeight="1">
      <c r="A222" s="39"/>
      <c r="B222" s="40"/>
      <c r="C222" s="219" t="s">
        <v>73</v>
      </c>
      <c r="D222" s="219" t="s">
        <v>172</v>
      </c>
      <c r="E222" s="220" t="s">
        <v>1708</v>
      </c>
      <c r="F222" s="221" t="s">
        <v>1709</v>
      </c>
      <c r="G222" s="222" t="s">
        <v>335</v>
      </c>
      <c r="H222" s="223">
        <v>3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38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177</v>
      </c>
      <c r="AT222" s="230" t="s">
        <v>172</v>
      </c>
      <c r="AU222" s="230" t="s">
        <v>83</v>
      </c>
      <c r="AY222" s="18" t="s">
        <v>169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81</v>
      </c>
      <c r="BK222" s="231">
        <f>ROUND(I222*H222,2)</f>
        <v>0</v>
      </c>
      <c r="BL222" s="18" t="s">
        <v>177</v>
      </c>
      <c r="BM222" s="230" t="s">
        <v>903</v>
      </c>
    </row>
    <row r="223" s="2" customFormat="1" ht="21.75" customHeight="1">
      <c r="A223" s="39"/>
      <c r="B223" s="40"/>
      <c r="C223" s="219" t="s">
        <v>73</v>
      </c>
      <c r="D223" s="219" t="s">
        <v>172</v>
      </c>
      <c r="E223" s="220" t="s">
        <v>1710</v>
      </c>
      <c r="F223" s="221" t="s">
        <v>1571</v>
      </c>
      <c r="G223" s="222" t="s">
        <v>1572</v>
      </c>
      <c r="H223" s="298"/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38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177</v>
      </c>
      <c r="AT223" s="230" t="s">
        <v>172</v>
      </c>
      <c r="AU223" s="230" t="s">
        <v>83</v>
      </c>
      <c r="AY223" s="18" t="s">
        <v>169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81</v>
      </c>
      <c r="BK223" s="231">
        <f>ROUND(I223*H223,2)</f>
        <v>0</v>
      </c>
      <c r="BL223" s="18" t="s">
        <v>177</v>
      </c>
      <c r="BM223" s="230" t="s">
        <v>908</v>
      </c>
    </row>
    <row r="224" s="12" customFormat="1" ht="22.8" customHeight="1">
      <c r="A224" s="12"/>
      <c r="B224" s="203"/>
      <c r="C224" s="204"/>
      <c r="D224" s="205" t="s">
        <v>72</v>
      </c>
      <c r="E224" s="217" t="s">
        <v>250</v>
      </c>
      <c r="F224" s="217" t="s">
        <v>1711</v>
      </c>
      <c r="G224" s="204"/>
      <c r="H224" s="204"/>
      <c r="I224" s="207"/>
      <c r="J224" s="218">
        <f>BK224</f>
        <v>0</v>
      </c>
      <c r="K224" s="204"/>
      <c r="L224" s="209"/>
      <c r="M224" s="210"/>
      <c r="N224" s="211"/>
      <c r="O224" s="211"/>
      <c r="P224" s="212">
        <f>SUM(P225:P246)</f>
        <v>0</v>
      </c>
      <c r="Q224" s="211"/>
      <c r="R224" s="212">
        <f>SUM(R225:R246)</f>
        <v>0</v>
      </c>
      <c r="S224" s="211"/>
      <c r="T224" s="213">
        <f>SUM(T225:T246)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4" t="s">
        <v>81</v>
      </c>
      <c r="AT224" s="215" t="s">
        <v>72</v>
      </c>
      <c r="AU224" s="215" t="s">
        <v>81</v>
      </c>
      <c r="AY224" s="214" t="s">
        <v>169</v>
      </c>
      <c r="BK224" s="216">
        <f>SUM(BK225:BK246)</f>
        <v>0</v>
      </c>
    </row>
    <row r="225" s="2" customFormat="1" ht="16.5" customHeight="1">
      <c r="A225" s="39"/>
      <c r="B225" s="40"/>
      <c r="C225" s="219" t="s">
        <v>73</v>
      </c>
      <c r="D225" s="219" t="s">
        <v>172</v>
      </c>
      <c r="E225" s="220" t="s">
        <v>1712</v>
      </c>
      <c r="F225" s="221" t="s">
        <v>1713</v>
      </c>
      <c r="G225" s="222" t="s">
        <v>335</v>
      </c>
      <c r="H225" s="223">
        <v>12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38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177</v>
      </c>
      <c r="AT225" s="230" t="s">
        <v>172</v>
      </c>
      <c r="AU225" s="230" t="s">
        <v>83</v>
      </c>
      <c r="AY225" s="18" t="s">
        <v>169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81</v>
      </c>
      <c r="BK225" s="231">
        <f>ROUND(I225*H225,2)</f>
        <v>0</v>
      </c>
      <c r="BL225" s="18" t="s">
        <v>177</v>
      </c>
      <c r="BM225" s="230" t="s">
        <v>912</v>
      </c>
    </row>
    <row r="226" s="2" customFormat="1" ht="16.5" customHeight="1">
      <c r="A226" s="39"/>
      <c r="B226" s="40"/>
      <c r="C226" s="219" t="s">
        <v>73</v>
      </c>
      <c r="D226" s="219" t="s">
        <v>172</v>
      </c>
      <c r="E226" s="220" t="s">
        <v>1714</v>
      </c>
      <c r="F226" s="221" t="s">
        <v>1715</v>
      </c>
      <c r="G226" s="222" t="s">
        <v>335</v>
      </c>
      <c r="H226" s="223">
        <v>6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38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177</v>
      </c>
      <c r="AT226" s="230" t="s">
        <v>172</v>
      </c>
      <c r="AU226" s="230" t="s">
        <v>83</v>
      </c>
      <c r="AY226" s="18" t="s">
        <v>169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81</v>
      </c>
      <c r="BK226" s="231">
        <f>ROUND(I226*H226,2)</f>
        <v>0</v>
      </c>
      <c r="BL226" s="18" t="s">
        <v>177</v>
      </c>
      <c r="BM226" s="230" t="s">
        <v>917</v>
      </c>
    </row>
    <row r="227" s="2" customFormat="1" ht="16.5" customHeight="1">
      <c r="A227" s="39"/>
      <c r="B227" s="40"/>
      <c r="C227" s="219" t="s">
        <v>73</v>
      </c>
      <c r="D227" s="219" t="s">
        <v>172</v>
      </c>
      <c r="E227" s="220" t="s">
        <v>1716</v>
      </c>
      <c r="F227" s="221" t="s">
        <v>1717</v>
      </c>
      <c r="G227" s="222" t="s">
        <v>335</v>
      </c>
      <c r="H227" s="223">
        <v>10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38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177</v>
      </c>
      <c r="AT227" s="230" t="s">
        <v>172</v>
      </c>
      <c r="AU227" s="230" t="s">
        <v>83</v>
      </c>
      <c r="AY227" s="18" t="s">
        <v>169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81</v>
      </c>
      <c r="BK227" s="231">
        <f>ROUND(I227*H227,2)</f>
        <v>0</v>
      </c>
      <c r="BL227" s="18" t="s">
        <v>177</v>
      </c>
      <c r="BM227" s="230" t="s">
        <v>921</v>
      </c>
    </row>
    <row r="228" s="2" customFormat="1" ht="16.5" customHeight="1">
      <c r="A228" s="39"/>
      <c r="B228" s="40"/>
      <c r="C228" s="219" t="s">
        <v>73</v>
      </c>
      <c r="D228" s="219" t="s">
        <v>172</v>
      </c>
      <c r="E228" s="220" t="s">
        <v>1718</v>
      </c>
      <c r="F228" s="221" t="s">
        <v>1719</v>
      </c>
      <c r="G228" s="222" t="s">
        <v>335</v>
      </c>
      <c r="H228" s="223">
        <v>2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38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177</v>
      </c>
      <c r="AT228" s="230" t="s">
        <v>172</v>
      </c>
      <c r="AU228" s="230" t="s">
        <v>83</v>
      </c>
      <c r="AY228" s="18" t="s">
        <v>169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81</v>
      </c>
      <c r="BK228" s="231">
        <f>ROUND(I228*H228,2)</f>
        <v>0</v>
      </c>
      <c r="BL228" s="18" t="s">
        <v>177</v>
      </c>
      <c r="BM228" s="230" t="s">
        <v>927</v>
      </c>
    </row>
    <row r="229" s="2" customFormat="1" ht="16.5" customHeight="1">
      <c r="A229" s="39"/>
      <c r="B229" s="40"/>
      <c r="C229" s="219" t="s">
        <v>73</v>
      </c>
      <c r="D229" s="219" t="s">
        <v>172</v>
      </c>
      <c r="E229" s="220" t="s">
        <v>1720</v>
      </c>
      <c r="F229" s="221" t="s">
        <v>1721</v>
      </c>
      <c r="G229" s="222" t="s">
        <v>335</v>
      </c>
      <c r="H229" s="223">
        <v>1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38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177</v>
      </c>
      <c r="AT229" s="230" t="s">
        <v>172</v>
      </c>
      <c r="AU229" s="230" t="s">
        <v>83</v>
      </c>
      <c r="AY229" s="18" t="s">
        <v>169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81</v>
      </c>
      <c r="BK229" s="231">
        <f>ROUND(I229*H229,2)</f>
        <v>0</v>
      </c>
      <c r="BL229" s="18" t="s">
        <v>177</v>
      </c>
      <c r="BM229" s="230" t="s">
        <v>931</v>
      </c>
    </row>
    <row r="230" s="2" customFormat="1" ht="16.5" customHeight="1">
      <c r="A230" s="39"/>
      <c r="B230" s="40"/>
      <c r="C230" s="219" t="s">
        <v>73</v>
      </c>
      <c r="D230" s="219" t="s">
        <v>172</v>
      </c>
      <c r="E230" s="220" t="s">
        <v>1722</v>
      </c>
      <c r="F230" s="221" t="s">
        <v>1723</v>
      </c>
      <c r="G230" s="222" t="s">
        <v>335</v>
      </c>
      <c r="H230" s="223">
        <v>6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38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177</v>
      </c>
      <c r="AT230" s="230" t="s">
        <v>172</v>
      </c>
      <c r="AU230" s="230" t="s">
        <v>83</v>
      </c>
      <c r="AY230" s="18" t="s">
        <v>169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81</v>
      </c>
      <c r="BK230" s="231">
        <f>ROUND(I230*H230,2)</f>
        <v>0</v>
      </c>
      <c r="BL230" s="18" t="s">
        <v>177</v>
      </c>
      <c r="BM230" s="230" t="s">
        <v>936</v>
      </c>
    </row>
    <row r="231" s="2" customFormat="1" ht="16.5" customHeight="1">
      <c r="A231" s="39"/>
      <c r="B231" s="40"/>
      <c r="C231" s="219" t="s">
        <v>73</v>
      </c>
      <c r="D231" s="219" t="s">
        <v>172</v>
      </c>
      <c r="E231" s="220" t="s">
        <v>1724</v>
      </c>
      <c r="F231" s="221" t="s">
        <v>1725</v>
      </c>
      <c r="G231" s="222" t="s">
        <v>335</v>
      </c>
      <c r="H231" s="223">
        <v>6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38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177</v>
      </c>
      <c r="AT231" s="230" t="s">
        <v>172</v>
      </c>
      <c r="AU231" s="230" t="s">
        <v>83</v>
      </c>
      <c r="AY231" s="18" t="s">
        <v>169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81</v>
      </c>
      <c r="BK231" s="231">
        <f>ROUND(I231*H231,2)</f>
        <v>0</v>
      </c>
      <c r="BL231" s="18" t="s">
        <v>177</v>
      </c>
      <c r="BM231" s="230" t="s">
        <v>941</v>
      </c>
    </row>
    <row r="232" s="2" customFormat="1" ht="16.5" customHeight="1">
      <c r="A232" s="39"/>
      <c r="B232" s="40"/>
      <c r="C232" s="219" t="s">
        <v>73</v>
      </c>
      <c r="D232" s="219" t="s">
        <v>172</v>
      </c>
      <c r="E232" s="220" t="s">
        <v>1726</v>
      </c>
      <c r="F232" s="221" t="s">
        <v>1727</v>
      </c>
      <c r="G232" s="222" t="s">
        <v>335</v>
      </c>
      <c r="H232" s="223">
        <v>2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38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177</v>
      </c>
      <c r="AT232" s="230" t="s">
        <v>172</v>
      </c>
      <c r="AU232" s="230" t="s">
        <v>83</v>
      </c>
      <c r="AY232" s="18" t="s">
        <v>169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81</v>
      </c>
      <c r="BK232" s="231">
        <f>ROUND(I232*H232,2)</f>
        <v>0</v>
      </c>
      <c r="BL232" s="18" t="s">
        <v>177</v>
      </c>
      <c r="BM232" s="230" t="s">
        <v>947</v>
      </c>
    </row>
    <row r="233" s="2" customFormat="1" ht="16.5" customHeight="1">
      <c r="A233" s="39"/>
      <c r="B233" s="40"/>
      <c r="C233" s="219" t="s">
        <v>73</v>
      </c>
      <c r="D233" s="219" t="s">
        <v>172</v>
      </c>
      <c r="E233" s="220" t="s">
        <v>1728</v>
      </c>
      <c r="F233" s="221" t="s">
        <v>1729</v>
      </c>
      <c r="G233" s="222" t="s">
        <v>335</v>
      </c>
      <c r="H233" s="223">
        <v>2</v>
      </c>
      <c r="I233" s="224"/>
      <c r="J233" s="225">
        <f>ROUND(I233*H233,2)</f>
        <v>0</v>
      </c>
      <c r="K233" s="221" t="s">
        <v>1</v>
      </c>
      <c r="L233" s="45"/>
      <c r="M233" s="226" t="s">
        <v>1</v>
      </c>
      <c r="N233" s="227" t="s">
        <v>38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177</v>
      </c>
      <c r="AT233" s="230" t="s">
        <v>172</v>
      </c>
      <c r="AU233" s="230" t="s">
        <v>83</v>
      </c>
      <c r="AY233" s="18" t="s">
        <v>169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81</v>
      </c>
      <c r="BK233" s="231">
        <f>ROUND(I233*H233,2)</f>
        <v>0</v>
      </c>
      <c r="BL233" s="18" t="s">
        <v>177</v>
      </c>
      <c r="BM233" s="230" t="s">
        <v>952</v>
      </c>
    </row>
    <row r="234" s="2" customFormat="1" ht="16.5" customHeight="1">
      <c r="A234" s="39"/>
      <c r="B234" s="40"/>
      <c r="C234" s="219" t="s">
        <v>73</v>
      </c>
      <c r="D234" s="219" t="s">
        <v>172</v>
      </c>
      <c r="E234" s="220" t="s">
        <v>1730</v>
      </c>
      <c r="F234" s="221" t="s">
        <v>1731</v>
      </c>
      <c r="G234" s="222" t="s">
        <v>335</v>
      </c>
      <c r="H234" s="223">
        <v>3</v>
      </c>
      <c r="I234" s="224"/>
      <c r="J234" s="225">
        <f>ROUND(I234*H234,2)</f>
        <v>0</v>
      </c>
      <c r="K234" s="221" t="s">
        <v>1</v>
      </c>
      <c r="L234" s="45"/>
      <c r="M234" s="226" t="s">
        <v>1</v>
      </c>
      <c r="N234" s="227" t="s">
        <v>38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177</v>
      </c>
      <c r="AT234" s="230" t="s">
        <v>172</v>
      </c>
      <c r="AU234" s="230" t="s">
        <v>83</v>
      </c>
      <c r="AY234" s="18" t="s">
        <v>169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81</v>
      </c>
      <c r="BK234" s="231">
        <f>ROUND(I234*H234,2)</f>
        <v>0</v>
      </c>
      <c r="BL234" s="18" t="s">
        <v>177</v>
      </c>
      <c r="BM234" s="230" t="s">
        <v>957</v>
      </c>
    </row>
    <row r="235" s="2" customFormat="1" ht="16.5" customHeight="1">
      <c r="A235" s="39"/>
      <c r="B235" s="40"/>
      <c r="C235" s="219" t="s">
        <v>73</v>
      </c>
      <c r="D235" s="219" t="s">
        <v>172</v>
      </c>
      <c r="E235" s="220" t="s">
        <v>1732</v>
      </c>
      <c r="F235" s="221" t="s">
        <v>1733</v>
      </c>
      <c r="G235" s="222" t="s">
        <v>335</v>
      </c>
      <c r="H235" s="223">
        <v>1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38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177</v>
      </c>
      <c r="AT235" s="230" t="s">
        <v>172</v>
      </c>
      <c r="AU235" s="230" t="s">
        <v>83</v>
      </c>
      <c r="AY235" s="18" t="s">
        <v>169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81</v>
      </c>
      <c r="BK235" s="231">
        <f>ROUND(I235*H235,2)</f>
        <v>0</v>
      </c>
      <c r="BL235" s="18" t="s">
        <v>177</v>
      </c>
      <c r="BM235" s="230" t="s">
        <v>961</v>
      </c>
    </row>
    <row r="236" s="2" customFormat="1" ht="24.15" customHeight="1">
      <c r="A236" s="39"/>
      <c r="B236" s="40"/>
      <c r="C236" s="219" t="s">
        <v>73</v>
      </c>
      <c r="D236" s="219" t="s">
        <v>172</v>
      </c>
      <c r="E236" s="220" t="s">
        <v>1734</v>
      </c>
      <c r="F236" s="221" t="s">
        <v>1735</v>
      </c>
      <c r="G236" s="222" t="s">
        <v>335</v>
      </c>
      <c r="H236" s="223">
        <v>5</v>
      </c>
      <c r="I236" s="224"/>
      <c r="J236" s="225">
        <f>ROUND(I236*H236,2)</f>
        <v>0</v>
      </c>
      <c r="K236" s="221" t="s">
        <v>1</v>
      </c>
      <c r="L236" s="45"/>
      <c r="M236" s="226" t="s">
        <v>1</v>
      </c>
      <c r="N236" s="227" t="s">
        <v>38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177</v>
      </c>
      <c r="AT236" s="230" t="s">
        <v>172</v>
      </c>
      <c r="AU236" s="230" t="s">
        <v>83</v>
      </c>
      <c r="AY236" s="18" t="s">
        <v>169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81</v>
      </c>
      <c r="BK236" s="231">
        <f>ROUND(I236*H236,2)</f>
        <v>0</v>
      </c>
      <c r="BL236" s="18" t="s">
        <v>177</v>
      </c>
      <c r="BM236" s="230" t="s">
        <v>966</v>
      </c>
    </row>
    <row r="237" s="2" customFormat="1" ht="24.15" customHeight="1">
      <c r="A237" s="39"/>
      <c r="B237" s="40"/>
      <c r="C237" s="219" t="s">
        <v>73</v>
      </c>
      <c r="D237" s="219" t="s">
        <v>172</v>
      </c>
      <c r="E237" s="220" t="s">
        <v>1736</v>
      </c>
      <c r="F237" s="221" t="s">
        <v>1737</v>
      </c>
      <c r="G237" s="222" t="s">
        <v>335</v>
      </c>
      <c r="H237" s="223">
        <v>5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38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177</v>
      </c>
      <c r="AT237" s="230" t="s">
        <v>172</v>
      </c>
      <c r="AU237" s="230" t="s">
        <v>83</v>
      </c>
      <c r="AY237" s="18" t="s">
        <v>169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81</v>
      </c>
      <c r="BK237" s="231">
        <f>ROUND(I237*H237,2)</f>
        <v>0</v>
      </c>
      <c r="BL237" s="18" t="s">
        <v>177</v>
      </c>
      <c r="BM237" s="230" t="s">
        <v>971</v>
      </c>
    </row>
    <row r="238" s="2" customFormat="1" ht="24.15" customHeight="1">
      <c r="A238" s="39"/>
      <c r="B238" s="40"/>
      <c r="C238" s="219" t="s">
        <v>73</v>
      </c>
      <c r="D238" s="219" t="s">
        <v>172</v>
      </c>
      <c r="E238" s="220" t="s">
        <v>1738</v>
      </c>
      <c r="F238" s="221" t="s">
        <v>1739</v>
      </c>
      <c r="G238" s="222" t="s">
        <v>335</v>
      </c>
      <c r="H238" s="223">
        <v>1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38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177</v>
      </c>
      <c r="AT238" s="230" t="s">
        <v>172</v>
      </c>
      <c r="AU238" s="230" t="s">
        <v>83</v>
      </c>
      <c r="AY238" s="18" t="s">
        <v>169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81</v>
      </c>
      <c r="BK238" s="231">
        <f>ROUND(I238*H238,2)</f>
        <v>0</v>
      </c>
      <c r="BL238" s="18" t="s">
        <v>177</v>
      </c>
      <c r="BM238" s="230" t="s">
        <v>975</v>
      </c>
    </row>
    <row r="239" s="2" customFormat="1" ht="16.5" customHeight="1">
      <c r="A239" s="39"/>
      <c r="B239" s="40"/>
      <c r="C239" s="219" t="s">
        <v>73</v>
      </c>
      <c r="D239" s="219" t="s">
        <v>172</v>
      </c>
      <c r="E239" s="220" t="s">
        <v>1740</v>
      </c>
      <c r="F239" s="221" t="s">
        <v>1741</v>
      </c>
      <c r="G239" s="222" t="s">
        <v>335</v>
      </c>
      <c r="H239" s="223">
        <v>1</v>
      </c>
      <c r="I239" s="224"/>
      <c r="J239" s="225">
        <f>ROUND(I239*H239,2)</f>
        <v>0</v>
      </c>
      <c r="K239" s="221" t="s">
        <v>1</v>
      </c>
      <c r="L239" s="45"/>
      <c r="M239" s="226" t="s">
        <v>1</v>
      </c>
      <c r="N239" s="227" t="s">
        <v>38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177</v>
      </c>
      <c r="AT239" s="230" t="s">
        <v>172</v>
      </c>
      <c r="AU239" s="230" t="s">
        <v>83</v>
      </c>
      <c r="AY239" s="18" t="s">
        <v>169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81</v>
      </c>
      <c r="BK239" s="231">
        <f>ROUND(I239*H239,2)</f>
        <v>0</v>
      </c>
      <c r="BL239" s="18" t="s">
        <v>177</v>
      </c>
      <c r="BM239" s="230" t="s">
        <v>323</v>
      </c>
    </row>
    <row r="240" s="2" customFormat="1" ht="16.5" customHeight="1">
      <c r="A240" s="39"/>
      <c r="B240" s="40"/>
      <c r="C240" s="219" t="s">
        <v>73</v>
      </c>
      <c r="D240" s="219" t="s">
        <v>172</v>
      </c>
      <c r="E240" s="220" t="s">
        <v>1742</v>
      </c>
      <c r="F240" s="221" t="s">
        <v>1743</v>
      </c>
      <c r="G240" s="222" t="s">
        <v>335</v>
      </c>
      <c r="H240" s="223">
        <v>15</v>
      </c>
      <c r="I240" s="224"/>
      <c r="J240" s="225">
        <f>ROUND(I240*H240,2)</f>
        <v>0</v>
      </c>
      <c r="K240" s="221" t="s">
        <v>1</v>
      </c>
      <c r="L240" s="45"/>
      <c r="M240" s="226" t="s">
        <v>1</v>
      </c>
      <c r="N240" s="227" t="s">
        <v>38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177</v>
      </c>
      <c r="AT240" s="230" t="s">
        <v>172</v>
      </c>
      <c r="AU240" s="230" t="s">
        <v>83</v>
      </c>
      <c r="AY240" s="18" t="s">
        <v>169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81</v>
      </c>
      <c r="BK240" s="231">
        <f>ROUND(I240*H240,2)</f>
        <v>0</v>
      </c>
      <c r="BL240" s="18" t="s">
        <v>177</v>
      </c>
      <c r="BM240" s="230" t="s">
        <v>983</v>
      </c>
    </row>
    <row r="241" s="2" customFormat="1" ht="16.5" customHeight="1">
      <c r="A241" s="39"/>
      <c r="B241" s="40"/>
      <c r="C241" s="219" t="s">
        <v>73</v>
      </c>
      <c r="D241" s="219" t="s">
        <v>172</v>
      </c>
      <c r="E241" s="220" t="s">
        <v>1744</v>
      </c>
      <c r="F241" s="221" t="s">
        <v>1745</v>
      </c>
      <c r="G241" s="222" t="s">
        <v>335</v>
      </c>
      <c r="H241" s="223">
        <v>65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38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177</v>
      </c>
      <c r="AT241" s="230" t="s">
        <v>172</v>
      </c>
      <c r="AU241" s="230" t="s">
        <v>83</v>
      </c>
      <c r="AY241" s="18" t="s">
        <v>169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81</v>
      </c>
      <c r="BK241" s="231">
        <f>ROUND(I241*H241,2)</f>
        <v>0</v>
      </c>
      <c r="BL241" s="18" t="s">
        <v>177</v>
      </c>
      <c r="BM241" s="230" t="s">
        <v>987</v>
      </c>
    </row>
    <row r="242" s="2" customFormat="1" ht="16.5" customHeight="1">
      <c r="A242" s="39"/>
      <c r="B242" s="40"/>
      <c r="C242" s="219" t="s">
        <v>73</v>
      </c>
      <c r="D242" s="219" t="s">
        <v>172</v>
      </c>
      <c r="E242" s="220" t="s">
        <v>1746</v>
      </c>
      <c r="F242" s="221" t="s">
        <v>1747</v>
      </c>
      <c r="G242" s="222" t="s">
        <v>335</v>
      </c>
      <c r="H242" s="223">
        <v>20</v>
      </c>
      <c r="I242" s="224"/>
      <c r="J242" s="225">
        <f>ROUND(I242*H242,2)</f>
        <v>0</v>
      </c>
      <c r="K242" s="221" t="s">
        <v>1</v>
      </c>
      <c r="L242" s="45"/>
      <c r="M242" s="226" t="s">
        <v>1</v>
      </c>
      <c r="N242" s="227" t="s">
        <v>38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177</v>
      </c>
      <c r="AT242" s="230" t="s">
        <v>172</v>
      </c>
      <c r="AU242" s="230" t="s">
        <v>83</v>
      </c>
      <c r="AY242" s="18" t="s">
        <v>169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81</v>
      </c>
      <c r="BK242" s="231">
        <f>ROUND(I242*H242,2)</f>
        <v>0</v>
      </c>
      <c r="BL242" s="18" t="s">
        <v>177</v>
      </c>
      <c r="BM242" s="230" t="s">
        <v>994</v>
      </c>
    </row>
    <row r="243" s="2" customFormat="1" ht="16.5" customHeight="1">
      <c r="A243" s="39"/>
      <c r="B243" s="40"/>
      <c r="C243" s="219" t="s">
        <v>73</v>
      </c>
      <c r="D243" s="219" t="s">
        <v>172</v>
      </c>
      <c r="E243" s="220" t="s">
        <v>1748</v>
      </c>
      <c r="F243" s="221" t="s">
        <v>1749</v>
      </c>
      <c r="G243" s="222" t="s">
        <v>335</v>
      </c>
      <c r="H243" s="223">
        <v>140</v>
      </c>
      <c r="I243" s="224"/>
      <c r="J243" s="225">
        <f>ROUND(I243*H243,2)</f>
        <v>0</v>
      </c>
      <c r="K243" s="221" t="s">
        <v>1</v>
      </c>
      <c r="L243" s="45"/>
      <c r="M243" s="226" t="s">
        <v>1</v>
      </c>
      <c r="N243" s="227" t="s">
        <v>38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177</v>
      </c>
      <c r="AT243" s="230" t="s">
        <v>172</v>
      </c>
      <c r="AU243" s="230" t="s">
        <v>83</v>
      </c>
      <c r="AY243" s="18" t="s">
        <v>169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81</v>
      </c>
      <c r="BK243" s="231">
        <f>ROUND(I243*H243,2)</f>
        <v>0</v>
      </c>
      <c r="BL243" s="18" t="s">
        <v>177</v>
      </c>
      <c r="BM243" s="230" t="s">
        <v>998</v>
      </c>
    </row>
    <row r="244" s="2" customFormat="1" ht="24.15" customHeight="1">
      <c r="A244" s="39"/>
      <c r="B244" s="40"/>
      <c r="C244" s="219" t="s">
        <v>73</v>
      </c>
      <c r="D244" s="219" t="s">
        <v>172</v>
      </c>
      <c r="E244" s="220" t="s">
        <v>1750</v>
      </c>
      <c r="F244" s="221" t="s">
        <v>1751</v>
      </c>
      <c r="G244" s="222" t="s">
        <v>1752</v>
      </c>
      <c r="H244" s="223">
        <v>22</v>
      </c>
      <c r="I244" s="224"/>
      <c r="J244" s="225">
        <f>ROUND(I244*H244,2)</f>
        <v>0</v>
      </c>
      <c r="K244" s="221" t="s">
        <v>1</v>
      </c>
      <c r="L244" s="45"/>
      <c r="M244" s="226" t="s">
        <v>1</v>
      </c>
      <c r="N244" s="227" t="s">
        <v>38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177</v>
      </c>
      <c r="AT244" s="230" t="s">
        <v>172</v>
      </c>
      <c r="AU244" s="230" t="s">
        <v>83</v>
      </c>
      <c r="AY244" s="18" t="s">
        <v>169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81</v>
      </c>
      <c r="BK244" s="231">
        <f>ROUND(I244*H244,2)</f>
        <v>0</v>
      </c>
      <c r="BL244" s="18" t="s">
        <v>177</v>
      </c>
      <c r="BM244" s="230" t="s">
        <v>1004</v>
      </c>
    </row>
    <row r="245" s="2" customFormat="1" ht="24.15" customHeight="1">
      <c r="A245" s="39"/>
      <c r="B245" s="40"/>
      <c r="C245" s="219" t="s">
        <v>73</v>
      </c>
      <c r="D245" s="219" t="s">
        <v>172</v>
      </c>
      <c r="E245" s="220" t="s">
        <v>1753</v>
      </c>
      <c r="F245" s="221" t="s">
        <v>1754</v>
      </c>
      <c r="G245" s="222" t="s">
        <v>335</v>
      </c>
      <c r="H245" s="223">
        <v>118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38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177</v>
      </c>
      <c r="AT245" s="230" t="s">
        <v>172</v>
      </c>
      <c r="AU245" s="230" t="s">
        <v>83</v>
      </c>
      <c r="AY245" s="18" t="s">
        <v>169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81</v>
      </c>
      <c r="BK245" s="231">
        <f>ROUND(I245*H245,2)</f>
        <v>0</v>
      </c>
      <c r="BL245" s="18" t="s">
        <v>177</v>
      </c>
      <c r="BM245" s="230" t="s">
        <v>1008</v>
      </c>
    </row>
    <row r="246" s="2" customFormat="1" ht="21.75" customHeight="1">
      <c r="A246" s="39"/>
      <c r="B246" s="40"/>
      <c r="C246" s="219" t="s">
        <v>73</v>
      </c>
      <c r="D246" s="219" t="s">
        <v>172</v>
      </c>
      <c r="E246" s="220" t="s">
        <v>1755</v>
      </c>
      <c r="F246" s="221" t="s">
        <v>1756</v>
      </c>
      <c r="G246" s="222" t="s">
        <v>1572</v>
      </c>
      <c r="H246" s="298"/>
      <c r="I246" s="224"/>
      <c r="J246" s="225">
        <f>ROUND(I246*H246,2)</f>
        <v>0</v>
      </c>
      <c r="K246" s="221" t="s">
        <v>1</v>
      </c>
      <c r="L246" s="45"/>
      <c r="M246" s="226" t="s">
        <v>1</v>
      </c>
      <c r="N246" s="227" t="s">
        <v>38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177</v>
      </c>
      <c r="AT246" s="230" t="s">
        <v>172</v>
      </c>
      <c r="AU246" s="230" t="s">
        <v>83</v>
      </c>
      <c r="AY246" s="18" t="s">
        <v>169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81</v>
      </c>
      <c r="BK246" s="231">
        <f>ROUND(I246*H246,2)</f>
        <v>0</v>
      </c>
      <c r="BL246" s="18" t="s">
        <v>177</v>
      </c>
      <c r="BM246" s="230" t="s">
        <v>1012</v>
      </c>
    </row>
    <row r="247" s="12" customFormat="1" ht="22.8" customHeight="1">
      <c r="A247" s="12"/>
      <c r="B247" s="203"/>
      <c r="C247" s="204"/>
      <c r="D247" s="205" t="s">
        <v>72</v>
      </c>
      <c r="E247" s="217" t="s">
        <v>1206</v>
      </c>
      <c r="F247" s="217" t="s">
        <v>1521</v>
      </c>
      <c r="G247" s="204"/>
      <c r="H247" s="204"/>
      <c r="I247" s="207"/>
      <c r="J247" s="218">
        <f>BK247</f>
        <v>0</v>
      </c>
      <c r="K247" s="204"/>
      <c r="L247" s="209"/>
      <c r="M247" s="210"/>
      <c r="N247" s="211"/>
      <c r="O247" s="211"/>
      <c r="P247" s="212">
        <f>SUM(P248:P249)</f>
        <v>0</v>
      </c>
      <c r="Q247" s="211"/>
      <c r="R247" s="212">
        <f>SUM(R248:R249)</f>
        <v>0</v>
      </c>
      <c r="S247" s="211"/>
      <c r="T247" s="213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4" t="s">
        <v>81</v>
      </c>
      <c r="AT247" s="215" t="s">
        <v>72</v>
      </c>
      <c r="AU247" s="215" t="s">
        <v>81</v>
      </c>
      <c r="AY247" s="214" t="s">
        <v>169</v>
      </c>
      <c r="BK247" s="216">
        <f>SUM(BK248:BK249)</f>
        <v>0</v>
      </c>
    </row>
    <row r="248" s="2" customFormat="1" ht="16.5" customHeight="1">
      <c r="A248" s="39"/>
      <c r="B248" s="40"/>
      <c r="C248" s="219" t="s">
        <v>73</v>
      </c>
      <c r="D248" s="219" t="s">
        <v>172</v>
      </c>
      <c r="E248" s="220" t="s">
        <v>1757</v>
      </c>
      <c r="F248" s="221" t="s">
        <v>1523</v>
      </c>
      <c r="G248" s="222" t="s">
        <v>335</v>
      </c>
      <c r="H248" s="223">
        <v>1</v>
      </c>
      <c r="I248" s="224"/>
      <c r="J248" s="225">
        <f>ROUND(I248*H248,2)</f>
        <v>0</v>
      </c>
      <c r="K248" s="221" t="s">
        <v>1</v>
      </c>
      <c r="L248" s="45"/>
      <c r="M248" s="226" t="s">
        <v>1</v>
      </c>
      <c r="N248" s="227" t="s">
        <v>38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177</v>
      </c>
      <c r="AT248" s="230" t="s">
        <v>172</v>
      </c>
      <c r="AU248" s="230" t="s">
        <v>83</v>
      </c>
      <c r="AY248" s="18" t="s">
        <v>169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81</v>
      </c>
      <c r="BK248" s="231">
        <f>ROUND(I248*H248,2)</f>
        <v>0</v>
      </c>
      <c r="BL248" s="18" t="s">
        <v>177</v>
      </c>
      <c r="BM248" s="230" t="s">
        <v>1016</v>
      </c>
    </row>
    <row r="249" s="2" customFormat="1" ht="16.5" customHeight="1">
      <c r="A249" s="39"/>
      <c r="B249" s="40"/>
      <c r="C249" s="219" t="s">
        <v>73</v>
      </c>
      <c r="D249" s="219" t="s">
        <v>172</v>
      </c>
      <c r="E249" s="220" t="s">
        <v>1758</v>
      </c>
      <c r="F249" s="221" t="s">
        <v>1527</v>
      </c>
      <c r="G249" s="222" t="s">
        <v>335</v>
      </c>
      <c r="H249" s="223">
        <v>1</v>
      </c>
      <c r="I249" s="224"/>
      <c r="J249" s="225">
        <f>ROUND(I249*H249,2)</f>
        <v>0</v>
      </c>
      <c r="K249" s="221" t="s">
        <v>1</v>
      </c>
      <c r="L249" s="45"/>
      <c r="M249" s="293" t="s">
        <v>1</v>
      </c>
      <c r="N249" s="294" t="s">
        <v>38</v>
      </c>
      <c r="O249" s="295"/>
      <c r="P249" s="296">
        <f>O249*H249</f>
        <v>0</v>
      </c>
      <c r="Q249" s="296">
        <v>0</v>
      </c>
      <c r="R249" s="296">
        <f>Q249*H249</f>
        <v>0</v>
      </c>
      <c r="S249" s="296">
        <v>0</v>
      </c>
      <c r="T249" s="29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177</v>
      </c>
      <c r="AT249" s="230" t="s">
        <v>172</v>
      </c>
      <c r="AU249" s="230" t="s">
        <v>83</v>
      </c>
      <c r="AY249" s="18" t="s">
        <v>169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81</v>
      </c>
      <c r="BK249" s="231">
        <f>ROUND(I249*H249,2)</f>
        <v>0</v>
      </c>
      <c r="BL249" s="18" t="s">
        <v>177</v>
      </c>
      <c r="BM249" s="230" t="s">
        <v>1020</v>
      </c>
    </row>
    <row r="250" s="2" customFormat="1" ht="6.96" customHeight="1">
      <c r="A250" s="39"/>
      <c r="B250" s="67"/>
      <c r="C250" s="68"/>
      <c r="D250" s="68"/>
      <c r="E250" s="68"/>
      <c r="F250" s="68"/>
      <c r="G250" s="68"/>
      <c r="H250" s="68"/>
      <c r="I250" s="68"/>
      <c r="J250" s="68"/>
      <c r="K250" s="68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TCgwupAiZZdbNY9wpWzryDvO2Kj1LK9lwzu1ug3yYB8N4ErdIm4oqbBtWHmmSQt9gGN5UQMuCKb9b2qYdWqTqw==" hashValue="iBJqPk52564yMeq7RL7FGe4K/jevooj8jpidbJXVANfg1t69ofC+Du05FfgRComG8SpL4hWW31m1UTgoxnQaKw==" algorithmName="SHA-512" password="CC35"/>
  <autoFilter ref="C126:K24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1759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ROUND((SUM(BE123:BE290)),  2)</f>
        <v>0</v>
      </c>
      <c r="G33" s="39"/>
      <c r="H33" s="39"/>
      <c r="I33" s="156">
        <v>0.20999999999999999</v>
      </c>
      <c r="J33" s="155">
        <f>ROUND(((SUM(BE123:BE290))*I33),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ROUND((SUM(BF123:BF290)),  2)</f>
        <v>0</v>
      </c>
      <c r="G34" s="39"/>
      <c r="H34" s="39"/>
      <c r="I34" s="156">
        <v>0.14999999999999999</v>
      </c>
      <c r="J34" s="155">
        <f>ROUND(((SUM(BF123:BF290))*I34),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ROUND((SUM(BG123:BG290)),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ROUND((SUM(BH123:BH290)),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ROUND((SUM(BI123:BI290)),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D1.4 -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1760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1761</v>
      </c>
      <c r="E99" s="189"/>
      <c r="F99" s="189"/>
      <c r="G99" s="189"/>
      <c r="H99" s="189"/>
      <c r="I99" s="189"/>
      <c r="J99" s="190">
        <f>J266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1762</v>
      </c>
      <c r="E100" s="183"/>
      <c r="F100" s="183"/>
      <c r="G100" s="183"/>
      <c r="H100" s="183"/>
      <c r="I100" s="183"/>
      <c r="J100" s="184">
        <f>J269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1763</v>
      </c>
      <c r="E101" s="189"/>
      <c r="F101" s="189"/>
      <c r="G101" s="189"/>
      <c r="H101" s="189"/>
      <c r="I101" s="189"/>
      <c r="J101" s="190">
        <f>J270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498</v>
      </c>
      <c r="E102" s="183"/>
      <c r="F102" s="183"/>
      <c r="G102" s="183"/>
      <c r="H102" s="183"/>
      <c r="I102" s="183"/>
      <c r="J102" s="184">
        <f>J282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1764</v>
      </c>
      <c r="E103" s="183"/>
      <c r="F103" s="183"/>
      <c r="G103" s="183"/>
      <c r="H103" s="183"/>
      <c r="I103" s="183"/>
      <c r="J103" s="184">
        <f>J289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75" t="str">
        <f>E7</f>
        <v xml:space="preserve"> Dětský domov a školní jídelna Sedloňov - Stavební úpravy objektu - II. ETAPA SO01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134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D1.4 - Elektroinstalace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14. 12. 2023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29</v>
      </c>
      <c r="J119" s="37" t="str">
        <f>E21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IF(E18="","",E18)</f>
        <v>Vyplň údaj</v>
      </c>
      <c r="G120" s="41"/>
      <c r="H120" s="41"/>
      <c r="I120" s="33" t="s">
        <v>31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155</v>
      </c>
      <c r="D122" s="195" t="s">
        <v>58</v>
      </c>
      <c r="E122" s="195" t="s">
        <v>54</v>
      </c>
      <c r="F122" s="195" t="s">
        <v>55</v>
      </c>
      <c r="G122" s="195" t="s">
        <v>156</v>
      </c>
      <c r="H122" s="195" t="s">
        <v>157</v>
      </c>
      <c r="I122" s="195" t="s">
        <v>158</v>
      </c>
      <c r="J122" s="195" t="s">
        <v>138</v>
      </c>
      <c r="K122" s="196" t="s">
        <v>159</v>
      </c>
      <c r="L122" s="197"/>
      <c r="M122" s="101" t="s">
        <v>1</v>
      </c>
      <c r="N122" s="102" t="s">
        <v>37</v>
      </c>
      <c r="O122" s="102" t="s">
        <v>160</v>
      </c>
      <c r="P122" s="102" t="s">
        <v>161</v>
      </c>
      <c r="Q122" s="102" t="s">
        <v>162</v>
      </c>
      <c r="R122" s="102" t="s">
        <v>163</v>
      </c>
      <c r="S122" s="102" t="s">
        <v>164</v>
      </c>
      <c r="T122" s="103" t="s">
        <v>165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166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P124+P269+P282+P289</f>
        <v>0</v>
      </c>
      <c r="Q123" s="105"/>
      <c r="R123" s="200">
        <f>R124+R269+R282+R289</f>
        <v>0</v>
      </c>
      <c r="S123" s="105"/>
      <c r="T123" s="201">
        <f>T124+T269+T282+T289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72</v>
      </c>
      <c r="AU123" s="18" t="s">
        <v>140</v>
      </c>
      <c r="BK123" s="202">
        <f>BK124+BK269+BK282+BK289</f>
        <v>0</v>
      </c>
    </row>
    <row r="124" s="12" customFormat="1" ht="25.92" customHeight="1">
      <c r="A124" s="12"/>
      <c r="B124" s="203"/>
      <c r="C124" s="204"/>
      <c r="D124" s="205" t="s">
        <v>72</v>
      </c>
      <c r="E124" s="206" t="s">
        <v>370</v>
      </c>
      <c r="F124" s="206" t="s">
        <v>371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P125+P266</f>
        <v>0</v>
      </c>
      <c r="Q124" s="211"/>
      <c r="R124" s="212">
        <f>R125+R266</f>
        <v>0</v>
      </c>
      <c r="S124" s="211"/>
      <c r="T124" s="213">
        <f>T125+T266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83</v>
      </c>
      <c r="AT124" s="215" t="s">
        <v>72</v>
      </c>
      <c r="AU124" s="215" t="s">
        <v>73</v>
      </c>
      <c r="AY124" s="214" t="s">
        <v>169</v>
      </c>
      <c r="BK124" s="216">
        <f>BK125+BK266</f>
        <v>0</v>
      </c>
    </row>
    <row r="125" s="12" customFormat="1" ht="22.8" customHeight="1">
      <c r="A125" s="12"/>
      <c r="B125" s="203"/>
      <c r="C125" s="204"/>
      <c r="D125" s="205" t="s">
        <v>72</v>
      </c>
      <c r="E125" s="217" t="s">
        <v>1765</v>
      </c>
      <c r="F125" s="217" t="s">
        <v>1766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SUM(P126:P265)</f>
        <v>0</v>
      </c>
      <c r="Q125" s="211"/>
      <c r="R125" s="212">
        <f>SUM(R126:R265)</f>
        <v>0</v>
      </c>
      <c r="S125" s="211"/>
      <c r="T125" s="213">
        <f>SUM(T126:T265)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83</v>
      </c>
      <c r="AT125" s="215" t="s">
        <v>72</v>
      </c>
      <c r="AU125" s="215" t="s">
        <v>81</v>
      </c>
      <c r="AY125" s="214" t="s">
        <v>169</v>
      </c>
      <c r="BK125" s="216">
        <f>SUM(BK126:BK265)</f>
        <v>0</v>
      </c>
    </row>
    <row r="126" s="2" customFormat="1" ht="44.25" customHeight="1">
      <c r="A126" s="39"/>
      <c r="B126" s="40"/>
      <c r="C126" s="219" t="s">
        <v>81</v>
      </c>
      <c r="D126" s="219" t="s">
        <v>172</v>
      </c>
      <c r="E126" s="220" t="s">
        <v>1767</v>
      </c>
      <c r="F126" s="221" t="s">
        <v>1768</v>
      </c>
      <c r="G126" s="222" t="s">
        <v>561</v>
      </c>
      <c r="H126" s="223">
        <v>220</v>
      </c>
      <c r="I126" s="224"/>
      <c r="J126" s="225">
        <f>ROUND(I126*H126,2)</f>
        <v>0</v>
      </c>
      <c r="K126" s="221" t="s">
        <v>176</v>
      </c>
      <c r="L126" s="45"/>
      <c r="M126" s="226" t="s">
        <v>1</v>
      </c>
      <c r="N126" s="227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316</v>
      </c>
      <c r="AT126" s="230" t="s">
        <v>172</v>
      </c>
      <c r="AU126" s="230" t="s">
        <v>83</v>
      </c>
      <c r="AY126" s="18" t="s">
        <v>169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316</v>
      </c>
      <c r="BM126" s="230" t="s">
        <v>83</v>
      </c>
    </row>
    <row r="127" s="2" customFormat="1" ht="21.75" customHeight="1">
      <c r="A127" s="39"/>
      <c r="B127" s="40"/>
      <c r="C127" s="283" t="s">
        <v>83</v>
      </c>
      <c r="D127" s="283" t="s">
        <v>737</v>
      </c>
      <c r="E127" s="284" t="s">
        <v>1769</v>
      </c>
      <c r="F127" s="285" t="s">
        <v>1770</v>
      </c>
      <c r="G127" s="286" t="s">
        <v>561</v>
      </c>
      <c r="H127" s="287">
        <v>231</v>
      </c>
      <c r="I127" s="288"/>
      <c r="J127" s="289">
        <f>ROUND(I127*H127,2)</f>
        <v>0</v>
      </c>
      <c r="K127" s="285" t="s">
        <v>176</v>
      </c>
      <c r="L127" s="290"/>
      <c r="M127" s="291" t="s">
        <v>1</v>
      </c>
      <c r="N127" s="292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355</v>
      </c>
      <c r="AT127" s="230" t="s">
        <v>737</v>
      </c>
      <c r="AU127" s="230" t="s">
        <v>83</v>
      </c>
      <c r="AY127" s="18" t="s">
        <v>169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316</v>
      </c>
      <c r="BM127" s="230" t="s">
        <v>177</v>
      </c>
    </row>
    <row r="128" s="14" customFormat="1">
      <c r="A128" s="14"/>
      <c r="B128" s="243"/>
      <c r="C128" s="244"/>
      <c r="D128" s="234" t="s">
        <v>178</v>
      </c>
      <c r="E128" s="245" t="s">
        <v>1</v>
      </c>
      <c r="F128" s="246" t="s">
        <v>1771</v>
      </c>
      <c r="G128" s="244"/>
      <c r="H128" s="247">
        <v>231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178</v>
      </c>
      <c r="AU128" s="253" t="s">
        <v>83</v>
      </c>
      <c r="AV128" s="14" t="s">
        <v>83</v>
      </c>
      <c r="AW128" s="14" t="s">
        <v>30</v>
      </c>
      <c r="AX128" s="14" t="s">
        <v>73</v>
      </c>
      <c r="AY128" s="253" t="s">
        <v>169</v>
      </c>
    </row>
    <row r="129" s="15" customFormat="1">
      <c r="A129" s="15"/>
      <c r="B129" s="254"/>
      <c r="C129" s="255"/>
      <c r="D129" s="234" t="s">
        <v>178</v>
      </c>
      <c r="E129" s="256" t="s">
        <v>1</v>
      </c>
      <c r="F129" s="257" t="s">
        <v>181</v>
      </c>
      <c r="G129" s="255"/>
      <c r="H129" s="258">
        <v>231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4" t="s">
        <v>178</v>
      </c>
      <c r="AU129" s="264" t="s">
        <v>83</v>
      </c>
      <c r="AV129" s="15" t="s">
        <v>177</v>
      </c>
      <c r="AW129" s="15" t="s">
        <v>30</v>
      </c>
      <c r="AX129" s="15" t="s">
        <v>81</v>
      </c>
      <c r="AY129" s="264" t="s">
        <v>169</v>
      </c>
    </row>
    <row r="130" s="2" customFormat="1" ht="44.25" customHeight="1">
      <c r="A130" s="39"/>
      <c r="B130" s="40"/>
      <c r="C130" s="219" t="s">
        <v>170</v>
      </c>
      <c r="D130" s="219" t="s">
        <v>172</v>
      </c>
      <c r="E130" s="220" t="s">
        <v>1772</v>
      </c>
      <c r="F130" s="221" t="s">
        <v>1773</v>
      </c>
      <c r="G130" s="222" t="s">
        <v>561</v>
      </c>
      <c r="H130" s="223">
        <v>40</v>
      </c>
      <c r="I130" s="224"/>
      <c r="J130" s="225">
        <f>ROUND(I130*H130,2)</f>
        <v>0</v>
      </c>
      <c r="K130" s="221" t="s">
        <v>176</v>
      </c>
      <c r="L130" s="45"/>
      <c r="M130" s="226" t="s">
        <v>1</v>
      </c>
      <c r="N130" s="227" t="s">
        <v>38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316</v>
      </c>
      <c r="AT130" s="230" t="s">
        <v>172</v>
      </c>
      <c r="AU130" s="230" t="s">
        <v>83</v>
      </c>
      <c r="AY130" s="18" t="s">
        <v>169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316</v>
      </c>
      <c r="BM130" s="230" t="s">
        <v>200</v>
      </c>
    </row>
    <row r="131" s="2" customFormat="1" ht="21.75" customHeight="1">
      <c r="A131" s="39"/>
      <c r="B131" s="40"/>
      <c r="C131" s="283" t="s">
        <v>177</v>
      </c>
      <c r="D131" s="283" t="s">
        <v>737</v>
      </c>
      <c r="E131" s="284" t="s">
        <v>1774</v>
      </c>
      <c r="F131" s="285" t="s">
        <v>1775</v>
      </c>
      <c r="G131" s="286" t="s">
        <v>561</v>
      </c>
      <c r="H131" s="287">
        <v>42</v>
      </c>
      <c r="I131" s="288"/>
      <c r="J131" s="289">
        <f>ROUND(I131*H131,2)</f>
        <v>0</v>
      </c>
      <c r="K131" s="285" t="s">
        <v>176</v>
      </c>
      <c r="L131" s="290"/>
      <c r="M131" s="291" t="s">
        <v>1</v>
      </c>
      <c r="N131" s="292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355</v>
      </c>
      <c r="AT131" s="230" t="s">
        <v>737</v>
      </c>
      <c r="AU131" s="230" t="s">
        <v>83</v>
      </c>
      <c r="AY131" s="18" t="s">
        <v>169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316</v>
      </c>
      <c r="BM131" s="230" t="s">
        <v>250</v>
      </c>
    </row>
    <row r="132" s="14" customFormat="1">
      <c r="A132" s="14"/>
      <c r="B132" s="243"/>
      <c r="C132" s="244"/>
      <c r="D132" s="234" t="s">
        <v>178</v>
      </c>
      <c r="E132" s="245" t="s">
        <v>1</v>
      </c>
      <c r="F132" s="246" t="s">
        <v>1776</v>
      </c>
      <c r="G132" s="244"/>
      <c r="H132" s="247">
        <v>42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178</v>
      </c>
      <c r="AU132" s="253" t="s">
        <v>83</v>
      </c>
      <c r="AV132" s="14" t="s">
        <v>83</v>
      </c>
      <c r="AW132" s="14" t="s">
        <v>30</v>
      </c>
      <c r="AX132" s="14" t="s">
        <v>73</v>
      </c>
      <c r="AY132" s="253" t="s">
        <v>169</v>
      </c>
    </row>
    <row r="133" s="15" customFormat="1">
      <c r="A133" s="15"/>
      <c r="B133" s="254"/>
      <c r="C133" s="255"/>
      <c r="D133" s="234" t="s">
        <v>178</v>
      </c>
      <c r="E133" s="256" t="s">
        <v>1</v>
      </c>
      <c r="F133" s="257" t="s">
        <v>181</v>
      </c>
      <c r="G133" s="255"/>
      <c r="H133" s="258">
        <v>42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178</v>
      </c>
      <c r="AU133" s="264" t="s">
        <v>83</v>
      </c>
      <c r="AV133" s="15" t="s">
        <v>177</v>
      </c>
      <c r="AW133" s="15" t="s">
        <v>30</v>
      </c>
      <c r="AX133" s="15" t="s">
        <v>81</v>
      </c>
      <c r="AY133" s="264" t="s">
        <v>169</v>
      </c>
    </row>
    <row r="134" s="2" customFormat="1" ht="37.8" customHeight="1">
      <c r="A134" s="39"/>
      <c r="B134" s="40"/>
      <c r="C134" s="219" t="s">
        <v>251</v>
      </c>
      <c r="D134" s="219" t="s">
        <v>172</v>
      </c>
      <c r="E134" s="220" t="s">
        <v>1777</v>
      </c>
      <c r="F134" s="221" t="s">
        <v>1778</v>
      </c>
      <c r="G134" s="222" t="s">
        <v>561</v>
      </c>
      <c r="H134" s="223">
        <v>12</v>
      </c>
      <c r="I134" s="224"/>
      <c r="J134" s="225">
        <f>ROUND(I134*H134,2)</f>
        <v>0</v>
      </c>
      <c r="K134" s="221" t="s">
        <v>176</v>
      </c>
      <c r="L134" s="45"/>
      <c r="M134" s="226" t="s">
        <v>1</v>
      </c>
      <c r="N134" s="227" t="s">
        <v>38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316</v>
      </c>
      <c r="AT134" s="230" t="s">
        <v>172</v>
      </c>
      <c r="AU134" s="230" t="s">
        <v>83</v>
      </c>
      <c r="AY134" s="18" t="s">
        <v>169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316</v>
      </c>
      <c r="BM134" s="230" t="s">
        <v>254</v>
      </c>
    </row>
    <row r="135" s="2" customFormat="1" ht="16.5" customHeight="1">
      <c r="A135" s="39"/>
      <c r="B135" s="40"/>
      <c r="C135" s="283" t="s">
        <v>200</v>
      </c>
      <c r="D135" s="283" t="s">
        <v>737</v>
      </c>
      <c r="E135" s="284" t="s">
        <v>1779</v>
      </c>
      <c r="F135" s="285" t="s">
        <v>1780</v>
      </c>
      <c r="G135" s="286" t="s">
        <v>561</v>
      </c>
      <c r="H135" s="287">
        <v>12.6</v>
      </c>
      <c r="I135" s="288"/>
      <c r="J135" s="289">
        <f>ROUND(I135*H135,2)</f>
        <v>0</v>
      </c>
      <c r="K135" s="285" t="s">
        <v>176</v>
      </c>
      <c r="L135" s="290"/>
      <c r="M135" s="291" t="s">
        <v>1</v>
      </c>
      <c r="N135" s="292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355</v>
      </c>
      <c r="AT135" s="230" t="s">
        <v>737</v>
      </c>
      <c r="AU135" s="230" t="s">
        <v>83</v>
      </c>
      <c r="AY135" s="18" t="s">
        <v>169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316</v>
      </c>
      <c r="BM135" s="230" t="s">
        <v>258</v>
      </c>
    </row>
    <row r="136" s="14" customFormat="1">
      <c r="A136" s="14"/>
      <c r="B136" s="243"/>
      <c r="C136" s="244"/>
      <c r="D136" s="234" t="s">
        <v>178</v>
      </c>
      <c r="E136" s="245" t="s">
        <v>1</v>
      </c>
      <c r="F136" s="246" t="s">
        <v>1781</v>
      </c>
      <c r="G136" s="244"/>
      <c r="H136" s="247">
        <v>12.6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178</v>
      </c>
      <c r="AU136" s="253" t="s">
        <v>83</v>
      </c>
      <c r="AV136" s="14" t="s">
        <v>83</v>
      </c>
      <c r="AW136" s="14" t="s">
        <v>30</v>
      </c>
      <c r="AX136" s="14" t="s">
        <v>73</v>
      </c>
      <c r="AY136" s="253" t="s">
        <v>169</v>
      </c>
    </row>
    <row r="137" s="15" customFormat="1">
      <c r="A137" s="15"/>
      <c r="B137" s="254"/>
      <c r="C137" s="255"/>
      <c r="D137" s="234" t="s">
        <v>178</v>
      </c>
      <c r="E137" s="256" t="s">
        <v>1</v>
      </c>
      <c r="F137" s="257" t="s">
        <v>181</v>
      </c>
      <c r="G137" s="255"/>
      <c r="H137" s="258">
        <v>12.6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178</v>
      </c>
      <c r="AU137" s="264" t="s">
        <v>83</v>
      </c>
      <c r="AV137" s="15" t="s">
        <v>177</v>
      </c>
      <c r="AW137" s="15" t="s">
        <v>30</v>
      </c>
      <c r="AX137" s="15" t="s">
        <v>81</v>
      </c>
      <c r="AY137" s="264" t="s">
        <v>169</v>
      </c>
    </row>
    <row r="138" s="2" customFormat="1" ht="44.25" customHeight="1">
      <c r="A138" s="39"/>
      <c r="B138" s="40"/>
      <c r="C138" s="219" t="s">
        <v>275</v>
      </c>
      <c r="D138" s="219" t="s">
        <v>172</v>
      </c>
      <c r="E138" s="220" t="s">
        <v>1782</v>
      </c>
      <c r="F138" s="221" t="s">
        <v>1783</v>
      </c>
      <c r="G138" s="222" t="s">
        <v>561</v>
      </c>
      <c r="H138" s="223">
        <v>15</v>
      </c>
      <c r="I138" s="224"/>
      <c r="J138" s="225">
        <f>ROUND(I138*H138,2)</f>
        <v>0</v>
      </c>
      <c r="K138" s="221" t="s">
        <v>176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316</v>
      </c>
      <c r="AT138" s="230" t="s">
        <v>172</v>
      </c>
      <c r="AU138" s="230" t="s">
        <v>83</v>
      </c>
      <c r="AY138" s="18" t="s">
        <v>169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316</v>
      </c>
      <c r="BM138" s="230" t="s">
        <v>278</v>
      </c>
    </row>
    <row r="139" s="2" customFormat="1" ht="16.5" customHeight="1">
      <c r="A139" s="39"/>
      <c r="B139" s="40"/>
      <c r="C139" s="283" t="s">
        <v>250</v>
      </c>
      <c r="D139" s="283" t="s">
        <v>737</v>
      </c>
      <c r="E139" s="284" t="s">
        <v>1784</v>
      </c>
      <c r="F139" s="285" t="s">
        <v>1785</v>
      </c>
      <c r="G139" s="286" t="s">
        <v>1786</v>
      </c>
      <c r="H139" s="287">
        <v>4.7519999999999998</v>
      </c>
      <c r="I139" s="288"/>
      <c r="J139" s="289">
        <f>ROUND(I139*H139,2)</f>
        <v>0</v>
      </c>
      <c r="K139" s="285" t="s">
        <v>176</v>
      </c>
      <c r="L139" s="290"/>
      <c r="M139" s="291" t="s">
        <v>1</v>
      </c>
      <c r="N139" s="292" t="s">
        <v>38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355</v>
      </c>
      <c r="AT139" s="230" t="s">
        <v>737</v>
      </c>
      <c r="AU139" s="230" t="s">
        <v>83</v>
      </c>
      <c r="AY139" s="18" t="s">
        <v>169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81</v>
      </c>
      <c r="BK139" s="231">
        <f>ROUND(I139*H139,2)</f>
        <v>0</v>
      </c>
      <c r="BL139" s="18" t="s">
        <v>316</v>
      </c>
      <c r="BM139" s="230" t="s">
        <v>316</v>
      </c>
    </row>
    <row r="140" s="14" customFormat="1">
      <c r="A140" s="14"/>
      <c r="B140" s="243"/>
      <c r="C140" s="244"/>
      <c r="D140" s="234" t="s">
        <v>178</v>
      </c>
      <c r="E140" s="245" t="s">
        <v>1</v>
      </c>
      <c r="F140" s="246" t="s">
        <v>1787</v>
      </c>
      <c r="G140" s="244"/>
      <c r="H140" s="247">
        <v>4.7519999999999998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178</v>
      </c>
      <c r="AU140" s="253" t="s">
        <v>83</v>
      </c>
      <c r="AV140" s="14" t="s">
        <v>83</v>
      </c>
      <c r="AW140" s="14" t="s">
        <v>30</v>
      </c>
      <c r="AX140" s="14" t="s">
        <v>73</v>
      </c>
      <c r="AY140" s="253" t="s">
        <v>169</v>
      </c>
    </row>
    <row r="141" s="15" customFormat="1">
      <c r="A141" s="15"/>
      <c r="B141" s="254"/>
      <c r="C141" s="255"/>
      <c r="D141" s="234" t="s">
        <v>178</v>
      </c>
      <c r="E141" s="256" t="s">
        <v>1</v>
      </c>
      <c r="F141" s="257" t="s">
        <v>181</v>
      </c>
      <c r="G141" s="255"/>
      <c r="H141" s="258">
        <v>4.7519999999999998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178</v>
      </c>
      <c r="AU141" s="264" t="s">
        <v>83</v>
      </c>
      <c r="AV141" s="15" t="s">
        <v>177</v>
      </c>
      <c r="AW141" s="15" t="s">
        <v>30</v>
      </c>
      <c r="AX141" s="15" t="s">
        <v>81</v>
      </c>
      <c r="AY141" s="264" t="s">
        <v>169</v>
      </c>
    </row>
    <row r="142" s="2" customFormat="1" ht="44.25" customHeight="1">
      <c r="A142" s="39"/>
      <c r="B142" s="40"/>
      <c r="C142" s="219" t="s">
        <v>182</v>
      </c>
      <c r="D142" s="219" t="s">
        <v>172</v>
      </c>
      <c r="E142" s="220" t="s">
        <v>1788</v>
      </c>
      <c r="F142" s="221" t="s">
        <v>1789</v>
      </c>
      <c r="G142" s="222" t="s">
        <v>335</v>
      </c>
      <c r="H142" s="223">
        <v>305</v>
      </c>
      <c r="I142" s="224"/>
      <c r="J142" s="225">
        <f>ROUND(I142*H142,2)</f>
        <v>0</v>
      </c>
      <c r="K142" s="221" t="s">
        <v>176</v>
      </c>
      <c r="L142" s="45"/>
      <c r="M142" s="226" t="s">
        <v>1</v>
      </c>
      <c r="N142" s="227" t="s">
        <v>38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316</v>
      </c>
      <c r="AT142" s="230" t="s">
        <v>172</v>
      </c>
      <c r="AU142" s="230" t="s">
        <v>83</v>
      </c>
      <c r="AY142" s="18" t="s">
        <v>169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316</v>
      </c>
      <c r="BM142" s="230" t="s">
        <v>321</v>
      </c>
    </row>
    <row r="143" s="2" customFormat="1" ht="21.75" customHeight="1">
      <c r="A143" s="39"/>
      <c r="B143" s="40"/>
      <c r="C143" s="283" t="s">
        <v>254</v>
      </c>
      <c r="D143" s="283" t="s">
        <v>737</v>
      </c>
      <c r="E143" s="284" t="s">
        <v>1790</v>
      </c>
      <c r="F143" s="285" t="s">
        <v>1791</v>
      </c>
      <c r="G143" s="286" t="s">
        <v>335</v>
      </c>
      <c r="H143" s="287">
        <v>295</v>
      </c>
      <c r="I143" s="288"/>
      <c r="J143" s="289">
        <f>ROUND(I143*H143,2)</f>
        <v>0</v>
      </c>
      <c r="K143" s="285" t="s">
        <v>176</v>
      </c>
      <c r="L143" s="290"/>
      <c r="M143" s="291" t="s">
        <v>1</v>
      </c>
      <c r="N143" s="292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355</v>
      </c>
      <c r="AT143" s="230" t="s">
        <v>737</v>
      </c>
      <c r="AU143" s="230" t="s">
        <v>83</v>
      </c>
      <c r="AY143" s="18" t="s">
        <v>169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316</v>
      </c>
      <c r="BM143" s="230" t="s">
        <v>326</v>
      </c>
    </row>
    <row r="144" s="2" customFormat="1" ht="24.15" customHeight="1">
      <c r="A144" s="39"/>
      <c r="B144" s="40"/>
      <c r="C144" s="283" t="s">
        <v>328</v>
      </c>
      <c r="D144" s="283" t="s">
        <v>737</v>
      </c>
      <c r="E144" s="284" t="s">
        <v>1792</v>
      </c>
      <c r="F144" s="285" t="s">
        <v>1793</v>
      </c>
      <c r="G144" s="286" t="s">
        <v>335</v>
      </c>
      <c r="H144" s="287">
        <v>10</v>
      </c>
      <c r="I144" s="288"/>
      <c r="J144" s="289">
        <f>ROUND(I144*H144,2)</f>
        <v>0</v>
      </c>
      <c r="K144" s="285" t="s">
        <v>176</v>
      </c>
      <c r="L144" s="290"/>
      <c r="M144" s="291" t="s">
        <v>1</v>
      </c>
      <c r="N144" s="292" t="s">
        <v>38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355</v>
      </c>
      <c r="AT144" s="230" t="s">
        <v>737</v>
      </c>
      <c r="AU144" s="230" t="s">
        <v>83</v>
      </c>
      <c r="AY144" s="18" t="s">
        <v>169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81</v>
      </c>
      <c r="BK144" s="231">
        <f>ROUND(I144*H144,2)</f>
        <v>0</v>
      </c>
      <c r="BL144" s="18" t="s">
        <v>316</v>
      </c>
      <c r="BM144" s="230" t="s">
        <v>331</v>
      </c>
    </row>
    <row r="145" s="2" customFormat="1" ht="49.05" customHeight="1">
      <c r="A145" s="39"/>
      <c r="B145" s="40"/>
      <c r="C145" s="219" t="s">
        <v>258</v>
      </c>
      <c r="D145" s="219" t="s">
        <v>172</v>
      </c>
      <c r="E145" s="220" t="s">
        <v>1794</v>
      </c>
      <c r="F145" s="221" t="s">
        <v>1795</v>
      </c>
      <c r="G145" s="222" t="s">
        <v>335</v>
      </c>
      <c r="H145" s="223">
        <v>10</v>
      </c>
      <c r="I145" s="224"/>
      <c r="J145" s="225">
        <f>ROUND(I145*H145,2)</f>
        <v>0</v>
      </c>
      <c r="K145" s="221" t="s">
        <v>176</v>
      </c>
      <c r="L145" s="45"/>
      <c r="M145" s="226" t="s">
        <v>1</v>
      </c>
      <c r="N145" s="227" t="s">
        <v>38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316</v>
      </c>
      <c r="AT145" s="230" t="s">
        <v>172</v>
      </c>
      <c r="AU145" s="230" t="s">
        <v>83</v>
      </c>
      <c r="AY145" s="18" t="s">
        <v>169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316</v>
      </c>
      <c r="BM145" s="230" t="s">
        <v>336</v>
      </c>
    </row>
    <row r="146" s="2" customFormat="1" ht="24.15" customHeight="1">
      <c r="A146" s="39"/>
      <c r="B146" s="40"/>
      <c r="C146" s="283" t="s">
        <v>337</v>
      </c>
      <c r="D146" s="283" t="s">
        <v>737</v>
      </c>
      <c r="E146" s="284" t="s">
        <v>1796</v>
      </c>
      <c r="F146" s="285" t="s">
        <v>1797</v>
      </c>
      <c r="G146" s="286" t="s">
        <v>335</v>
      </c>
      <c r="H146" s="287">
        <v>10</v>
      </c>
      <c r="I146" s="288"/>
      <c r="J146" s="289">
        <f>ROUND(I146*H146,2)</f>
        <v>0</v>
      </c>
      <c r="K146" s="285" t="s">
        <v>176</v>
      </c>
      <c r="L146" s="290"/>
      <c r="M146" s="291" t="s">
        <v>1</v>
      </c>
      <c r="N146" s="292" t="s">
        <v>38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355</v>
      </c>
      <c r="AT146" s="230" t="s">
        <v>737</v>
      </c>
      <c r="AU146" s="230" t="s">
        <v>83</v>
      </c>
      <c r="AY146" s="18" t="s">
        <v>169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316</v>
      </c>
      <c r="BM146" s="230" t="s">
        <v>340</v>
      </c>
    </row>
    <row r="147" s="2" customFormat="1" ht="49.05" customHeight="1">
      <c r="A147" s="39"/>
      <c r="B147" s="40"/>
      <c r="C147" s="219" t="s">
        <v>278</v>
      </c>
      <c r="D147" s="219" t="s">
        <v>172</v>
      </c>
      <c r="E147" s="220" t="s">
        <v>1798</v>
      </c>
      <c r="F147" s="221" t="s">
        <v>1799</v>
      </c>
      <c r="G147" s="222" t="s">
        <v>335</v>
      </c>
      <c r="H147" s="223">
        <v>2</v>
      </c>
      <c r="I147" s="224"/>
      <c r="J147" s="225">
        <f>ROUND(I147*H147,2)</f>
        <v>0</v>
      </c>
      <c r="K147" s="221" t="s">
        <v>176</v>
      </c>
      <c r="L147" s="45"/>
      <c r="M147" s="226" t="s">
        <v>1</v>
      </c>
      <c r="N147" s="227" t="s">
        <v>38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316</v>
      </c>
      <c r="AT147" s="230" t="s">
        <v>172</v>
      </c>
      <c r="AU147" s="230" t="s">
        <v>83</v>
      </c>
      <c r="AY147" s="18" t="s">
        <v>169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316</v>
      </c>
      <c r="BM147" s="230" t="s">
        <v>345</v>
      </c>
    </row>
    <row r="148" s="2" customFormat="1" ht="16.5" customHeight="1">
      <c r="A148" s="39"/>
      <c r="B148" s="40"/>
      <c r="C148" s="283" t="s">
        <v>8</v>
      </c>
      <c r="D148" s="283" t="s">
        <v>737</v>
      </c>
      <c r="E148" s="284" t="s">
        <v>1800</v>
      </c>
      <c r="F148" s="285" t="s">
        <v>1801</v>
      </c>
      <c r="G148" s="286" t="s">
        <v>335</v>
      </c>
      <c r="H148" s="287">
        <v>2</v>
      </c>
      <c r="I148" s="288"/>
      <c r="J148" s="289">
        <f>ROUND(I148*H148,2)</f>
        <v>0</v>
      </c>
      <c r="K148" s="285" t="s">
        <v>1</v>
      </c>
      <c r="L148" s="290"/>
      <c r="M148" s="291" t="s">
        <v>1</v>
      </c>
      <c r="N148" s="292" t="s">
        <v>38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355</v>
      </c>
      <c r="AT148" s="230" t="s">
        <v>737</v>
      </c>
      <c r="AU148" s="230" t="s">
        <v>83</v>
      </c>
      <c r="AY148" s="18" t="s">
        <v>169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81</v>
      </c>
      <c r="BK148" s="231">
        <f>ROUND(I148*H148,2)</f>
        <v>0</v>
      </c>
      <c r="BL148" s="18" t="s">
        <v>316</v>
      </c>
      <c r="BM148" s="230" t="s">
        <v>352</v>
      </c>
    </row>
    <row r="149" s="2" customFormat="1" ht="44.25" customHeight="1">
      <c r="A149" s="39"/>
      <c r="B149" s="40"/>
      <c r="C149" s="219" t="s">
        <v>316</v>
      </c>
      <c r="D149" s="219" t="s">
        <v>172</v>
      </c>
      <c r="E149" s="220" t="s">
        <v>1802</v>
      </c>
      <c r="F149" s="221" t="s">
        <v>1803</v>
      </c>
      <c r="G149" s="222" t="s">
        <v>561</v>
      </c>
      <c r="H149" s="223">
        <v>110</v>
      </c>
      <c r="I149" s="224"/>
      <c r="J149" s="225">
        <f>ROUND(I149*H149,2)</f>
        <v>0</v>
      </c>
      <c r="K149" s="221" t="s">
        <v>176</v>
      </c>
      <c r="L149" s="45"/>
      <c r="M149" s="226" t="s">
        <v>1</v>
      </c>
      <c r="N149" s="227" t="s">
        <v>38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316</v>
      </c>
      <c r="AT149" s="230" t="s">
        <v>172</v>
      </c>
      <c r="AU149" s="230" t="s">
        <v>83</v>
      </c>
      <c r="AY149" s="18" t="s">
        <v>169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81</v>
      </c>
      <c r="BK149" s="231">
        <f>ROUND(I149*H149,2)</f>
        <v>0</v>
      </c>
      <c r="BL149" s="18" t="s">
        <v>316</v>
      </c>
      <c r="BM149" s="230" t="s">
        <v>355</v>
      </c>
    </row>
    <row r="150" s="2" customFormat="1" ht="24.15" customHeight="1">
      <c r="A150" s="39"/>
      <c r="B150" s="40"/>
      <c r="C150" s="283" t="s">
        <v>356</v>
      </c>
      <c r="D150" s="283" t="s">
        <v>737</v>
      </c>
      <c r="E150" s="284" t="s">
        <v>1804</v>
      </c>
      <c r="F150" s="285" t="s">
        <v>1805</v>
      </c>
      <c r="G150" s="286" t="s">
        <v>561</v>
      </c>
      <c r="H150" s="287">
        <v>126.5</v>
      </c>
      <c r="I150" s="288"/>
      <c r="J150" s="289">
        <f>ROUND(I150*H150,2)</f>
        <v>0</v>
      </c>
      <c r="K150" s="285" t="s">
        <v>176</v>
      </c>
      <c r="L150" s="290"/>
      <c r="M150" s="291" t="s">
        <v>1</v>
      </c>
      <c r="N150" s="292" t="s">
        <v>38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355</v>
      </c>
      <c r="AT150" s="230" t="s">
        <v>737</v>
      </c>
      <c r="AU150" s="230" t="s">
        <v>83</v>
      </c>
      <c r="AY150" s="18" t="s">
        <v>169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316</v>
      </c>
      <c r="BM150" s="230" t="s">
        <v>359</v>
      </c>
    </row>
    <row r="151" s="14" customFormat="1">
      <c r="A151" s="14"/>
      <c r="B151" s="243"/>
      <c r="C151" s="244"/>
      <c r="D151" s="234" t="s">
        <v>178</v>
      </c>
      <c r="E151" s="245" t="s">
        <v>1</v>
      </c>
      <c r="F151" s="246" t="s">
        <v>1806</v>
      </c>
      <c r="G151" s="244"/>
      <c r="H151" s="247">
        <v>126.5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178</v>
      </c>
      <c r="AU151" s="253" t="s">
        <v>83</v>
      </c>
      <c r="AV151" s="14" t="s">
        <v>83</v>
      </c>
      <c r="AW151" s="14" t="s">
        <v>30</v>
      </c>
      <c r="AX151" s="14" t="s">
        <v>73</v>
      </c>
      <c r="AY151" s="253" t="s">
        <v>169</v>
      </c>
    </row>
    <row r="152" s="15" customFormat="1">
      <c r="A152" s="15"/>
      <c r="B152" s="254"/>
      <c r="C152" s="255"/>
      <c r="D152" s="234" t="s">
        <v>178</v>
      </c>
      <c r="E152" s="256" t="s">
        <v>1</v>
      </c>
      <c r="F152" s="257" t="s">
        <v>181</v>
      </c>
      <c r="G152" s="255"/>
      <c r="H152" s="258">
        <v>126.5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178</v>
      </c>
      <c r="AU152" s="264" t="s">
        <v>83</v>
      </c>
      <c r="AV152" s="15" t="s">
        <v>177</v>
      </c>
      <c r="AW152" s="15" t="s">
        <v>30</v>
      </c>
      <c r="AX152" s="15" t="s">
        <v>81</v>
      </c>
      <c r="AY152" s="264" t="s">
        <v>169</v>
      </c>
    </row>
    <row r="153" s="2" customFormat="1" ht="44.25" customHeight="1">
      <c r="A153" s="39"/>
      <c r="B153" s="40"/>
      <c r="C153" s="219" t="s">
        <v>321</v>
      </c>
      <c r="D153" s="219" t="s">
        <v>172</v>
      </c>
      <c r="E153" s="220" t="s">
        <v>1807</v>
      </c>
      <c r="F153" s="221" t="s">
        <v>1808</v>
      </c>
      <c r="G153" s="222" t="s">
        <v>561</v>
      </c>
      <c r="H153" s="223">
        <v>95</v>
      </c>
      <c r="I153" s="224"/>
      <c r="J153" s="225">
        <f>ROUND(I153*H153,2)</f>
        <v>0</v>
      </c>
      <c r="K153" s="221" t="s">
        <v>176</v>
      </c>
      <c r="L153" s="45"/>
      <c r="M153" s="226" t="s">
        <v>1</v>
      </c>
      <c r="N153" s="227" t="s">
        <v>38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316</v>
      </c>
      <c r="AT153" s="230" t="s">
        <v>172</v>
      </c>
      <c r="AU153" s="230" t="s">
        <v>83</v>
      </c>
      <c r="AY153" s="18" t="s">
        <v>169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81</v>
      </c>
      <c r="BK153" s="231">
        <f>ROUND(I153*H153,2)</f>
        <v>0</v>
      </c>
      <c r="BL153" s="18" t="s">
        <v>316</v>
      </c>
      <c r="BM153" s="230" t="s">
        <v>363</v>
      </c>
    </row>
    <row r="154" s="2" customFormat="1" ht="24.15" customHeight="1">
      <c r="A154" s="39"/>
      <c r="B154" s="40"/>
      <c r="C154" s="283" t="s">
        <v>366</v>
      </c>
      <c r="D154" s="283" t="s">
        <v>737</v>
      </c>
      <c r="E154" s="284" t="s">
        <v>1809</v>
      </c>
      <c r="F154" s="285" t="s">
        <v>1810</v>
      </c>
      <c r="G154" s="286" t="s">
        <v>561</v>
      </c>
      <c r="H154" s="287">
        <v>109.25</v>
      </c>
      <c r="I154" s="288"/>
      <c r="J154" s="289">
        <f>ROUND(I154*H154,2)</f>
        <v>0</v>
      </c>
      <c r="K154" s="285" t="s">
        <v>176</v>
      </c>
      <c r="L154" s="290"/>
      <c r="M154" s="291" t="s">
        <v>1</v>
      </c>
      <c r="N154" s="292" t="s">
        <v>38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355</v>
      </c>
      <c r="AT154" s="230" t="s">
        <v>737</v>
      </c>
      <c r="AU154" s="230" t="s">
        <v>83</v>
      </c>
      <c r="AY154" s="18" t="s">
        <v>169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81</v>
      </c>
      <c r="BK154" s="231">
        <f>ROUND(I154*H154,2)</f>
        <v>0</v>
      </c>
      <c r="BL154" s="18" t="s">
        <v>316</v>
      </c>
      <c r="BM154" s="230" t="s">
        <v>369</v>
      </c>
    </row>
    <row r="155" s="14" customFormat="1">
      <c r="A155" s="14"/>
      <c r="B155" s="243"/>
      <c r="C155" s="244"/>
      <c r="D155" s="234" t="s">
        <v>178</v>
      </c>
      <c r="E155" s="245" t="s">
        <v>1</v>
      </c>
      <c r="F155" s="246" t="s">
        <v>1811</v>
      </c>
      <c r="G155" s="244"/>
      <c r="H155" s="247">
        <v>109.25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178</v>
      </c>
      <c r="AU155" s="253" t="s">
        <v>83</v>
      </c>
      <c r="AV155" s="14" t="s">
        <v>83</v>
      </c>
      <c r="AW155" s="14" t="s">
        <v>30</v>
      </c>
      <c r="AX155" s="14" t="s">
        <v>73</v>
      </c>
      <c r="AY155" s="253" t="s">
        <v>169</v>
      </c>
    </row>
    <row r="156" s="15" customFormat="1">
      <c r="A156" s="15"/>
      <c r="B156" s="254"/>
      <c r="C156" s="255"/>
      <c r="D156" s="234" t="s">
        <v>178</v>
      </c>
      <c r="E156" s="256" t="s">
        <v>1</v>
      </c>
      <c r="F156" s="257" t="s">
        <v>181</v>
      </c>
      <c r="G156" s="255"/>
      <c r="H156" s="258">
        <v>109.25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178</v>
      </c>
      <c r="AU156" s="264" t="s">
        <v>83</v>
      </c>
      <c r="AV156" s="15" t="s">
        <v>177</v>
      </c>
      <c r="AW156" s="15" t="s">
        <v>30</v>
      </c>
      <c r="AX156" s="15" t="s">
        <v>81</v>
      </c>
      <c r="AY156" s="264" t="s">
        <v>169</v>
      </c>
    </row>
    <row r="157" s="2" customFormat="1" ht="37.8" customHeight="1">
      <c r="A157" s="39"/>
      <c r="B157" s="40"/>
      <c r="C157" s="219" t="s">
        <v>326</v>
      </c>
      <c r="D157" s="219" t="s">
        <v>172</v>
      </c>
      <c r="E157" s="220" t="s">
        <v>1812</v>
      </c>
      <c r="F157" s="221" t="s">
        <v>1813</v>
      </c>
      <c r="G157" s="222" t="s">
        <v>561</v>
      </c>
      <c r="H157" s="223">
        <v>26</v>
      </c>
      <c r="I157" s="224"/>
      <c r="J157" s="225">
        <f>ROUND(I157*H157,2)</f>
        <v>0</v>
      </c>
      <c r="K157" s="221" t="s">
        <v>176</v>
      </c>
      <c r="L157" s="45"/>
      <c r="M157" s="226" t="s">
        <v>1</v>
      </c>
      <c r="N157" s="227" t="s">
        <v>38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316</v>
      </c>
      <c r="AT157" s="230" t="s">
        <v>172</v>
      </c>
      <c r="AU157" s="230" t="s">
        <v>83</v>
      </c>
      <c r="AY157" s="18" t="s">
        <v>169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316</v>
      </c>
      <c r="BM157" s="230" t="s">
        <v>376</v>
      </c>
    </row>
    <row r="158" s="2" customFormat="1" ht="33" customHeight="1">
      <c r="A158" s="39"/>
      <c r="B158" s="40"/>
      <c r="C158" s="283" t="s">
        <v>7</v>
      </c>
      <c r="D158" s="283" t="s">
        <v>737</v>
      </c>
      <c r="E158" s="284" t="s">
        <v>1814</v>
      </c>
      <c r="F158" s="285" t="s">
        <v>1815</v>
      </c>
      <c r="G158" s="286" t="s">
        <v>561</v>
      </c>
      <c r="H158" s="287">
        <v>3.4500000000000002</v>
      </c>
      <c r="I158" s="288"/>
      <c r="J158" s="289">
        <f>ROUND(I158*H158,2)</f>
        <v>0</v>
      </c>
      <c r="K158" s="285" t="s">
        <v>176</v>
      </c>
      <c r="L158" s="290"/>
      <c r="M158" s="291" t="s">
        <v>1</v>
      </c>
      <c r="N158" s="292" t="s">
        <v>38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355</v>
      </c>
      <c r="AT158" s="230" t="s">
        <v>737</v>
      </c>
      <c r="AU158" s="230" t="s">
        <v>83</v>
      </c>
      <c r="AY158" s="18" t="s">
        <v>169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81</v>
      </c>
      <c r="BK158" s="231">
        <f>ROUND(I158*H158,2)</f>
        <v>0</v>
      </c>
      <c r="BL158" s="18" t="s">
        <v>316</v>
      </c>
      <c r="BM158" s="230" t="s">
        <v>381</v>
      </c>
    </row>
    <row r="159" s="14" customFormat="1">
      <c r="A159" s="14"/>
      <c r="B159" s="243"/>
      <c r="C159" s="244"/>
      <c r="D159" s="234" t="s">
        <v>178</v>
      </c>
      <c r="E159" s="245" t="s">
        <v>1</v>
      </c>
      <c r="F159" s="246" t="s">
        <v>1816</v>
      </c>
      <c r="G159" s="244"/>
      <c r="H159" s="247">
        <v>3.4500000000000002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178</v>
      </c>
      <c r="AU159" s="253" t="s">
        <v>83</v>
      </c>
      <c r="AV159" s="14" t="s">
        <v>83</v>
      </c>
      <c r="AW159" s="14" t="s">
        <v>30</v>
      </c>
      <c r="AX159" s="14" t="s">
        <v>73</v>
      </c>
      <c r="AY159" s="253" t="s">
        <v>169</v>
      </c>
    </row>
    <row r="160" s="15" customFormat="1">
      <c r="A160" s="15"/>
      <c r="B160" s="254"/>
      <c r="C160" s="255"/>
      <c r="D160" s="234" t="s">
        <v>178</v>
      </c>
      <c r="E160" s="256" t="s">
        <v>1</v>
      </c>
      <c r="F160" s="257" t="s">
        <v>181</v>
      </c>
      <c r="G160" s="255"/>
      <c r="H160" s="258">
        <v>3.4500000000000002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178</v>
      </c>
      <c r="AU160" s="264" t="s">
        <v>83</v>
      </c>
      <c r="AV160" s="15" t="s">
        <v>177</v>
      </c>
      <c r="AW160" s="15" t="s">
        <v>30</v>
      </c>
      <c r="AX160" s="15" t="s">
        <v>81</v>
      </c>
      <c r="AY160" s="264" t="s">
        <v>169</v>
      </c>
    </row>
    <row r="161" s="2" customFormat="1" ht="33" customHeight="1">
      <c r="A161" s="39"/>
      <c r="B161" s="40"/>
      <c r="C161" s="283" t="s">
        <v>331</v>
      </c>
      <c r="D161" s="283" t="s">
        <v>737</v>
      </c>
      <c r="E161" s="284" t="s">
        <v>1817</v>
      </c>
      <c r="F161" s="285" t="s">
        <v>1818</v>
      </c>
      <c r="G161" s="286" t="s">
        <v>561</v>
      </c>
      <c r="H161" s="287">
        <v>23</v>
      </c>
      <c r="I161" s="288"/>
      <c r="J161" s="289">
        <f>ROUND(I161*H161,2)</f>
        <v>0</v>
      </c>
      <c r="K161" s="285" t="s">
        <v>176</v>
      </c>
      <c r="L161" s="290"/>
      <c r="M161" s="291" t="s">
        <v>1</v>
      </c>
      <c r="N161" s="292" t="s">
        <v>38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355</v>
      </c>
      <c r="AT161" s="230" t="s">
        <v>737</v>
      </c>
      <c r="AU161" s="230" t="s">
        <v>83</v>
      </c>
      <c r="AY161" s="18" t="s">
        <v>169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81</v>
      </c>
      <c r="BK161" s="231">
        <f>ROUND(I161*H161,2)</f>
        <v>0</v>
      </c>
      <c r="BL161" s="18" t="s">
        <v>316</v>
      </c>
      <c r="BM161" s="230" t="s">
        <v>396</v>
      </c>
    </row>
    <row r="162" s="14" customFormat="1">
      <c r="A162" s="14"/>
      <c r="B162" s="243"/>
      <c r="C162" s="244"/>
      <c r="D162" s="234" t="s">
        <v>178</v>
      </c>
      <c r="E162" s="245" t="s">
        <v>1</v>
      </c>
      <c r="F162" s="246" t="s">
        <v>1819</v>
      </c>
      <c r="G162" s="244"/>
      <c r="H162" s="247">
        <v>23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178</v>
      </c>
      <c r="AU162" s="253" t="s">
        <v>83</v>
      </c>
      <c r="AV162" s="14" t="s">
        <v>83</v>
      </c>
      <c r="AW162" s="14" t="s">
        <v>30</v>
      </c>
      <c r="AX162" s="14" t="s">
        <v>73</v>
      </c>
      <c r="AY162" s="253" t="s">
        <v>169</v>
      </c>
    </row>
    <row r="163" s="15" customFormat="1">
      <c r="A163" s="15"/>
      <c r="B163" s="254"/>
      <c r="C163" s="255"/>
      <c r="D163" s="234" t="s">
        <v>178</v>
      </c>
      <c r="E163" s="256" t="s">
        <v>1</v>
      </c>
      <c r="F163" s="257" t="s">
        <v>181</v>
      </c>
      <c r="G163" s="255"/>
      <c r="H163" s="258">
        <v>23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178</v>
      </c>
      <c r="AU163" s="264" t="s">
        <v>83</v>
      </c>
      <c r="AV163" s="15" t="s">
        <v>177</v>
      </c>
      <c r="AW163" s="15" t="s">
        <v>30</v>
      </c>
      <c r="AX163" s="15" t="s">
        <v>81</v>
      </c>
      <c r="AY163" s="264" t="s">
        <v>169</v>
      </c>
    </row>
    <row r="164" s="2" customFormat="1" ht="33" customHeight="1">
      <c r="A164" s="39"/>
      <c r="B164" s="40"/>
      <c r="C164" s="283" t="s">
        <v>402</v>
      </c>
      <c r="D164" s="283" t="s">
        <v>737</v>
      </c>
      <c r="E164" s="284" t="s">
        <v>1820</v>
      </c>
      <c r="F164" s="285" t="s">
        <v>1821</v>
      </c>
      <c r="G164" s="286" t="s">
        <v>561</v>
      </c>
      <c r="H164" s="287">
        <v>3.4500000000000002</v>
      </c>
      <c r="I164" s="288"/>
      <c r="J164" s="289">
        <f>ROUND(I164*H164,2)</f>
        <v>0</v>
      </c>
      <c r="K164" s="285" t="s">
        <v>176</v>
      </c>
      <c r="L164" s="290"/>
      <c r="M164" s="291" t="s">
        <v>1</v>
      </c>
      <c r="N164" s="292" t="s">
        <v>38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355</v>
      </c>
      <c r="AT164" s="230" t="s">
        <v>737</v>
      </c>
      <c r="AU164" s="230" t="s">
        <v>83</v>
      </c>
      <c r="AY164" s="18" t="s">
        <v>169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81</v>
      </c>
      <c r="BK164" s="231">
        <f>ROUND(I164*H164,2)</f>
        <v>0</v>
      </c>
      <c r="BL164" s="18" t="s">
        <v>316</v>
      </c>
      <c r="BM164" s="230" t="s">
        <v>405</v>
      </c>
    </row>
    <row r="165" s="14" customFormat="1">
      <c r="A165" s="14"/>
      <c r="B165" s="243"/>
      <c r="C165" s="244"/>
      <c r="D165" s="234" t="s">
        <v>178</v>
      </c>
      <c r="E165" s="245" t="s">
        <v>1</v>
      </c>
      <c r="F165" s="246" t="s">
        <v>1816</v>
      </c>
      <c r="G165" s="244"/>
      <c r="H165" s="247">
        <v>3.4500000000000002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178</v>
      </c>
      <c r="AU165" s="253" t="s">
        <v>83</v>
      </c>
      <c r="AV165" s="14" t="s">
        <v>83</v>
      </c>
      <c r="AW165" s="14" t="s">
        <v>30</v>
      </c>
      <c r="AX165" s="14" t="s">
        <v>73</v>
      </c>
      <c r="AY165" s="253" t="s">
        <v>169</v>
      </c>
    </row>
    <row r="166" s="15" customFormat="1">
      <c r="A166" s="15"/>
      <c r="B166" s="254"/>
      <c r="C166" s="255"/>
      <c r="D166" s="234" t="s">
        <v>178</v>
      </c>
      <c r="E166" s="256" t="s">
        <v>1</v>
      </c>
      <c r="F166" s="257" t="s">
        <v>181</v>
      </c>
      <c r="G166" s="255"/>
      <c r="H166" s="258">
        <v>3.4500000000000002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178</v>
      </c>
      <c r="AU166" s="264" t="s">
        <v>83</v>
      </c>
      <c r="AV166" s="15" t="s">
        <v>177</v>
      </c>
      <c r="AW166" s="15" t="s">
        <v>30</v>
      </c>
      <c r="AX166" s="15" t="s">
        <v>81</v>
      </c>
      <c r="AY166" s="264" t="s">
        <v>169</v>
      </c>
    </row>
    <row r="167" s="2" customFormat="1" ht="37.8" customHeight="1">
      <c r="A167" s="39"/>
      <c r="B167" s="40"/>
      <c r="C167" s="219" t="s">
        <v>336</v>
      </c>
      <c r="D167" s="219" t="s">
        <v>172</v>
      </c>
      <c r="E167" s="220" t="s">
        <v>1822</v>
      </c>
      <c r="F167" s="221" t="s">
        <v>1823</v>
      </c>
      <c r="G167" s="222" t="s">
        <v>561</v>
      </c>
      <c r="H167" s="223">
        <v>1060</v>
      </c>
      <c r="I167" s="224"/>
      <c r="J167" s="225">
        <f>ROUND(I167*H167,2)</f>
        <v>0</v>
      </c>
      <c r="K167" s="221" t="s">
        <v>176</v>
      </c>
      <c r="L167" s="45"/>
      <c r="M167" s="226" t="s">
        <v>1</v>
      </c>
      <c r="N167" s="227" t="s">
        <v>38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316</v>
      </c>
      <c r="AT167" s="230" t="s">
        <v>172</v>
      </c>
      <c r="AU167" s="230" t="s">
        <v>83</v>
      </c>
      <c r="AY167" s="18" t="s">
        <v>169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81</v>
      </c>
      <c r="BK167" s="231">
        <f>ROUND(I167*H167,2)</f>
        <v>0</v>
      </c>
      <c r="BL167" s="18" t="s">
        <v>316</v>
      </c>
      <c r="BM167" s="230" t="s">
        <v>410</v>
      </c>
    </row>
    <row r="168" s="2" customFormat="1" ht="24.15" customHeight="1">
      <c r="A168" s="39"/>
      <c r="B168" s="40"/>
      <c r="C168" s="283" t="s">
        <v>411</v>
      </c>
      <c r="D168" s="283" t="s">
        <v>737</v>
      </c>
      <c r="E168" s="284" t="s">
        <v>1824</v>
      </c>
      <c r="F168" s="285" t="s">
        <v>1825</v>
      </c>
      <c r="G168" s="286" t="s">
        <v>561</v>
      </c>
      <c r="H168" s="287">
        <v>1219</v>
      </c>
      <c r="I168" s="288"/>
      <c r="J168" s="289">
        <f>ROUND(I168*H168,2)</f>
        <v>0</v>
      </c>
      <c r="K168" s="285" t="s">
        <v>176</v>
      </c>
      <c r="L168" s="290"/>
      <c r="M168" s="291" t="s">
        <v>1</v>
      </c>
      <c r="N168" s="292" t="s">
        <v>38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355</v>
      </c>
      <c r="AT168" s="230" t="s">
        <v>737</v>
      </c>
      <c r="AU168" s="230" t="s">
        <v>83</v>
      </c>
      <c r="AY168" s="18" t="s">
        <v>169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81</v>
      </c>
      <c r="BK168" s="231">
        <f>ROUND(I168*H168,2)</f>
        <v>0</v>
      </c>
      <c r="BL168" s="18" t="s">
        <v>316</v>
      </c>
      <c r="BM168" s="230" t="s">
        <v>414</v>
      </c>
    </row>
    <row r="169" s="14" customFormat="1">
      <c r="A169" s="14"/>
      <c r="B169" s="243"/>
      <c r="C169" s="244"/>
      <c r="D169" s="234" t="s">
        <v>178</v>
      </c>
      <c r="E169" s="245" t="s">
        <v>1</v>
      </c>
      <c r="F169" s="246" t="s">
        <v>1826</v>
      </c>
      <c r="G169" s="244"/>
      <c r="H169" s="247">
        <v>1219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178</v>
      </c>
      <c r="AU169" s="253" t="s">
        <v>83</v>
      </c>
      <c r="AV169" s="14" t="s">
        <v>83</v>
      </c>
      <c r="AW169" s="14" t="s">
        <v>30</v>
      </c>
      <c r="AX169" s="14" t="s">
        <v>73</v>
      </c>
      <c r="AY169" s="253" t="s">
        <v>169</v>
      </c>
    </row>
    <row r="170" s="15" customFormat="1">
      <c r="A170" s="15"/>
      <c r="B170" s="254"/>
      <c r="C170" s="255"/>
      <c r="D170" s="234" t="s">
        <v>178</v>
      </c>
      <c r="E170" s="256" t="s">
        <v>1</v>
      </c>
      <c r="F170" s="257" t="s">
        <v>181</v>
      </c>
      <c r="G170" s="255"/>
      <c r="H170" s="258">
        <v>1219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178</v>
      </c>
      <c r="AU170" s="264" t="s">
        <v>83</v>
      </c>
      <c r="AV170" s="15" t="s">
        <v>177</v>
      </c>
      <c r="AW170" s="15" t="s">
        <v>30</v>
      </c>
      <c r="AX170" s="15" t="s">
        <v>81</v>
      </c>
      <c r="AY170" s="264" t="s">
        <v>169</v>
      </c>
    </row>
    <row r="171" s="2" customFormat="1" ht="37.8" customHeight="1">
      <c r="A171" s="39"/>
      <c r="B171" s="40"/>
      <c r="C171" s="219" t="s">
        <v>340</v>
      </c>
      <c r="D171" s="219" t="s">
        <v>172</v>
      </c>
      <c r="E171" s="220" t="s">
        <v>1827</v>
      </c>
      <c r="F171" s="221" t="s">
        <v>1828</v>
      </c>
      <c r="G171" s="222" t="s">
        <v>561</v>
      </c>
      <c r="H171" s="223">
        <v>1815</v>
      </c>
      <c r="I171" s="224"/>
      <c r="J171" s="225">
        <f>ROUND(I171*H171,2)</f>
        <v>0</v>
      </c>
      <c r="K171" s="221" t="s">
        <v>176</v>
      </c>
      <c r="L171" s="45"/>
      <c r="M171" s="226" t="s">
        <v>1</v>
      </c>
      <c r="N171" s="227" t="s">
        <v>38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316</v>
      </c>
      <c r="AT171" s="230" t="s">
        <v>172</v>
      </c>
      <c r="AU171" s="230" t="s">
        <v>83</v>
      </c>
      <c r="AY171" s="18" t="s">
        <v>169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81</v>
      </c>
      <c r="BK171" s="231">
        <f>ROUND(I171*H171,2)</f>
        <v>0</v>
      </c>
      <c r="BL171" s="18" t="s">
        <v>316</v>
      </c>
      <c r="BM171" s="230" t="s">
        <v>421</v>
      </c>
    </row>
    <row r="172" s="2" customFormat="1" ht="24.15" customHeight="1">
      <c r="A172" s="39"/>
      <c r="B172" s="40"/>
      <c r="C172" s="283" t="s">
        <v>425</v>
      </c>
      <c r="D172" s="283" t="s">
        <v>737</v>
      </c>
      <c r="E172" s="284" t="s">
        <v>1829</v>
      </c>
      <c r="F172" s="285" t="s">
        <v>1830</v>
      </c>
      <c r="G172" s="286" t="s">
        <v>561</v>
      </c>
      <c r="H172" s="287">
        <v>2087.25</v>
      </c>
      <c r="I172" s="288"/>
      <c r="J172" s="289">
        <f>ROUND(I172*H172,2)</f>
        <v>0</v>
      </c>
      <c r="K172" s="285" t="s">
        <v>176</v>
      </c>
      <c r="L172" s="290"/>
      <c r="M172" s="291" t="s">
        <v>1</v>
      </c>
      <c r="N172" s="292" t="s">
        <v>38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355</v>
      </c>
      <c r="AT172" s="230" t="s">
        <v>737</v>
      </c>
      <c r="AU172" s="230" t="s">
        <v>83</v>
      </c>
      <c r="AY172" s="18" t="s">
        <v>169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316</v>
      </c>
      <c r="BM172" s="230" t="s">
        <v>428</v>
      </c>
    </row>
    <row r="173" s="14" customFormat="1">
      <c r="A173" s="14"/>
      <c r="B173" s="243"/>
      <c r="C173" s="244"/>
      <c r="D173" s="234" t="s">
        <v>178</v>
      </c>
      <c r="E173" s="245" t="s">
        <v>1</v>
      </c>
      <c r="F173" s="246" t="s">
        <v>1831</v>
      </c>
      <c r="G173" s="244"/>
      <c r="H173" s="247">
        <v>2087.25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178</v>
      </c>
      <c r="AU173" s="253" t="s">
        <v>83</v>
      </c>
      <c r="AV173" s="14" t="s">
        <v>83</v>
      </c>
      <c r="AW173" s="14" t="s">
        <v>30</v>
      </c>
      <c r="AX173" s="14" t="s">
        <v>73</v>
      </c>
      <c r="AY173" s="253" t="s">
        <v>169</v>
      </c>
    </row>
    <row r="174" s="15" customFormat="1">
      <c r="A174" s="15"/>
      <c r="B174" s="254"/>
      <c r="C174" s="255"/>
      <c r="D174" s="234" t="s">
        <v>178</v>
      </c>
      <c r="E174" s="256" t="s">
        <v>1</v>
      </c>
      <c r="F174" s="257" t="s">
        <v>181</v>
      </c>
      <c r="G174" s="255"/>
      <c r="H174" s="258">
        <v>2087.25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178</v>
      </c>
      <c r="AU174" s="264" t="s">
        <v>83</v>
      </c>
      <c r="AV174" s="15" t="s">
        <v>177</v>
      </c>
      <c r="AW174" s="15" t="s">
        <v>30</v>
      </c>
      <c r="AX174" s="15" t="s">
        <v>81</v>
      </c>
      <c r="AY174" s="264" t="s">
        <v>169</v>
      </c>
    </row>
    <row r="175" s="2" customFormat="1" ht="37.8" customHeight="1">
      <c r="A175" s="39"/>
      <c r="B175" s="40"/>
      <c r="C175" s="219" t="s">
        <v>345</v>
      </c>
      <c r="D175" s="219" t="s">
        <v>172</v>
      </c>
      <c r="E175" s="220" t="s">
        <v>1832</v>
      </c>
      <c r="F175" s="221" t="s">
        <v>1833</v>
      </c>
      <c r="G175" s="222" t="s">
        <v>561</v>
      </c>
      <c r="H175" s="223">
        <v>60</v>
      </c>
      <c r="I175" s="224"/>
      <c r="J175" s="225">
        <f>ROUND(I175*H175,2)</f>
        <v>0</v>
      </c>
      <c r="K175" s="221" t="s">
        <v>176</v>
      </c>
      <c r="L175" s="45"/>
      <c r="M175" s="226" t="s">
        <v>1</v>
      </c>
      <c r="N175" s="227" t="s">
        <v>38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316</v>
      </c>
      <c r="AT175" s="230" t="s">
        <v>172</v>
      </c>
      <c r="AU175" s="230" t="s">
        <v>83</v>
      </c>
      <c r="AY175" s="18" t="s">
        <v>169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81</v>
      </c>
      <c r="BK175" s="231">
        <f>ROUND(I175*H175,2)</f>
        <v>0</v>
      </c>
      <c r="BL175" s="18" t="s">
        <v>316</v>
      </c>
      <c r="BM175" s="230" t="s">
        <v>449</v>
      </c>
    </row>
    <row r="176" s="2" customFormat="1" ht="24.15" customHeight="1">
      <c r="A176" s="39"/>
      <c r="B176" s="40"/>
      <c r="C176" s="283" t="s">
        <v>468</v>
      </c>
      <c r="D176" s="283" t="s">
        <v>737</v>
      </c>
      <c r="E176" s="284" t="s">
        <v>1834</v>
      </c>
      <c r="F176" s="285" t="s">
        <v>1835</v>
      </c>
      <c r="G176" s="286" t="s">
        <v>561</v>
      </c>
      <c r="H176" s="287">
        <v>69</v>
      </c>
      <c r="I176" s="288"/>
      <c r="J176" s="289">
        <f>ROUND(I176*H176,2)</f>
        <v>0</v>
      </c>
      <c r="K176" s="285" t="s">
        <v>176</v>
      </c>
      <c r="L176" s="290"/>
      <c r="M176" s="291" t="s">
        <v>1</v>
      </c>
      <c r="N176" s="292" t="s">
        <v>38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355</v>
      </c>
      <c r="AT176" s="230" t="s">
        <v>737</v>
      </c>
      <c r="AU176" s="230" t="s">
        <v>83</v>
      </c>
      <c r="AY176" s="18" t="s">
        <v>169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316</v>
      </c>
      <c r="BM176" s="230" t="s">
        <v>471</v>
      </c>
    </row>
    <row r="177" s="14" customFormat="1">
      <c r="A177" s="14"/>
      <c r="B177" s="243"/>
      <c r="C177" s="244"/>
      <c r="D177" s="234" t="s">
        <v>178</v>
      </c>
      <c r="E177" s="245" t="s">
        <v>1</v>
      </c>
      <c r="F177" s="246" t="s">
        <v>1836</v>
      </c>
      <c r="G177" s="244"/>
      <c r="H177" s="247">
        <v>69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178</v>
      </c>
      <c r="AU177" s="253" t="s">
        <v>83</v>
      </c>
      <c r="AV177" s="14" t="s">
        <v>83</v>
      </c>
      <c r="AW177" s="14" t="s">
        <v>30</v>
      </c>
      <c r="AX177" s="14" t="s">
        <v>73</v>
      </c>
      <c r="AY177" s="253" t="s">
        <v>169</v>
      </c>
    </row>
    <row r="178" s="15" customFormat="1">
      <c r="A178" s="15"/>
      <c r="B178" s="254"/>
      <c r="C178" s="255"/>
      <c r="D178" s="234" t="s">
        <v>178</v>
      </c>
      <c r="E178" s="256" t="s">
        <v>1</v>
      </c>
      <c r="F178" s="257" t="s">
        <v>181</v>
      </c>
      <c r="G178" s="255"/>
      <c r="H178" s="258">
        <v>69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178</v>
      </c>
      <c r="AU178" s="264" t="s">
        <v>83</v>
      </c>
      <c r="AV178" s="15" t="s">
        <v>177</v>
      </c>
      <c r="AW178" s="15" t="s">
        <v>30</v>
      </c>
      <c r="AX178" s="15" t="s">
        <v>81</v>
      </c>
      <c r="AY178" s="264" t="s">
        <v>169</v>
      </c>
    </row>
    <row r="179" s="2" customFormat="1" ht="37.8" customHeight="1">
      <c r="A179" s="39"/>
      <c r="B179" s="40"/>
      <c r="C179" s="219" t="s">
        <v>352</v>
      </c>
      <c r="D179" s="219" t="s">
        <v>172</v>
      </c>
      <c r="E179" s="220" t="s">
        <v>1837</v>
      </c>
      <c r="F179" s="221" t="s">
        <v>1838</v>
      </c>
      <c r="G179" s="222" t="s">
        <v>561</v>
      </c>
      <c r="H179" s="223">
        <v>35</v>
      </c>
      <c r="I179" s="224"/>
      <c r="J179" s="225">
        <f>ROUND(I179*H179,2)</f>
        <v>0</v>
      </c>
      <c r="K179" s="221" t="s">
        <v>176</v>
      </c>
      <c r="L179" s="45"/>
      <c r="M179" s="226" t="s">
        <v>1</v>
      </c>
      <c r="N179" s="227" t="s">
        <v>38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316</v>
      </c>
      <c r="AT179" s="230" t="s">
        <v>172</v>
      </c>
      <c r="AU179" s="230" t="s">
        <v>83</v>
      </c>
      <c r="AY179" s="18" t="s">
        <v>169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81</v>
      </c>
      <c r="BK179" s="231">
        <f>ROUND(I179*H179,2)</f>
        <v>0</v>
      </c>
      <c r="BL179" s="18" t="s">
        <v>316</v>
      </c>
      <c r="BM179" s="230" t="s">
        <v>621</v>
      </c>
    </row>
    <row r="180" s="2" customFormat="1" ht="24.15" customHeight="1">
      <c r="A180" s="39"/>
      <c r="B180" s="40"/>
      <c r="C180" s="283" t="s">
        <v>622</v>
      </c>
      <c r="D180" s="283" t="s">
        <v>737</v>
      </c>
      <c r="E180" s="284" t="s">
        <v>1839</v>
      </c>
      <c r="F180" s="285" t="s">
        <v>1840</v>
      </c>
      <c r="G180" s="286" t="s">
        <v>561</v>
      </c>
      <c r="H180" s="287">
        <v>40.25</v>
      </c>
      <c r="I180" s="288"/>
      <c r="J180" s="289">
        <f>ROUND(I180*H180,2)</f>
        <v>0</v>
      </c>
      <c r="K180" s="285" t="s">
        <v>176</v>
      </c>
      <c r="L180" s="290"/>
      <c r="M180" s="291" t="s">
        <v>1</v>
      </c>
      <c r="N180" s="292" t="s">
        <v>38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355</v>
      </c>
      <c r="AT180" s="230" t="s">
        <v>737</v>
      </c>
      <c r="AU180" s="230" t="s">
        <v>83</v>
      </c>
      <c r="AY180" s="18" t="s">
        <v>169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81</v>
      </c>
      <c r="BK180" s="231">
        <f>ROUND(I180*H180,2)</f>
        <v>0</v>
      </c>
      <c r="BL180" s="18" t="s">
        <v>316</v>
      </c>
      <c r="BM180" s="230" t="s">
        <v>625</v>
      </c>
    </row>
    <row r="181" s="14" customFormat="1">
      <c r="A181" s="14"/>
      <c r="B181" s="243"/>
      <c r="C181" s="244"/>
      <c r="D181" s="234" t="s">
        <v>178</v>
      </c>
      <c r="E181" s="245" t="s">
        <v>1</v>
      </c>
      <c r="F181" s="246" t="s">
        <v>1841</v>
      </c>
      <c r="G181" s="244"/>
      <c r="H181" s="247">
        <v>40.25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178</v>
      </c>
      <c r="AU181" s="253" t="s">
        <v>83</v>
      </c>
      <c r="AV181" s="14" t="s">
        <v>83</v>
      </c>
      <c r="AW181" s="14" t="s">
        <v>30</v>
      </c>
      <c r="AX181" s="14" t="s">
        <v>73</v>
      </c>
      <c r="AY181" s="253" t="s">
        <v>169</v>
      </c>
    </row>
    <row r="182" s="15" customFormat="1">
      <c r="A182" s="15"/>
      <c r="B182" s="254"/>
      <c r="C182" s="255"/>
      <c r="D182" s="234" t="s">
        <v>178</v>
      </c>
      <c r="E182" s="256" t="s">
        <v>1</v>
      </c>
      <c r="F182" s="257" t="s">
        <v>181</v>
      </c>
      <c r="G182" s="255"/>
      <c r="H182" s="258">
        <v>40.25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178</v>
      </c>
      <c r="AU182" s="264" t="s">
        <v>83</v>
      </c>
      <c r="AV182" s="15" t="s">
        <v>177</v>
      </c>
      <c r="AW182" s="15" t="s">
        <v>30</v>
      </c>
      <c r="AX182" s="15" t="s">
        <v>81</v>
      </c>
      <c r="AY182" s="264" t="s">
        <v>169</v>
      </c>
    </row>
    <row r="183" s="2" customFormat="1" ht="37.8" customHeight="1">
      <c r="A183" s="39"/>
      <c r="B183" s="40"/>
      <c r="C183" s="219" t="s">
        <v>355</v>
      </c>
      <c r="D183" s="219" t="s">
        <v>172</v>
      </c>
      <c r="E183" s="220" t="s">
        <v>1842</v>
      </c>
      <c r="F183" s="221" t="s">
        <v>1843</v>
      </c>
      <c r="G183" s="222" t="s">
        <v>561</v>
      </c>
      <c r="H183" s="223">
        <v>525</v>
      </c>
      <c r="I183" s="224"/>
      <c r="J183" s="225">
        <f>ROUND(I183*H183,2)</f>
        <v>0</v>
      </c>
      <c r="K183" s="221" t="s">
        <v>176</v>
      </c>
      <c r="L183" s="45"/>
      <c r="M183" s="226" t="s">
        <v>1</v>
      </c>
      <c r="N183" s="227" t="s">
        <v>38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316</v>
      </c>
      <c r="AT183" s="230" t="s">
        <v>172</v>
      </c>
      <c r="AU183" s="230" t="s">
        <v>83</v>
      </c>
      <c r="AY183" s="18" t="s">
        <v>169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81</v>
      </c>
      <c r="BK183" s="231">
        <f>ROUND(I183*H183,2)</f>
        <v>0</v>
      </c>
      <c r="BL183" s="18" t="s">
        <v>316</v>
      </c>
      <c r="BM183" s="230" t="s">
        <v>628</v>
      </c>
    </row>
    <row r="184" s="2" customFormat="1" ht="24.15" customHeight="1">
      <c r="A184" s="39"/>
      <c r="B184" s="40"/>
      <c r="C184" s="283" t="s">
        <v>631</v>
      </c>
      <c r="D184" s="283" t="s">
        <v>737</v>
      </c>
      <c r="E184" s="284" t="s">
        <v>1844</v>
      </c>
      <c r="F184" s="285" t="s">
        <v>1845</v>
      </c>
      <c r="G184" s="286" t="s">
        <v>561</v>
      </c>
      <c r="H184" s="287">
        <v>603.75</v>
      </c>
      <c r="I184" s="288"/>
      <c r="J184" s="289">
        <f>ROUND(I184*H184,2)</f>
        <v>0</v>
      </c>
      <c r="K184" s="285" t="s">
        <v>176</v>
      </c>
      <c r="L184" s="290"/>
      <c r="M184" s="291" t="s">
        <v>1</v>
      </c>
      <c r="N184" s="292" t="s">
        <v>38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355</v>
      </c>
      <c r="AT184" s="230" t="s">
        <v>737</v>
      </c>
      <c r="AU184" s="230" t="s">
        <v>83</v>
      </c>
      <c r="AY184" s="18" t="s">
        <v>169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81</v>
      </c>
      <c r="BK184" s="231">
        <f>ROUND(I184*H184,2)</f>
        <v>0</v>
      </c>
      <c r="BL184" s="18" t="s">
        <v>316</v>
      </c>
      <c r="BM184" s="230" t="s">
        <v>634</v>
      </c>
    </row>
    <row r="185" s="14" customFormat="1">
      <c r="A185" s="14"/>
      <c r="B185" s="243"/>
      <c r="C185" s="244"/>
      <c r="D185" s="234" t="s">
        <v>178</v>
      </c>
      <c r="E185" s="245" t="s">
        <v>1</v>
      </c>
      <c r="F185" s="246" t="s">
        <v>1846</v>
      </c>
      <c r="G185" s="244"/>
      <c r="H185" s="247">
        <v>603.75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178</v>
      </c>
      <c r="AU185" s="253" t="s">
        <v>83</v>
      </c>
      <c r="AV185" s="14" t="s">
        <v>83</v>
      </c>
      <c r="AW185" s="14" t="s">
        <v>30</v>
      </c>
      <c r="AX185" s="14" t="s">
        <v>73</v>
      </c>
      <c r="AY185" s="253" t="s">
        <v>169</v>
      </c>
    </row>
    <row r="186" s="15" customFormat="1">
      <c r="A186" s="15"/>
      <c r="B186" s="254"/>
      <c r="C186" s="255"/>
      <c r="D186" s="234" t="s">
        <v>178</v>
      </c>
      <c r="E186" s="256" t="s">
        <v>1</v>
      </c>
      <c r="F186" s="257" t="s">
        <v>181</v>
      </c>
      <c r="G186" s="255"/>
      <c r="H186" s="258">
        <v>603.75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178</v>
      </c>
      <c r="AU186" s="264" t="s">
        <v>83</v>
      </c>
      <c r="AV186" s="15" t="s">
        <v>177</v>
      </c>
      <c r="AW186" s="15" t="s">
        <v>30</v>
      </c>
      <c r="AX186" s="15" t="s">
        <v>81</v>
      </c>
      <c r="AY186" s="264" t="s">
        <v>169</v>
      </c>
    </row>
    <row r="187" s="2" customFormat="1" ht="37.8" customHeight="1">
      <c r="A187" s="39"/>
      <c r="B187" s="40"/>
      <c r="C187" s="219" t="s">
        <v>359</v>
      </c>
      <c r="D187" s="219" t="s">
        <v>172</v>
      </c>
      <c r="E187" s="220" t="s">
        <v>1842</v>
      </c>
      <c r="F187" s="221" t="s">
        <v>1843</v>
      </c>
      <c r="G187" s="222" t="s">
        <v>561</v>
      </c>
      <c r="H187" s="223">
        <v>140</v>
      </c>
      <c r="I187" s="224"/>
      <c r="J187" s="225">
        <f>ROUND(I187*H187,2)</f>
        <v>0</v>
      </c>
      <c r="K187" s="221" t="s">
        <v>176</v>
      </c>
      <c r="L187" s="45"/>
      <c r="M187" s="226" t="s">
        <v>1</v>
      </c>
      <c r="N187" s="227" t="s">
        <v>38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316</v>
      </c>
      <c r="AT187" s="230" t="s">
        <v>172</v>
      </c>
      <c r="AU187" s="230" t="s">
        <v>83</v>
      </c>
      <c r="AY187" s="18" t="s">
        <v>169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81</v>
      </c>
      <c r="BK187" s="231">
        <f>ROUND(I187*H187,2)</f>
        <v>0</v>
      </c>
      <c r="BL187" s="18" t="s">
        <v>316</v>
      </c>
      <c r="BM187" s="230" t="s">
        <v>638</v>
      </c>
    </row>
    <row r="188" s="2" customFormat="1" ht="24.15" customHeight="1">
      <c r="A188" s="39"/>
      <c r="B188" s="40"/>
      <c r="C188" s="283" t="s">
        <v>642</v>
      </c>
      <c r="D188" s="283" t="s">
        <v>737</v>
      </c>
      <c r="E188" s="284" t="s">
        <v>1847</v>
      </c>
      <c r="F188" s="285" t="s">
        <v>1848</v>
      </c>
      <c r="G188" s="286" t="s">
        <v>561</v>
      </c>
      <c r="H188" s="287">
        <v>161</v>
      </c>
      <c r="I188" s="288"/>
      <c r="J188" s="289">
        <f>ROUND(I188*H188,2)</f>
        <v>0</v>
      </c>
      <c r="K188" s="285" t="s">
        <v>176</v>
      </c>
      <c r="L188" s="290"/>
      <c r="M188" s="291" t="s">
        <v>1</v>
      </c>
      <c r="N188" s="292" t="s">
        <v>38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355</v>
      </c>
      <c r="AT188" s="230" t="s">
        <v>737</v>
      </c>
      <c r="AU188" s="230" t="s">
        <v>83</v>
      </c>
      <c r="AY188" s="18" t="s">
        <v>169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81</v>
      </c>
      <c r="BK188" s="231">
        <f>ROUND(I188*H188,2)</f>
        <v>0</v>
      </c>
      <c r="BL188" s="18" t="s">
        <v>316</v>
      </c>
      <c r="BM188" s="230" t="s">
        <v>645</v>
      </c>
    </row>
    <row r="189" s="14" customFormat="1">
      <c r="A189" s="14"/>
      <c r="B189" s="243"/>
      <c r="C189" s="244"/>
      <c r="D189" s="234" t="s">
        <v>178</v>
      </c>
      <c r="E189" s="245" t="s">
        <v>1</v>
      </c>
      <c r="F189" s="246" t="s">
        <v>1849</v>
      </c>
      <c r="G189" s="244"/>
      <c r="H189" s="247">
        <v>161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178</v>
      </c>
      <c r="AU189" s="253" t="s">
        <v>83</v>
      </c>
      <c r="AV189" s="14" t="s">
        <v>83</v>
      </c>
      <c r="AW189" s="14" t="s">
        <v>30</v>
      </c>
      <c r="AX189" s="14" t="s">
        <v>73</v>
      </c>
      <c r="AY189" s="253" t="s">
        <v>169</v>
      </c>
    </row>
    <row r="190" s="15" customFormat="1">
      <c r="A190" s="15"/>
      <c r="B190" s="254"/>
      <c r="C190" s="255"/>
      <c r="D190" s="234" t="s">
        <v>178</v>
      </c>
      <c r="E190" s="256" t="s">
        <v>1</v>
      </c>
      <c r="F190" s="257" t="s">
        <v>181</v>
      </c>
      <c r="G190" s="255"/>
      <c r="H190" s="258">
        <v>161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178</v>
      </c>
      <c r="AU190" s="264" t="s">
        <v>83</v>
      </c>
      <c r="AV190" s="15" t="s">
        <v>177</v>
      </c>
      <c r="AW190" s="15" t="s">
        <v>30</v>
      </c>
      <c r="AX190" s="15" t="s">
        <v>81</v>
      </c>
      <c r="AY190" s="264" t="s">
        <v>169</v>
      </c>
    </row>
    <row r="191" s="2" customFormat="1" ht="37.8" customHeight="1">
      <c r="A191" s="39"/>
      <c r="B191" s="40"/>
      <c r="C191" s="219" t="s">
        <v>363</v>
      </c>
      <c r="D191" s="219" t="s">
        <v>172</v>
      </c>
      <c r="E191" s="220" t="s">
        <v>1850</v>
      </c>
      <c r="F191" s="221" t="s">
        <v>1851</v>
      </c>
      <c r="G191" s="222" t="s">
        <v>561</v>
      </c>
      <c r="H191" s="223">
        <v>35</v>
      </c>
      <c r="I191" s="224"/>
      <c r="J191" s="225">
        <f>ROUND(I191*H191,2)</f>
        <v>0</v>
      </c>
      <c r="K191" s="221" t="s">
        <v>176</v>
      </c>
      <c r="L191" s="45"/>
      <c r="M191" s="226" t="s">
        <v>1</v>
      </c>
      <c r="N191" s="227" t="s">
        <v>38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316</v>
      </c>
      <c r="AT191" s="230" t="s">
        <v>172</v>
      </c>
      <c r="AU191" s="230" t="s">
        <v>83</v>
      </c>
      <c r="AY191" s="18" t="s">
        <v>169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316</v>
      </c>
      <c r="BM191" s="230" t="s">
        <v>649</v>
      </c>
    </row>
    <row r="192" s="2" customFormat="1" ht="24.15" customHeight="1">
      <c r="A192" s="39"/>
      <c r="B192" s="40"/>
      <c r="C192" s="283" t="s">
        <v>650</v>
      </c>
      <c r="D192" s="283" t="s">
        <v>737</v>
      </c>
      <c r="E192" s="284" t="s">
        <v>1852</v>
      </c>
      <c r="F192" s="285" t="s">
        <v>1853</v>
      </c>
      <c r="G192" s="286" t="s">
        <v>561</v>
      </c>
      <c r="H192" s="287">
        <v>40.25</v>
      </c>
      <c r="I192" s="288"/>
      <c r="J192" s="289">
        <f>ROUND(I192*H192,2)</f>
        <v>0</v>
      </c>
      <c r="K192" s="285" t="s">
        <v>176</v>
      </c>
      <c r="L192" s="290"/>
      <c r="M192" s="291" t="s">
        <v>1</v>
      </c>
      <c r="N192" s="292" t="s">
        <v>38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355</v>
      </c>
      <c r="AT192" s="230" t="s">
        <v>737</v>
      </c>
      <c r="AU192" s="230" t="s">
        <v>83</v>
      </c>
      <c r="AY192" s="18" t="s">
        <v>169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81</v>
      </c>
      <c r="BK192" s="231">
        <f>ROUND(I192*H192,2)</f>
        <v>0</v>
      </c>
      <c r="BL192" s="18" t="s">
        <v>316</v>
      </c>
      <c r="BM192" s="230" t="s">
        <v>653</v>
      </c>
    </row>
    <row r="193" s="14" customFormat="1">
      <c r="A193" s="14"/>
      <c r="B193" s="243"/>
      <c r="C193" s="244"/>
      <c r="D193" s="234" t="s">
        <v>178</v>
      </c>
      <c r="E193" s="245" t="s">
        <v>1</v>
      </c>
      <c r="F193" s="246" t="s">
        <v>1841</v>
      </c>
      <c r="G193" s="244"/>
      <c r="H193" s="247">
        <v>40.25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178</v>
      </c>
      <c r="AU193" s="253" t="s">
        <v>83</v>
      </c>
      <c r="AV193" s="14" t="s">
        <v>83</v>
      </c>
      <c r="AW193" s="14" t="s">
        <v>30</v>
      </c>
      <c r="AX193" s="14" t="s">
        <v>73</v>
      </c>
      <c r="AY193" s="253" t="s">
        <v>169</v>
      </c>
    </row>
    <row r="194" s="15" customFormat="1">
      <c r="A194" s="15"/>
      <c r="B194" s="254"/>
      <c r="C194" s="255"/>
      <c r="D194" s="234" t="s">
        <v>178</v>
      </c>
      <c r="E194" s="256" t="s">
        <v>1</v>
      </c>
      <c r="F194" s="257" t="s">
        <v>181</v>
      </c>
      <c r="G194" s="255"/>
      <c r="H194" s="258">
        <v>40.25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178</v>
      </c>
      <c r="AU194" s="264" t="s">
        <v>83</v>
      </c>
      <c r="AV194" s="15" t="s">
        <v>177</v>
      </c>
      <c r="AW194" s="15" t="s">
        <v>30</v>
      </c>
      <c r="AX194" s="15" t="s">
        <v>81</v>
      </c>
      <c r="AY194" s="264" t="s">
        <v>169</v>
      </c>
    </row>
    <row r="195" s="2" customFormat="1" ht="44.25" customHeight="1">
      <c r="A195" s="39"/>
      <c r="B195" s="40"/>
      <c r="C195" s="219" t="s">
        <v>369</v>
      </c>
      <c r="D195" s="219" t="s">
        <v>172</v>
      </c>
      <c r="E195" s="220" t="s">
        <v>1854</v>
      </c>
      <c r="F195" s="221" t="s">
        <v>1855</v>
      </c>
      <c r="G195" s="222" t="s">
        <v>561</v>
      </c>
      <c r="H195" s="223">
        <v>220</v>
      </c>
      <c r="I195" s="224"/>
      <c r="J195" s="225">
        <f>ROUND(I195*H195,2)</f>
        <v>0</v>
      </c>
      <c r="K195" s="221" t="s">
        <v>176</v>
      </c>
      <c r="L195" s="45"/>
      <c r="M195" s="226" t="s">
        <v>1</v>
      </c>
      <c r="N195" s="227" t="s">
        <v>38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316</v>
      </c>
      <c r="AT195" s="230" t="s">
        <v>172</v>
      </c>
      <c r="AU195" s="230" t="s">
        <v>83</v>
      </c>
      <c r="AY195" s="18" t="s">
        <v>169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81</v>
      </c>
      <c r="BK195" s="231">
        <f>ROUND(I195*H195,2)</f>
        <v>0</v>
      </c>
      <c r="BL195" s="18" t="s">
        <v>316</v>
      </c>
      <c r="BM195" s="230" t="s">
        <v>656</v>
      </c>
    </row>
    <row r="196" s="2" customFormat="1" ht="44.25" customHeight="1">
      <c r="A196" s="39"/>
      <c r="B196" s="40"/>
      <c r="C196" s="283" t="s">
        <v>657</v>
      </c>
      <c r="D196" s="283" t="s">
        <v>737</v>
      </c>
      <c r="E196" s="284" t="s">
        <v>1856</v>
      </c>
      <c r="F196" s="285" t="s">
        <v>1857</v>
      </c>
      <c r="G196" s="286" t="s">
        <v>561</v>
      </c>
      <c r="H196" s="287">
        <v>253</v>
      </c>
      <c r="I196" s="288"/>
      <c r="J196" s="289">
        <f>ROUND(I196*H196,2)</f>
        <v>0</v>
      </c>
      <c r="K196" s="285" t="s">
        <v>176</v>
      </c>
      <c r="L196" s="290"/>
      <c r="M196" s="291" t="s">
        <v>1</v>
      </c>
      <c r="N196" s="292" t="s">
        <v>38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355</v>
      </c>
      <c r="AT196" s="230" t="s">
        <v>737</v>
      </c>
      <c r="AU196" s="230" t="s">
        <v>83</v>
      </c>
      <c r="AY196" s="18" t="s">
        <v>169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81</v>
      </c>
      <c r="BK196" s="231">
        <f>ROUND(I196*H196,2)</f>
        <v>0</v>
      </c>
      <c r="BL196" s="18" t="s">
        <v>316</v>
      </c>
      <c r="BM196" s="230" t="s">
        <v>660</v>
      </c>
    </row>
    <row r="197" s="14" customFormat="1">
      <c r="A197" s="14"/>
      <c r="B197" s="243"/>
      <c r="C197" s="244"/>
      <c r="D197" s="234" t="s">
        <v>178</v>
      </c>
      <c r="E197" s="245" t="s">
        <v>1</v>
      </c>
      <c r="F197" s="246" t="s">
        <v>1858</v>
      </c>
      <c r="G197" s="244"/>
      <c r="H197" s="247">
        <v>253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178</v>
      </c>
      <c r="AU197" s="253" t="s">
        <v>83</v>
      </c>
      <c r="AV197" s="14" t="s">
        <v>83</v>
      </c>
      <c r="AW197" s="14" t="s">
        <v>30</v>
      </c>
      <c r="AX197" s="14" t="s">
        <v>73</v>
      </c>
      <c r="AY197" s="253" t="s">
        <v>169</v>
      </c>
    </row>
    <row r="198" s="15" customFormat="1">
      <c r="A198" s="15"/>
      <c r="B198" s="254"/>
      <c r="C198" s="255"/>
      <c r="D198" s="234" t="s">
        <v>178</v>
      </c>
      <c r="E198" s="256" t="s">
        <v>1</v>
      </c>
      <c r="F198" s="257" t="s">
        <v>181</v>
      </c>
      <c r="G198" s="255"/>
      <c r="H198" s="258">
        <v>253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178</v>
      </c>
      <c r="AU198" s="264" t="s">
        <v>83</v>
      </c>
      <c r="AV198" s="15" t="s">
        <v>177</v>
      </c>
      <c r="AW198" s="15" t="s">
        <v>30</v>
      </c>
      <c r="AX198" s="15" t="s">
        <v>81</v>
      </c>
      <c r="AY198" s="264" t="s">
        <v>169</v>
      </c>
    </row>
    <row r="199" s="2" customFormat="1" ht="37.8" customHeight="1">
      <c r="A199" s="39"/>
      <c r="B199" s="40"/>
      <c r="C199" s="219" t="s">
        <v>376</v>
      </c>
      <c r="D199" s="219" t="s">
        <v>172</v>
      </c>
      <c r="E199" s="220" t="s">
        <v>1859</v>
      </c>
      <c r="F199" s="221" t="s">
        <v>1860</v>
      </c>
      <c r="G199" s="222" t="s">
        <v>335</v>
      </c>
      <c r="H199" s="223">
        <v>330</v>
      </c>
      <c r="I199" s="224"/>
      <c r="J199" s="225">
        <f>ROUND(I199*H199,2)</f>
        <v>0</v>
      </c>
      <c r="K199" s="221" t="s">
        <v>176</v>
      </c>
      <c r="L199" s="45"/>
      <c r="M199" s="226" t="s">
        <v>1</v>
      </c>
      <c r="N199" s="227" t="s">
        <v>38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316</v>
      </c>
      <c r="AT199" s="230" t="s">
        <v>172</v>
      </c>
      <c r="AU199" s="230" t="s">
        <v>83</v>
      </c>
      <c r="AY199" s="18" t="s">
        <v>169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81</v>
      </c>
      <c r="BK199" s="231">
        <f>ROUND(I199*H199,2)</f>
        <v>0</v>
      </c>
      <c r="BL199" s="18" t="s">
        <v>316</v>
      </c>
      <c r="BM199" s="230" t="s">
        <v>664</v>
      </c>
    </row>
    <row r="200" s="2" customFormat="1" ht="37.8" customHeight="1">
      <c r="A200" s="39"/>
      <c r="B200" s="40"/>
      <c r="C200" s="219" t="s">
        <v>678</v>
      </c>
      <c r="D200" s="219" t="s">
        <v>172</v>
      </c>
      <c r="E200" s="220" t="s">
        <v>1861</v>
      </c>
      <c r="F200" s="221" t="s">
        <v>1862</v>
      </c>
      <c r="G200" s="222" t="s">
        <v>335</v>
      </c>
      <c r="H200" s="223">
        <v>40</v>
      </c>
      <c r="I200" s="224"/>
      <c r="J200" s="225">
        <f>ROUND(I200*H200,2)</f>
        <v>0</v>
      </c>
      <c r="K200" s="221" t="s">
        <v>176</v>
      </c>
      <c r="L200" s="45"/>
      <c r="M200" s="226" t="s">
        <v>1</v>
      </c>
      <c r="N200" s="227" t="s">
        <v>38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316</v>
      </c>
      <c r="AT200" s="230" t="s">
        <v>172</v>
      </c>
      <c r="AU200" s="230" t="s">
        <v>83</v>
      </c>
      <c r="AY200" s="18" t="s">
        <v>169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81</v>
      </c>
      <c r="BK200" s="231">
        <f>ROUND(I200*H200,2)</f>
        <v>0</v>
      </c>
      <c r="BL200" s="18" t="s">
        <v>316</v>
      </c>
      <c r="BM200" s="230" t="s">
        <v>681</v>
      </c>
    </row>
    <row r="201" s="2" customFormat="1" ht="62.7" customHeight="1">
      <c r="A201" s="39"/>
      <c r="B201" s="40"/>
      <c r="C201" s="219" t="s">
        <v>381</v>
      </c>
      <c r="D201" s="219" t="s">
        <v>172</v>
      </c>
      <c r="E201" s="220" t="s">
        <v>1863</v>
      </c>
      <c r="F201" s="221" t="s">
        <v>1864</v>
      </c>
      <c r="G201" s="222" t="s">
        <v>335</v>
      </c>
      <c r="H201" s="223">
        <v>18</v>
      </c>
      <c r="I201" s="224"/>
      <c r="J201" s="225">
        <f>ROUND(I201*H201,2)</f>
        <v>0</v>
      </c>
      <c r="K201" s="221" t="s">
        <v>176</v>
      </c>
      <c r="L201" s="45"/>
      <c r="M201" s="226" t="s">
        <v>1</v>
      </c>
      <c r="N201" s="227" t="s">
        <v>38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316</v>
      </c>
      <c r="AT201" s="230" t="s">
        <v>172</v>
      </c>
      <c r="AU201" s="230" t="s">
        <v>83</v>
      </c>
      <c r="AY201" s="18" t="s">
        <v>169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81</v>
      </c>
      <c r="BK201" s="231">
        <f>ROUND(I201*H201,2)</f>
        <v>0</v>
      </c>
      <c r="BL201" s="18" t="s">
        <v>316</v>
      </c>
      <c r="BM201" s="230" t="s">
        <v>685</v>
      </c>
    </row>
    <row r="202" s="2" customFormat="1" ht="24.15" customHeight="1">
      <c r="A202" s="39"/>
      <c r="B202" s="40"/>
      <c r="C202" s="283" t="s">
        <v>686</v>
      </c>
      <c r="D202" s="283" t="s">
        <v>737</v>
      </c>
      <c r="E202" s="284" t="s">
        <v>1865</v>
      </c>
      <c r="F202" s="285" t="s">
        <v>1866</v>
      </c>
      <c r="G202" s="286" t="s">
        <v>335</v>
      </c>
      <c r="H202" s="287">
        <v>14</v>
      </c>
      <c r="I202" s="288"/>
      <c r="J202" s="289">
        <f>ROUND(I202*H202,2)</f>
        <v>0</v>
      </c>
      <c r="K202" s="285" t="s">
        <v>1</v>
      </c>
      <c r="L202" s="290"/>
      <c r="M202" s="291" t="s">
        <v>1</v>
      </c>
      <c r="N202" s="292" t="s">
        <v>38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355</v>
      </c>
      <c r="AT202" s="230" t="s">
        <v>737</v>
      </c>
      <c r="AU202" s="230" t="s">
        <v>83</v>
      </c>
      <c r="AY202" s="18" t="s">
        <v>169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81</v>
      </c>
      <c r="BK202" s="231">
        <f>ROUND(I202*H202,2)</f>
        <v>0</v>
      </c>
      <c r="BL202" s="18" t="s">
        <v>316</v>
      </c>
      <c r="BM202" s="230" t="s">
        <v>689</v>
      </c>
    </row>
    <row r="203" s="2" customFormat="1" ht="24.15" customHeight="1">
      <c r="A203" s="39"/>
      <c r="B203" s="40"/>
      <c r="C203" s="283" t="s">
        <v>396</v>
      </c>
      <c r="D203" s="283" t="s">
        <v>737</v>
      </c>
      <c r="E203" s="284" t="s">
        <v>1867</v>
      </c>
      <c r="F203" s="285" t="s">
        <v>1868</v>
      </c>
      <c r="G203" s="286" t="s">
        <v>335</v>
      </c>
      <c r="H203" s="287">
        <v>4</v>
      </c>
      <c r="I203" s="288"/>
      <c r="J203" s="289">
        <f>ROUND(I203*H203,2)</f>
        <v>0</v>
      </c>
      <c r="K203" s="285" t="s">
        <v>1</v>
      </c>
      <c r="L203" s="290"/>
      <c r="M203" s="291" t="s">
        <v>1</v>
      </c>
      <c r="N203" s="292" t="s">
        <v>38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355</v>
      </c>
      <c r="AT203" s="230" t="s">
        <v>737</v>
      </c>
      <c r="AU203" s="230" t="s">
        <v>83</v>
      </c>
      <c r="AY203" s="18" t="s">
        <v>169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81</v>
      </c>
      <c r="BK203" s="231">
        <f>ROUND(I203*H203,2)</f>
        <v>0</v>
      </c>
      <c r="BL203" s="18" t="s">
        <v>316</v>
      </c>
      <c r="BM203" s="230" t="s">
        <v>713</v>
      </c>
    </row>
    <row r="204" s="2" customFormat="1" ht="16.5" customHeight="1">
      <c r="A204" s="39"/>
      <c r="B204" s="40"/>
      <c r="C204" s="283" t="s">
        <v>715</v>
      </c>
      <c r="D204" s="283" t="s">
        <v>737</v>
      </c>
      <c r="E204" s="284" t="s">
        <v>1869</v>
      </c>
      <c r="F204" s="285" t="s">
        <v>1870</v>
      </c>
      <c r="G204" s="286" t="s">
        <v>335</v>
      </c>
      <c r="H204" s="287">
        <v>18</v>
      </c>
      <c r="I204" s="288"/>
      <c r="J204" s="289">
        <f>ROUND(I204*H204,2)</f>
        <v>0</v>
      </c>
      <c r="K204" s="285" t="s">
        <v>176</v>
      </c>
      <c r="L204" s="290"/>
      <c r="M204" s="291" t="s">
        <v>1</v>
      </c>
      <c r="N204" s="292" t="s">
        <v>38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355</v>
      </c>
      <c r="AT204" s="230" t="s">
        <v>737</v>
      </c>
      <c r="AU204" s="230" t="s">
        <v>83</v>
      </c>
      <c r="AY204" s="18" t="s">
        <v>169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81</v>
      </c>
      <c r="BK204" s="231">
        <f>ROUND(I204*H204,2)</f>
        <v>0</v>
      </c>
      <c r="BL204" s="18" t="s">
        <v>316</v>
      </c>
      <c r="BM204" s="230" t="s">
        <v>718</v>
      </c>
    </row>
    <row r="205" s="2" customFormat="1" ht="37.8" customHeight="1">
      <c r="A205" s="39"/>
      <c r="B205" s="40"/>
      <c r="C205" s="219" t="s">
        <v>405</v>
      </c>
      <c r="D205" s="219" t="s">
        <v>172</v>
      </c>
      <c r="E205" s="220" t="s">
        <v>1871</v>
      </c>
      <c r="F205" s="221" t="s">
        <v>1872</v>
      </c>
      <c r="G205" s="222" t="s">
        <v>335</v>
      </c>
      <c r="H205" s="223">
        <v>1</v>
      </c>
      <c r="I205" s="224"/>
      <c r="J205" s="225">
        <f>ROUND(I205*H205,2)</f>
        <v>0</v>
      </c>
      <c r="K205" s="221" t="s">
        <v>176</v>
      </c>
      <c r="L205" s="45"/>
      <c r="M205" s="226" t="s">
        <v>1</v>
      </c>
      <c r="N205" s="227" t="s">
        <v>38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316</v>
      </c>
      <c r="AT205" s="230" t="s">
        <v>172</v>
      </c>
      <c r="AU205" s="230" t="s">
        <v>83</v>
      </c>
      <c r="AY205" s="18" t="s">
        <v>169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81</v>
      </c>
      <c r="BK205" s="231">
        <f>ROUND(I205*H205,2)</f>
        <v>0</v>
      </c>
      <c r="BL205" s="18" t="s">
        <v>316</v>
      </c>
      <c r="BM205" s="230" t="s">
        <v>722</v>
      </c>
    </row>
    <row r="206" s="2" customFormat="1" ht="16.5" customHeight="1">
      <c r="A206" s="39"/>
      <c r="B206" s="40"/>
      <c r="C206" s="283" t="s">
        <v>727</v>
      </c>
      <c r="D206" s="283" t="s">
        <v>737</v>
      </c>
      <c r="E206" s="284" t="s">
        <v>1873</v>
      </c>
      <c r="F206" s="285" t="s">
        <v>1874</v>
      </c>
      <c r="G206" s="286" t="s">
        <v>335</v>
      </c>
      <c r="H206" s="287">
        <v>1</v>
      </c>
      <c r="I206" s="288"/>
      <c r="J206" s="289">
        <f>ROUND(I206*H206,2)</f>
        <v>0</v>
      </c>
      <c r="K206" s="285" t="s">
        <v>1</v>
      </c>
      <c r="L206" s="290"/>
      <c r="M206" s="291" t="s">
        <v>1</v>
      </c>
      <c r="N206" s="292" t="s">
        <v>38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355</v>
      </c>
      <c r="AT206" s="230" t="s">
        <v>737</v>
      </c>
      <c r="AU206" s="230" t="s">
        <v>83</v>
      </c>
      <c r="AY206" s="18" t="s">
        <v>169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81</v>
      </c>
      <c r="BK206" s="231">
        <f>ROUND(I206*H206,2)</f>
        <v>0</v>
      </c>
      <c r="BL206" s="18" t="s">
        <v>316</v>
      </c>
      <c r="BM206" s="230" t="s">
        <v>730</v>
      </c>
    </row>
    <row r="207" s="2" customFormat="1" ht="44.25" customHeight="1">
      <c r="A207" s="39"/>
      <c r="B207" s="40"/>
      <c r="C207" s="219" t="s">
        <v>410</v>
      </c>
      <c r="D207" s="219" t="s">
        <v>172</v>
      </c>
      <c r="E207" s="220" t="s">
        <v>1875</v>
      </c>
      <c r="F207" s="221" t="s">
        <v>1876</v>
      </c>
      <c r="G207" s="222" t="s">
        <v>335</v>
      </c>
      <c r="H207" s="223">
        <v>6</v>
      </c>
      <c r="I207" s="224"/>
      <c r="J207" s="225">
        <f>ROUND(I207*H207,2)</f>
        <v>0</v>
      </c>
      <c r="K207" s="221" t="s">
        <v>176</v>
      </c>
      <c r="L207" s="45"/>
      <c r="M207" s="226" t="s">
        <v>1</v>
      </c>
      <c r="N207" s="227" t="s">
        <v>38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316</v>
      </c>
      <c r="AT207" s="230" t="s">
        <v>172</v>
      </c>
      <c r="AU207" s="230" t="s">
        <v>83</v>
      </c>
      <c r="AY207" s="18" t="s">
        <v>169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81</v>
      </c>
      <c r="BK207" s="231">
        <f>ROUND(I207*H207,2)</f>
        <v>0</v>
      </c>
      <c r="BL207" s="18" t="s">
        <v>316</v>
      </c>
      <c r="BM207" s="230" t="s">
        <v>734</v>
      </c>
    </row>
    <row r="208" s="2" customFormat="1" ht="16.5" customHeight="1">
      <c r="A208" s="39"/>
      <c r="B208" s="40"/>
      <c r="C208" s="283" t="s">
        <v>736</v>
      </c>
      <c r="D208" s="283" t="s">
        <v>737</v>
      </c>
      <c r="E208" s="284" t="s">
        <v>1877</v>
      </c>
      <c r="F208" s="285" t="s">
        <v>1878</v>
      </c>
      <c r="G208" s="286" t="s">
        <v>335</v>
      </c>
      <c r="H208" s="287">
        <v>6</v>
      </c>
      <c r="I208" s="288"/>
      <c r="J208" s="289">
        <f>ROUND(I208*H208,2)</f>
        <v>0</v>
      </c>
      <c r="K208" s="285" t="s">
        <v>1</v>
      </c>
      <c r="L208" s="290"/>
      <c r="M208" s="291" t="s">
        <v>1</v>
      </c>
      <c r="N208" s="292" t="s">
        <v>38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355</v>
      </c>
      <c r="AT208" s="230" t="s">
        <v>737</v>
      </c>
      <c r="AU208" s="230" t="s">
        <v>83</v>
      </c>
      <c r="AY208" s="18" t="s">
        <v>169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81</v>
      </c>
      <c r="BK208" s="231">
        <f>ROUND(I208*H208,2)</f>
        <v>0</v>
      </c>
      <c r="BL208" s="18" t="s">
        <v>316</v>
      </c>
      <c r="BM208" s="230" t="s">
        <v>740</v>
      </c>
    </row>
    <row r="209" s="2" customFormat="1" ht="49.05" customHeight="1">
      <c r="A209" s="39"/>
      <c r="B209" s="40"/>
      <c r="C209" s="219" t="s">
        <v>414</v>
      </c>
      <c r="D209" s="219" t="s">
        <v>172</v>
      </c>
      <c r="E209" s="220" t="s">
        <v>1879</v>
      </c>
      <c r="F209" s="221" t="s">
        <v>1880</v>
      </c>
      <c r="G209" s="222" t="s">
        <v>335</v>
      </c>
      <c r="H209" s="223">
        <v>16</v>
      </c>
      <c r="I209" s="224"/>
      <c r="J209" s="225">
        <f>ROUND(I209*H209,2)</f>
        <v>0</v>
      </c>
      <c r="K209" s="221" t="s">
        <v>176</v>
      </c>
      <c r="L209" s="45"/>
      <c r="M209" s="226" t="s">
        <v>1</v>
      </c>
      <c r="N209" s="227" t="s">
        <v>38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316</v>
      </c>
      <c r="AT209" s="230" t="s">
        <v>172</v>
      </c>
      <c r="AU209" s="230" t="s">
        <v>83</v>
      </c>
      <c r="AY209" s="18" t="s">
        <v>169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81</v>
      </c>
      <c r="BK209" s="231">
        <f>ROUND(I209*H209,2)</f>
        <v>0</v>
      </c>
      <c r="BL209" s="18" t="s">
        <v>316</v>
      </c>
      <c r="BM209" s="230" t="s">
        <v>743</v>
      </c>
    </row>
    <row r="210" s="2" customFormat="1" ht="24.15" customHeight="1">
      <c r="A210" s="39"/>
      <c r="B210" s="40"/>
      <c r="C210" s="283" t="s">
        <v>744</v>
      </c>
      <c r="D210" s="283" t="s">
        <v>737</v>
      </c>
      <c r="E210" s="284" t="s">
        <v>1881</v>
      </c>
      <c r="F210" s="285" t="s">
        <v>1882</v>
      </c>
      <c r="G210" s="286" t="s">
        <v>335</v>
      </c>
      <c r="H210" s="287">
        <v>16</v>
      </c>
      <c r="I210" s="288"/>
      <c r="J210" s="289">
        <f>ROUND(I210*H210,2)</f>
        <v>0</v>
      </c>
      <c r="K210" s="285" t="s">
        <v>176</v>
      </c>
      <c r="L210" s="290"/>
      <c r="M210" s="291" t="s">
        <v>1</v>
      </c>
      <c r="N210" s="292" t="s">
        <v>38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355</v>
      </c>
      <c r="AT210" s="230" t="s">
        <v>737</v>
      </c>
      <c r="AU210" s="230" t="s">
        <v>83</v>
      </c>
      <c r="AY210" s="18" t="s">
        <v>169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81</v>
      </c>
      <c r="BK210" s="231">
        <f>ROUND(I210*H210,2)</f>
        <v>0</v>
      </c>
      <c r="BL210" s="18" t="s">
        <v>316</v>
      </c>
      <c r="BM210" s="230" t="s">
        <v>747</v>
      </c>
    </row>
    <row r="211" s="2" customFormat="1" ht="16.5" customHeight="1">
      <c r="A211" s="39"/>
      <c r="B211" s="40"/>
      <c r="C211" s="283" t="s">
        <v>421</v>
      </c>
      <c r="D211" s="283" t="s">
        <v>737</v>
      </c>
      <c r="E211" s="284" t="s">
        <v>1869</v>
      </c>
      <c r="F211" s="285" t="s">
        <v>1870</v>
      </c>
      <c r="G211" s="286" t="s">
        <v>335</v>
      </c>
      <c r="H211" s="287">
        <v>16</v>
      </c>
      <c r="I211" s="288"/>
      <c r="J211" s="289">
        <f>ROUND(I211*H211,2)</f>
        <v>0</v>
      </c>
      <c r="K211" s="285" t="s">
        <v>176</v>
      </c>
      <c r="L211" s="290"/>
      <c r="M211" s="291" t="s">
        <v>1</v>
      </c>
      <c r="N211" s="292" t="s">
        <v>38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355</v>
      </c>
      <c r="AT211" s="230" t="s">
        <v>737</v>
      </c>
      <c r="AU211" s="230" t="s">
        <v>83</v>
      </c>
      <c r="AY211" s="18" t="s">
        <v>169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81</v>
      </c>
      <c r="BK211" s="231">
        <f>ROUND(I211*H211,2)</f>
        <v>0</v>
      </c>
      <c r="BL211" s="18" t="s">
        <v>316</v>
      </c>
      <c r="BM211" s="230" t="s">
        <v>750</v>
      </c>
    </row>
    <row r="212" s="2" customFormat="1" ht="49.05" customHeight="1">
      <c r="A212" s="39"/>
      <c r="B212" s="40"/>
      <c r="C212" s="219" t="s">
        <v>753</v>
      </c>
      <c r="D212" s="219" t="s">
        <v>172</v>
      </c>
      <c r="E212" s="220" t="s">
        <v>1883</v>
      </c>
      <c r="F212" s="221" t="s">
        <v>1884</v>
      </c>
      <c r="G212" s="222" t="s">
        <v>335</v>
      </c>
      <c r="H212" s="223">
        <v>4</v>
      </c>
      <c r="I212" s="224"/>
      <c r="J212" s="225">
        <f>ROUND(I212*H212,2)</f>
        <v>0</v>
      </c>
      <c r="K212" s="221" t="s">
        <v>176</v>
      </c>
      <c r="L212" s="45"/>
      <c r="M212" s="226" t="s">
        <v>1</v>
      </c>
      <c r="N212" s="227" t="s">
        <v>38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316</v>
      </c>
      <c r="AT212" s="230" t="s">
        <v>172</v>
      </c>
      <c r="AU212" s="230" t="s">
        <v>83</v>
      </c>
      <c r="AY212" s="18" t="s">
        <v>169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81</v>
      </c>
      <c r="BK212" s="231">
        <f>ROUND(I212*H212,2)</f>
        <v>0</v>
      </c>
      <c r="BL212" s="18" t="s">
        <v>316</v>
      </c>
      <c r="BM212" s="230" t="s">
        <v>756</v>
      </c>
    </row>
    <row r="213" s="2" customFormat="1" ht="24.15" customHeight="1">
      <c r="A213" s="39"/>
      <c r="B213" s="40"/>
      <c r="C213" s="283" t="s">
        <v>428</v>
      </c>
      <c r="D213" s="283" t="s">
        <v>737</v>
      </c>
      <c r="E213" s="284" t="s">
        <v>1885</v>
      </c>
      <c r="F213" s="285" t="s">
        <v>1886</v>
      </c>
      <c r="G213" s="286" t="s">
        <v>335</v>
      </c>
      <c r="H213" s="287">
        <v>4</v>
      </c>
      <c r="I213" s="288"/>
      <c r="J213" s="289">
        <f>ROUND(I213*H213,2)</f>
        <v>0</v>
      </c>
      <c r="K213" s="285" t="s">
        <v>176</v>
      </c>
      <c r="L213" s="290"/>
      <c r="M213" s="291" t="s">
        <v>1</v>
      </c>
      <c r="N213" s="292" t="s">
        <v>38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355</v>
      </c>
      <c r="AT213" s="230" t="s">
        <v>737</v>
      </c>
      <c r="AU213" s="230" t="s">
        <v>83</v>
      </c>
      <c r="AY213" s="18" t="s">
        <v>169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81</v>
      </c>
      <c r="BK213" s="231">
        <f>ROUND(I213*H213,2)</f>
        <v>0</v>
      </c>
      <c r="BL213" s="18" t="s">
        <v>316</v>
      </c>
      <c r="BM213" s="230" t="s">
        <v>761</v>
      </c>
    </row>
    <row r="214" s="2" customFormat="1" ht="16.5" customHeight="1">
      <c r="A214" s="39"/>
      <c r="B214" s="40"/>
      <c r="C214" s="283" t="s">
        <v>782</v>
      </c>
      <c r="D214" s="283" t="s">
        <v>737</v>
      </c>
      <c r="E214" s="284" t="s">
        <v>1869</v>
      </c>
      <c r="F214" s="285" t="s">
        <v>1870</v>
      </c>
      <c r="G214" s="286" t="s">
        <v>335</v>
      </c>
      <c r="H214" s="287">
        <v>4</v>
      </c>
      <c r="I214" s="288"/>
      <c r="J214" s="289">
        <f>ROUND(I214*H214,2)</f>
        <v>0</v>
      </c>
      <c r="K214" s="285" t="s">
        <v>176</v>
      </c>
      <c r="L214" s="290"/>
      <c r="M214" s="291" t="s">
        <v>1</v>
      </c>
      <c r="N214" s="292" t="s">
        <v>38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355</v>
      </c>
      <c r="AT214" s="230" t="s">
        <v>737</v>
      </c>
      <c r="AU214" s="230" t="s">
        <v>83</v>
      </c>
      <c r="AY214" s="18" t="s">
        <v>169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81</v>
      </c>
      <c r="BK214" s="231">
        <f>ROUND(I214*H214,2)</f>
        <v>0</v>
      </c>
      <c r="BL214" s="18" t="s">
        <v>316</v>
      </c>
      <c r="BM214" s="230" t="s">
        <v>785</v>
      </c>
    </row>
    <row r="215" s="2" customFormat="1" ht="55.5" customHeight="1">
      <c r="A215" s="39"/>
      <c r="B215" s="40"/>
      <c r="C215" s="219" t="s">
        <v>449</v>
      </c>
      <c r="D215" s="219" t="s">
        <v>172</v>
      </c>
      <c r="E215" s="220" t="s">
        <v>1887</v>
      </c>
      <c r="F215" s="221" t="s">
        <v>1888</v>
      </c>
      <c r="G215" s="222" t="s">
        <v>335</v>
      </c>
      <c r="H215" s="223">
        <v>2</v>
      </c>
      <c r="I215" s="224"/>
      <c r="J215" s="225">
        <f>ROUND(I215*H215,2)</f>
        <v>0</v>
      </c>
      <c r="K215" s="221" t="s">
        <v>176</v>
      </c>
      <c r="L215" s="45"/>
      <c r="M215" s="226" t="s">
        <v>1</v>
      </c>
      <c r="N215" s="227" t="s">
        <v>38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316</v>
      </c>
      <c r="AT215" s="230" t="s">
        <v>172</v>
      </c>
      <c r="AU215" s="230" t="s">
        <v>83</v>
      </c>
      <c r="AY215" s="18" t="s">
        <v>169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81</v>
      </c>
      <c r="BK215" s="231">
        <f>ROUND(I215*H215,2)</f>
        <v>0</v>
      </c>
      <c r="BL215" s="18" t="s">
        <v>316</v>
      </c>
      <c r="BM215" s="230" t="s">
        <v>788</v>
      </c>
    </row>
    <row r="216" s="2" customFormat="1" ht="24.15" customHeight="1">
      <c r="A216" s="39"/>
      <c r="B216" s="40"/>
      <c r="C216" s="283" t="s">
        <v>789</v>
      </c>
      <c r="D216" s="283" t="s">
        <v>737</v>
      </c>
      <c r="E216" s="284" t="s">
        <v>1889</v>
      </c>
      <c r="F216" s="285" t="s">
        <v>1890</v>
      </c>
      <c r="G216" s="286" t="s">
        <v>335</v>
      </c>
      <c r="H216" s="287">
        <v>2</v>
      </c>
      <c r="I216" s="288"/>
      <c r="J216" s="289">
        <f>ROUND(I216*H216,2)</f>
        <v>0</v>
      </c>
      <c r="K216" s="285" t="s">
        <v>176</v>
      </c>
      <c r="L216" s="290"/>
      <c r="M216" s="291" t="s">
        <v>1</v>
      </c>
      <c r="N216" s="292" t="s">
        <v>38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355</v>
      </c>
      <c r="AT216" s="230" t="s">
        <v>737</v>
      </c>
      <c r="AU216" s="230" t="s">
        <v>83</v>
      </c>
      <c r="AY216" s="18" t="s">
        <v>169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81</v>
      </c>
      <c r="BK216" s="231">
        <f>ROUND(I216*H216,2)</f>
        <v>0</v>
      </c>
      <c r="BL216" s="18" t="s">
        <v>316</v>
      </c>
      <c r="BM216" s="230" t="s">
        <v>792</v>
      </c>
    </row>
    <row r="217" s="2" customFormat="1" ht="16.5" customHeight="1">
      <c r="A217" s="39"/>
      <c r="B217" s="40"/>
      <c r="C217" s="283" t="s">
        <v>471</v>
      </c>
      <c r="D217" s="283" t="s">
        <v>737</v>
      </c>
      <c r="E217" s="284" t="s">
        <v>1869</v>
      </c>
      <c r="F217" s="285" t="s">
        <v>1870</v>
      </c>
      <c r="G217" s="286" t="s">
        <v>335</v>
      </c>
      <c r="H217" s="287">
        <v>2</v>
      </c>
      <c r="I217" s="288"/>
      <c r="J217" s="289">
        <f>ROUND(I217*H217,2)</f>
        <v>0</v>
      </c>
      <c r="K217" s="285" t="s">
        <v>176</v>
      </c>
      <c r="L217" s="290"/>
      <c r="M217" s="291" t="s">
        <v>1</v>
      </c>
      <c r="N217" s="292" t="s">
        <v>38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355</v>
      </c>
      <c r="AT217" s="230" t="s">
        <v>737</v>
      </c>
      <c r="AU217" s="230" t="s">
        <v>83</v>
      </c>
      <c r="AY217" s="18" t="s">
        <v>169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81</v>
      </c>
      <c r="BK217" s="231">
        <f>ROUND(I217*H217,2)</f>
        <v>0</v>
      </c>
      <c r="BL217" s="18" t="s">
        <v>316</v>
      </c>
      <c r="BM217" s="230" t="s">
        <v>795</v>
      </c>
    </row>
    <row r="218" s="2" customFormat="1" ht="49.05" customHeight="1">
      <c r="A218" s="39"/>
      <c r="B218" s="40"/>
      <c r="C218" s="219" t="s">
        <v>796</v>
      </c>
      <c r="D218" s="219" t="s">
        <v>172</v>
      </c>
      <c r="E218" s="220" t="s">
        <v>1891</v>
      </c>
      <c r="F218" s="221" t="s">
        <v>1892</v>
      </c>
      <c r="G218" s="222" t="s">
        <v>335</v>
      </c>
      <c r="H218" s="223">
        <v>2</v>
      </c>
      <c r="I218" s="224"/>
      <c r="J218" s="225">
        <f>ROUND(I218*H218,2)</f>
        <v>0</v>
      </c>
      <c r="K218" s="221" t="s">
        <v>176</v>
      </c>
      <c r="L218" s="45"/>
      <c r="M218" s="226" t="s">
        <v>1</v>
      </c>
      <c r="N218" s="227" t="s">
        <v>38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316</v>
      </c>
      <c r="AT218" s="230" t="s">
        <v>172</v>
      </c>
      <c r="AU218" s="230" t="s">
        <v>83</v>
      </c>
      <c r="AY218" s="18" t="s">
        <v>169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81</v>
      </c>
      <c r="BK218" s="231">
        <f>ROUND(I218*H218,2)</f>
        <v>0</v>
      </c>
      <c r="BL218" s="18" t="s">
        <v>316</v>
      </c>
      <c r="BM218" s="230" t="s">
        <v>799</v>
      </c>
    </row>
    <row r="219" s="2" customFormat="1" ht="24.15" customHeight="1">
      <c r="A219" s="39"/>
      <c r="B219" s="40"/>
      <c r="C219" s="283" t="s">
        <v>621</v>
      </c>
      <c r="D219" s="283" t="s">
        <v>737</v>
      </c>
      <c r="E219" s="284" t="s">
        <v>1893</v>
      </c>
      <c r="F219" s="285" t="s">
        <v>1894</v>
      </c>
      <c r="G219" s="286" t="s">
        <v>335</v>
      </c>
      <c r="H219" s="287">
        <v>2</v>
      </c>
      <c r="I219" s="288"/>
      <c r="J219" s="289">
        <f>ROUND(I219*H219,2)</f>
        <v>0</v>
      </c>
      <c r="K219" s="285" t="s">
        <v>176</v>
      </c>
      <c r="L219" s="290"/>
      <c r="M219" s="291" t="s">
        <v>1</v>
      </c>
      <c r="N219" s="292" t="s">
        <v>38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355</v>
      </c>
      <c r="AT219" s="230" t="s">
        <v>737</v>
      </c>
      <c r="AU219" s="230" t="s">
        <v>83</v>
      </c>
      <c r="AY219" s="18" t="s">
        <v>169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81</v>
      </c>
      <c r="BK219" s="231">
        <f>ROUND(I219*H219,2)</f>
        <v>0</v>
      </c>
      <c r="BL219" s="18" t="s">
        <v>316</v>
      </c>
      <c r="BM219" s="230" t="s">
        <v>802</v>
      </c>
    </row>
    <row r="220" s="2" customFormat="1" ht="16.5" customHeight="1">
      <c r="A220" s="39"/>
      <c r="B220" s="40"/>
      <c r="C220" s="283" t="s">
        <v>803</v>
      </c>
      <c r="D220" s="283" t="s">
        <v>737</v>
      </c>
      <c r="E220" s="284" t="s">
        <v>1869</v>
      </c>
      <c r="F220" s="285" t="s">
        <v>1870</v>
      </c>
      <c r="G220" s="286" t="s">
        <v>335</v>
      </c>
      <c r="H220" s="287">
        <v>2</v>
      </c>
      <c r="I220" s="288"/>
      <c r="J220" s="289">
        <f>ROUND(I220*H220,2)</f>
        <v>0</v>
      </c>
      <c r="K220" s="285" t="s">
        <v>176</v>
      </c>
      <c r="L220" s="290"/>
      <c r="M220" s="291" t="s">
        <v>1</v>
      </c>
      <c r="N220" s="292" t="s">
        <v>38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355</v>
      </c>
      <c r="AT220" s="230" t="s">
        <v>737</v>
      </c>
      <c r="AU220" s="230" t="s">
        <v>83</v>
      </c>
      <c r="AY220" s="18" t="s">
        <v>169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81</v>
      </c>
      <c r="BK220" s="231">
        <f>ROUND(I220*H220,2)</f>
        <v>0</v>
      </c>
      <c r="BL220" s="18" t="s">
        <v>316</v>
      </c>
      <c r="BM220" s="230" t="s">
        <v>806</v>
      </c>
    </row>
    <row r="221" s="2" customFormat="1" ht="49.05" customHeight="1">
      <c r="A221" s="39"/>
      <c r="B221" s="40"/>
      <c r="C221" s="219" t="s">
        <v>625</v>
      </c>
      <c r="D221" s="219" t="s">
        <v>172</v>
      </c>
      <c r="E221" s="220" t="s">
        <v>1895</v>
      </c>
      <c r="F221" s="221" t="s">
        <v>1896</v>
      </c>
      <c r="G221" s="222" t="s">
        <v>335</v>
      </c>
      <c r="H221" s="223">
        <v>3</v>
      </c>
      <c r="I221" s="224"/>
      <c r="J221" s="225">
        <f>ROUND(I221*H221,2)</f>
        <v>0</v>
      </c>
      <c r="K221" s="221" t="s">
        <v>176</v>
      </c>
      <c r="L221" s="45"/>
      <c r="M221" s="226" t="s">
        <v>1</v>
      </c>
      <c r="N221" s="227" t="s">
        <v>38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316</v>
      </c>
      <c r="AT221" s="230" t="s">
        <v>172</v>
      </c>
      <c r="AU221" s="230" t="s">
        <v>83</v>
      </c>
      <c r="AY221" s="18" t="s">
        <v>169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81</v>
      </c>
      <c r="BK221" s="231">
        <f>ROUND(I221*H221,2)</f>
        <v>0</v>
      </c>
      <c r="BL221" s="18" t="s">
        <v>316</v>
      </c>
      <c r="BM221" s="230" t="s">
        <v>809</v>
      </c>
    </row>
    <row r="222" s="2" customFormat="1" ht="24.15" customHeight="1">
      <c r="A222" s="39"/>
      <c r="B222" s="40"/>
      <c r="C222" s="283" t="s">
        <v>810</v>
      </c>
      <c r="D222" s="283" t="s">
        <v>737</v>
      </c>
      <c r="E222" s="284" t="s">
        <v>1897</v>
      </c>
      <c r="F222" s="285" t="s">
        <v>1898</v>
      </c>
      <c r="G222" s="286" t="s">
        <v>335</v>
      </c>
      <c r="H222" s="287">
        <v>3</v>
      </c>
      <c r="I222" s="288"/>
      <c r="J222" s="289">
        <f>ROUND(I222*H222,2)</f>
        <v>0</v>
      </c>
      <c r="K222" s="285" t="s">
        <v>176</v>
      </c>
      <c r="L222" s="290"/>
      <c r="M222" s="291" t="s">
        <v>1</v>
      </c>
      <c r="N222" s="292" t="s">
        <v>38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355</v>
      </c>
      <c r="AT222" s="230" t="s">
        <v>737</v>
      </c>
      <c r="AU222" s="230" t="s">
        <v>83</v>
      </c>
      <c r="AY222" s="18" t="s">
        <v>169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81</v>
      </c>
      <c r="BK222" s="231">
        <f>ROUND(I222*H222,2)</f>
        <v>0</v>
      </c>
      <c r="BL222" s="18" t="s">
        <v>316</v>
      </c>
      <c r="BM222" s="230" t="s">
        <v>813</v>
      </c>
    </row>
    <row r="223" s="2" customFormat="1" ht="16.5" customHeight="1">
      <c r="A223" s="39"/>
      <c r="B223" s="40"/>
      <c r="C223" s="283" t="s">
        <v>628</v>
      </c>
      <c r="D223" s="283" t="s">
        <v>737</v>
      </c>
      <c r="E223" s="284" t="s">
        <v>1869</v>
      </c>
      <c r="F223" s="285" t="s">
        <v>1870</v>
      </c>
      <c r="G223" s="286" t="s">
        <v>335</v>
      </c>
      <c r="H223" s="287">
        <v>3</v>
      </c>
      <c r="I223" s="288"/>
      <c r="J223" s="289">
        <f>ROUND(I223*H223,2)</f>
        <v>0</v>
      </c>
      <c r="K223" s="285" t="s">
        <v>176</v>
      </c>
      <c r="L223" s="290"/>
      <c r="M223" s="291" t="s">
        <v>1</v>
      </c>
      <c r="N223" s="292" t="s">
        <v>38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355</v>
      </c>
      <c r="AT223" s="230" t="s">
        <v>737</v>
      </c>
      <c r="AU223" s="230" t="s">
        <v>83</v>
      </c>
      <c r="AY223" s="18" t="s">
        <v>169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81</v>
      </c>
      <c r="BK223" s="231">
        <f>ROUND(I223*H223,2)</f>
        <v>0</v>
      </c>
      <c r="BL223" s="18" t="s">
        <v>316</v>
      </c>
      <c r="BM223" s="230" t="s">
        <v>815</v>
      </c>
    </row>
    <row r="224" s="2" customFormat="1" ht="37.8" customHeight="1">
      <c r="A224" s="39"/>
      <c r="B224" s="40"/>
      <c r="C224" s="219" t="s">
        <v>816</v>
      </c>
      <c r="D224" s="219" t="s">
        <v>172</v>
      </c>
      <c r="E224" s="220" t="s">
        <v>1899</v>
      </c>
      <c r="F224" s="221" t="s">
        <v>1900</v>
      </c>
      <c r="G224" s="222" t="s">
        <v>335</v>
      </c>
      <c r="H224" s="223">
        <v>6</v>
      </c>
      <c r="I224" s="224"/>
      <c r="J224" s="225">
        <f>ROUND(I224*H224,2)</f>
        <v>0</v>
      </c>
      <c r="K224" s="221" t="s">
        <v>176</v>
      </c>
      <c r="L224" s="45"/>
      <c r="M224" s="226" t="s">
        <v>1</v>
      </c>
      <c r="N224" s="227" t="s">
        <v>38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316</v>
      </c>
      <c r="AT224" s="230" t="s">
        <v>172</v>
      </c>
      <c r="AU224" s="230" t="s">
        <v>83</v>
      </c>
      <c r="AY224" s="18" t="s">
        <v>169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81</v>
      </c>
      <c r="BK224" s="231">
        <f>ROUND(I224*H224,2)</f>
        <v>0</v>
      </c>
      <c r="BL224" s="18" t="s">
        <v>316</v>
      </c>
      <c r="BM224" s="230" t="s">
        <v>819</v>
      </c>
    </row>
    <row r="225" s="2" customFormat="1" ht="16.5" customHeight="1">
      <c r="A225" s="39"/>
      <c r="B225" s="40"/>
      <c r="C225" s="283" t="s">
        <v>634</v>
      </c>
      <c r="D225" s="283" t="s">
        <v>737</v>
      </c>
      <c r="E225" s="284" t="s">
        <v>1901</v>
      </c>
      <c r="F225" s="285" t="s">
        <v>1902</v>
      </c>
      <c r="G225" s="286" t="s">
        <v>335</v>
      </c>
      <c r="H225" s="287">
        <v>6</v>
      </c>
      <c r="I225" s="288"/>
      <c r="J225" s="289">
        <f>ROUND(I225*H225,2)</f>
        <v>0</v>
      </c>
      <c r="K225" s="285" t="s">
        <v>1</v>
      </c>
      <c r="L225" s="290"/>
      <c r="M225" s="291" t="s">
        <v>1</v>
      </c>
      <c r="N225" s="292" t="s">
        <v>38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355</v>
      </c>
      <c r="AT225" s="230" t="s">
        <v>737</v>
      </c>
      <c r="AU225" s="230" t="s">
        <v>83</v>
      </c>
      <c r="AY225" s="18" t="s">
        <v>169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81</v>
      </c>
      <c r="BK225" s="231">
        <f>ROUND(I225*H225,2)</f>
        <v>0</v>
      </c>
      <c r="BL225" s="18" t="s">
        <v>316</v>
      </c>
      <c r="BM225" s="230" t="s">
        <v>822</v>
      </c>
    </row>
    <row r="226" s="2" customFormat="1" ht="24.15" customHeight="1">
      <c r="A226" s="39"/>
      <c r="B226" s="40"/>
      <c r="C226" s="219" t="s">
        <v>824</v>
      </c>
      <c r="D226" s="219" t="s">
        <v>172</v>
      </c>
      <c r="E226" s="220" t="s">
        <v>1903</v>
      </c>
      <c r="F226" s="221" t="s">
        <v>1904</v>
      </c>
      <c r="G226" s="222" t="s">
        <v>335</v>
      </c>
      <c r="H226" s="223">
        <v>10</v>
      </c>
      <c r="I226" s="224"/>
      <c r="J226" s="225">
        <f>ROUND(I226*H226,2)</f>
        <v>0</v>
      </c>
      <c r="K226" s="221" t="s">
        <v>176</v>
      </c>
      <c r="L226" s="45"/>
      <c r="M226" s="226" t="s">
        <v>1</v>
      </c>
      <c r="N226" s="227" t="s">
        <v>38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316</v>
      </c>
      <c r="AT226" s="230" t="s">
        <v>172</v>
      </c>
      <c r="AU226" s="230" t="s">
        <v>83</v>
      </c>
      <c r="AY226" s="18" t="s">
        <v>169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81</v>
      </c>
      <c r="BK226" s="231">
        <f>ROUND(I226*H226,2)</f>
        <v>0</v>
      </c>
      <c r="BL226" s="18" t="s">
        <v>316</v>
      </c>
      <c r="BM226" s="230" t="s">
        <v>827</v>
      </c>
    </row>
    <row r="227" s="2" customFormat="1" ht="16.5" customHeight="1">
      <c r="A227" s="39"/>
      <c r="B227" s="40"/>
      <c r="C227" s="283" t="s">
        <v>638</v>
      </c>
      <c r="D227" s="283" t="s">
        <v>737</v>
      </c>
      <c r="E227" s="284" t="s">
        <v>1905</v>
      </c>
      <c r="F227" s="285" t="s">
        <v>1906</v>
      </c>
      <c r="G227" s="286" t="s">
        <v>335</v>
      </c>
      <c r="H227" s="287">
        <v>10</v>
      </c>
      <c r="I227" s="288"/>
      <c r="J227" s="289">
        <f>ROUND(I227*H227,2)</f>
        <v>0</v>
      </c>
      <c r="K227" s="285" t="s">
        <v>176</v>
      </c>
      <c r="L227" s="290"/>
      <c r="M227" s="291" t="s">
        <v>1</v>
      </c>
      <c r="N227" s="292" t="s">
        <v>38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355</v>
      </c>
      <c r="AT227" s="230" t="s">
        <v>737</v>
      </c>
      <c r="AU227" s="230" t="s">
        <v>83</v>
      </c>
      <c r="AY227" s="18" t="s">
        <v>169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81</v>
      </c>
      <c r="BK227" s="231">
        <f>ROUND(I227*H227,2)</f>
        <v>0</v>
      </c>
      <c r="BL227" s="18" t="s">
        <v>316</v>
      </c>
      <c r="BM227" s="230" t="s">
        <v>830</v>
      </c>
    </row>
    <row r="228" s="2" customFormat="1" ht="24.15" customHeight="1">
      <c r="A228" s="39"/>
      <c r="B228" s="40"/>
      <c r="C228" s="219" t="s">
        <v>831</v>
      </c>
      <c r="D228" s="219" t="s">
        <v>172</v>
      </c>
      <c r="E228" s="220" t="s">
        <v>1907</v>
      </c>
      <c r="F228" s="221" t="s">
        <v>1908</v>
      </c>
      <c r="G228" s="222" t="s">
        <v>335</v>
      </c>
      <c r="H228" s="223">
        <v>3</v>
      </c>
      <c r="I228" s="224"/>
      <c r="J228" s="225">
        <f>ROUND(I228*H228,2)</f>
        <v>0</v>
      </c>
      <c r="K228" s="221" t="s">
        <v>176</v>
      </c>
      <c r="L228" s="45"/>
      <c r="M228" s="226" t="s">
        <v>1</v>
      </c>
      <c r="N228" s="227" t="s">
        <v>38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316</v>
      </c>
      <c r="AT228" s="230" t="s">
        <v>172</v>
      </c>
      <c r="AU228" s="230" t="s">
        <v>83</v>
      </c>
      <c r="AY228" s="18" t="s">
        <v>169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81</v>
      </c>
      <c r="BK228" s="231">
        <f>ROUND(I228*H228,2)</f>
        <v>0</v>
      </c>
      <c r="BL228" s="18" t="s">
        <v>316</v>
      </c>
      <c r="BM228" s="230" t="s">
        <v>834</v>
      </c>
    </row>
    <row r="229" s="2" customFormat="1" ht="16.5" customHeight="1">
      <c r="A229" s="39"/>
      <c r="B229" s="40"/>
      <c r="C229" s="283" t="s">
        <v>645</v>
      </c>
      <c r="D229" s="283" t="s">
        <v>737</v>
      </c>
      <c r="E229" s="284" t="s">
        <v>1909</v>
      </c>
      <c r="F229" s="285" t="s">
        <v>1910</v>
      </c>
      <c r="G229" s="286" t="s">
        <v>335</v>
      </c>
      <c r="H229" s="287">
        <v>3</v>
      </c>
      <c r="I229" s="288"/>
      <c r="J229" s="289">
        <f>ROUND(I229*H229,2)</f>
        <v>0</v>
      </c>
      <c r="K229" s="285" t="s">
        <v>1</v>
      </c>
      <c r="L229" s="290"/>
      <c r="M229" s="291" t="s">
        <v>1</v>
      </c>
      <c r="N229" s="292" t="s">
        <v>38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355</v>
      </c>
      <c r="AT229" s="230" t="s">
        <v>737</v>
      </c>
      <c r="AU229" s="230" t="s">
        <v>83</v>
      </c>
      <c r="AY229" s="18" t="s">
        <v>169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81</v>
      </c>
      <c r="BK229" s="231">
        <f>ROUND(I229*H229,2)</f>
        <v>0</v>
      </c>
      <c r="BL229" s="18" t="s">
        <v>316</v>
      </c>
      <c r="BM229" s="230" t="s">
        <v>838</v>
      </c>
    </row>
    <row r="230" s="2" customFormat="1" ht="49.05" customHeight="1">
      <c r="A230" s="39"/>
      <c r="B230" s="40"/>
      <c r="C230" s="219" t="s">
        <v>841</v>
      </c>
      <c r="D230" s="219" t="s">
        <v>172</v>
      </c>
      <c r="E230" s="220" t="s">
        <v>1911</v>
      </c>
      <c r="F230" s="221" t="s">
        <v>1912</v>
      </c>
      <c r="G230" s="222" t="s">
        <v>335</v>
      </c>
      <c r="H230" s="223">
        <v>227</v>
      </c>
      <c r="I230" s="224"/>
      <c r="J230" s="225">
        <f>ROUND(I230*H230,2)</f>
        <v>0</v>
      </c>
      <c r="K230" s="221" t="s">
        <v>176</v>
      </c>
      <c r="L230" s="45"/>
      <c r="M230" s="226" t="s">
        <v>1</v>
      </c>
      <c r="N230" s="227" t="s">
        <v>38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316</v>
      </c>
      <c r="AT230" s="230" t="s">
        <v>172</v>
      </c>
      <c r="AU230" s="230" t="s">
        <v>83</v>
      </c>
      <c r="AY230" s="18" t="s">
        <v>169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81</v>
      </c>
      <c r="BK230" s="231">
        <f>ROUND(I230*H230,2)</f>
        <v>0</v>
      </c>
      <c r="BL230" s="18" t="s">
        <v>316</v>
      </c>
      <c r="BM230" s="230" t="s">
        <v>844</v>
      </c>
    </row>
    <row r="231" s="2" customFormat="1" ht="24.15" customHeight="1">
      <c r="A231" s="39"/>
      <c r="B231" s="40"/>
      <c r="C231" s="283" t="s">
        <v>649</v>
      </c>
      <c r="D231" s="283" t="s">
        <v>737</v>
      </c>
      <c r="E231" s="284" t="s">
        <v>1913</v>
      </c>
      <c r="F231" s="285" t="s">
        <v>1914</v>
      </c>
      <c r="G231" s="286" t="s">
        <v>335</v>
      </c>
      <c r="H231" s="287">
        <v>211</v>
      </c>
      <c r="I231" s="288"/>
      <c r="J231" s="289">
        <f>ROUND(I231*H231,2)</f>
        <v>0</v>
      </c>
      <c r="K231" s="285" t="s">
        <v>176</v>
      </c>
      <c r="L231" s="290"/>
      <c r="M231" s="291" t="s">
        <v>1</v>
      </c>
      <c r="N231" s="292" t="s">
        <v>38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355</v>
      </c>
      <c r="AT231" s="230" t="s">
        <v>737</v>
      </c>
      <c r="AU231" s="230" t="s">
        <v>83</v>
      </c>
      <c r="AY231" s="18" t="s">
        <v>169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81</v>
      </c>
      <c r="BK231" s="231">
        <f>ROUND(I231*H231,2)</f>
        <v>0</v>
      </c>
      <c r="BL231" s="18" t="s">
        <v>316</v>
      </c>
      <c r="BM231" s="230" t="s">
        <v>847</v>
      </c>
    </row>
    <row r="232" s="2" customFormat="1" ht="24.15" customHeight="1">
      <c r="A232" s="39"/>
      <c r="B232" s="40"/>
      <c r="C232" s="283" t="s">
        <v>848</v>
      </c>
      <c r="D232" s="283" t="s">
        <v>737</v>
      </c>
      <c r="E232" s="284" t="s">
        <v>1915</v>
      </c>
      <c r="F232" s="285" t="s">
        <v>1916</v>
      </c>
      <c r="G232" s="286" t="s">
        <v>335</v>
      </c>
      <c r="H232" s="287">
        <v>16</v>
      </c>
      <c r="I232" s="288"/>
      <c r="J232" s="289">
        <f>ROUND(I232*H232,2)</f>
        <v>0</v>
      </c>
      <c r="K232" s="285" t="s">
        <v>176</v>
      </c>
      <c r="L232" s="290"/>
      <c r="M232" s="291" t="s">
        <v>1</v>
      </c>
      <c r="N232" s="292" t="s">
        <v>38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355</v>
      </c>
      <c r="AT232" s="230" t="s">
        <v>737</v>
      </c>
      <c r="AU232" s="230" t="s">
        <v>83</v>
      </c>
      <c r="AY232" s="18" t="s">
        <v>169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81</v>
      </c>
      <c r="BK232" s="231">
        <f>ROUND(I232*H232,2)</f>
        <v>0</v>
      </c>
      <c r="BL232" s="18" t="s">
        <v>316</v>
      </c>
      <c r="BM232" s="230" t="s">
        <v>851</v>
      </c>
    </row>
    <row r="233" s="2" customFormat="1" ht="16.5" customHeight="1">
      <c r="A233" s="39"/>
      <c r="B233" s="40"/>
      <c r="C233" s="283" t="s">
        <v>653</v>
      </c>
      <c r="D233" s="283" t="s">
        <v>737</v>
      </c>
      <c r="E233" s="284" t="s">
        <v>1869</v>
      </c>
      <c r="F233" s="285" t="s">
        <v>1870</v>
      </c>
      <c r="G233" s="286" t="s">
        <v>335</v>
      </c>
      <c r="H233" s="287">
        <v>227</v>
      </c>
      <c r="I233" s="288"/>
      <c r="J233" s="289">
        <f>ROUND(I233*H233,2)</f>
        <v>0</v>
      </c>
      <c r="K233" s="285" t="s">
        <v>176</v>
      </c>
      <c r="L233" s="290"/>
      <c r="M233" s="291" t="s">
        <v>1</v>
      </c>
      <c r="N233" s="292" t="s">
        <v>38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355</v>
      </c>
      <c r="AT233" s="230" t="s">
        <v>737</v>
      </c>
      <c r="AU233" s="230" t="s">
        <v>83</v>
      </c>
      <c r="AY233" s="18" t="s">
        <v>169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81</v>
      </c>
      <c r="BK233" s="231">
        <f>ROUND(I233*H233,2)</f>
        <v>0</v>
      </c>
      <c r="BL233" s="18" t="s">
        <v>316</v>
      </c>
      <c r="BM233" s="230" t="s">
        <v>856</v>
      </c>
    </row>
    <row r="234" s="2" customFormat="1" ht="44.25" customHeight="1">
      <c r="A234" s="39"/>
      <c r="B234" s="40"/>
      <c r="C234" s="219" t="s">
        <v>858</v>
      </c>
      <c r="D234" s="219" t="s">
        <v>172</v>
      </c>
      <c r="E234" s="220" t="s">
        <v>1917</v>
      </c>
      <c r="F234" s="221" t="s">
        <v>1918</v>
      </c>
      <c r="G234" s="222" t="s">
        <v>335</v>
      </c>
      <c r="H234" s="223">
        <v>17</v>
      </c>
      <c r="I234" s="224"/>
      <c r="J234" s="225">
        <f>ROUND(I234*H234,2)</f>
        <v>0</v>
      </c>
      <c r="K234" s="221" t="s">
        <v>176</v>
      </c>
      <c r="L234" s="45"/>
      <c r="M234" s="226" t="s">
        <v>1</v>
      </c>
      <c r="N234" s="227" t="s">
        <v>38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316</v>
      </c>
      <c r="AT234" s="230" t="s">
        <v>172</v>
      </c>
      <c r="AU234" s="230" t="s">
        <v>83</v>
      </c>
      <c r="AY234" s="18" t="s">
        <v>169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81</v>
      </c>
      <c r="BK234" s="231">
        <f>ROUND(I234*H234,2)</f>
        <v>0</v>
      </c>
      <c r="BL234" s="18" t="s">
        <v>316</v>
      </c>
      <c r="BM234" s="230" t="s">
        <v>861</v>
      </c>
    </row>
    <row r="235" s="2" customFormat="1" ht="24.15" customHeight="1">
      <c r="A235" s="39"/>
      <c r="B235" s="40"/>
      <c r="C235" s="283" t="s">
        <v>656</v>
      </c>
      <c r="D235" s="283" t="s">
        <v>737</v>
      </c>
      <c r="E235" s="284" t="s">
        <v>1919</v>
      </c>
      <c r="F235" s="285" t="s">
        <v>1920</v>
      </c>
      <c r="G235" s="286" t="s">
        <v>335</v>
      </c>
      <c r="H235" s="287">
        <v>17</v>
      </c>
      <c r="I235" s="288"/>
      <c r="J235" s="289">
        <f>ROUND(I235*H235,2)</f>
        <v>0</v>
      </c>
      <c r="K235" s="285" t="s">
        <v>176</v>
      </c>
      <c r="L235" s="290"/>
      <c r="M235" s="291" t="s">
        <v>1</v>
      </c>
      <c r="N235" s="292" t="s">
        <v>38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355</v>
      </c>
      <c r="AT235" s="230" t="s">
        <v>737</v>
      </c>
      <c r="AU235" s="230" t="s">
        <v>83</v>
      </c>
      <c r="AY235" s="18" t="s">
        <v>169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81</v>
      </c>
      <c r="BK235" s="231">
        <f>ROUND(I235*H235,2)</f>
        <v>0</v>
      </c>
      <c r="BL235" s="18" t="s">
        <v>316</v>
      </c>
      <c r="BM235" s="230" t="s">
        <v>864</v>
      </c>
    </row>
    <row r="236" s="2" customFormat="1" ht="16.5" customHeight="1">
      <c r="A236" s="39"/>
      <c r="B236" s="40"/>
      <c r="C236" s="283" t="s">
        <v>866</v>
      </c>
      <c r="D236" s="283" t="s">
        <v>737</v>
      </c>
      <c r="E236" s="284" t="s">
        <v>1869</v>
      </c>
      <c r="F236" s="285" t="s">
        <v>1870</v>
      </c>
      <c r="G236" s="286" t="s">
        <v>335</v>
      </c>
      <c r="H236" s="287">
        <v>17</v>
      </c>
      <c r="I236" s="288"/>
      <c r="J236" s="289">
        <f>ROUND(I236*H236,2)</f>
        <v>0</v>
      </c>
      <c r="K236" s="285" t="s">
        <v>176</v>
      </c>
      <c r="L236" s="290"/>
      <c r="M236" s="291" t="s">
        <v>1</v>
      </c>
      <c r="N236" s="292" t="s">
        <v>38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355</v>
      </c>
      <c r="AT236" s="230" t="s">
        <v>737</v>
      </c>
      <c r="AU236" s="230" t="s">
        <v>83</v>
      </c>
      <c r="AY236" s="18" t="s">
        <v>169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81</v>
      </c>
      <c r="BK236" s="231">
        <f>ROUND(I236*H236,2)</f>
        <v>0</v>
      </c>
      <c r="BL236" s="18" t="s">
        <v>316</v>
      </c>
      <c r="BM236" s="230" t="s">
        <v>869</v>
      </c>
    </row>
    <row r="237" s="2" customFormat="1" ht="33" customHeight="1">
      <c r="A237" s="39"/>
      <c r="B237" s="40"/>
      <c r="C237" s="219" t="s">
        <v>660</v>
      </c>
      <c r="D237" s="219" t="s">
        <v>172</v>
      </c>
      <c r="E237" s="220" t="s">
        <v>1921</v>
      </c>
      <c r="F237" s="221" t="s">
        <v>1922</v>
      </c>
      <c r="G237" s="222" t="s">
        <v>335</v>
      </c>
      <c r="H237" s="223">
        <v>1</v>
      </c>
      <c r="I237" s="224"/>
      <c r="J237" s="225">
        <f>ROUND(I237*H237,2)</f>
        <v>0</v>
      </c>
      <c r="K237" s="221" t="s">
        <v>176</v>
      </c>
      <c r="L237" s="45"/>
      <c r="M237" s="226" t="s">
        <v>1</v>
      </c>
      <c r="N237" s="227" t="s">
        <v>38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316</v>
      </c>
      <c r="AT237" s="230" t="s">
        <v>172</v>
      </c>
      <c r="AU237" s="230" t="s">
        <v>83</v>
      </c>
      <c r="AY237" s="18" t="s">
        <v>169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81</v>
      </c>
      <c r="BK237" s="231">
        <f>ROUND(I237*H237,2)</f>
        <v>0</v>
      </c>
      <c r="BL237" s="18" t="s">
        <v>316</v>
      </c>
      <c r="BM237" s="230" t="s">
        <v>875</v>
      </c>
    </row>
    <row r="238" s="2" customFormat="1" ht="16.5" customHeight="1">
      <c r="A238" s="39"/>
      <c r="B238" s="40"/>
      <c r="C238" s="283" t="s">
        <v>877</v>
      </c>
      <c r="D238" s="283" t="s">
        <v>737</v>
      </c>
      <c r="E238" s="284" t="s">
        <v>1923</v>
      </c>
      <c r="F238" s="285" t="s">
        <v>1924</v>
      </c>
      <c r="G238" s="286" t="s">
        <v>335</v>
      </c>
      <c r="H238" s="287">
        <v>1</v>
      </c>
      <c r="I238" s="288"/>
      <c r="J238" s="289">
        <f>ROUND(I238*H238,2)</f>
        <v>0</v>
      </c>
      <c r="K238" s="285" t="s">
        <v>1</v>
      </c>
      <c r="L238" s="290"/>
      <c r="M238" s="291" t="s">
        <v>1</v>
      </c>
      <c r="N238" s="292" t="s">
        <v>38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355</v>
      </c>
      <c r="AT238" s="230" t="s">
        <v>737</v>
      </c>
      <c r="AU238" s="230" t="s">
        <v>83</v>
      </c>
      <c r="AY238" s="18" t="s">
        <v>169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81</v>
      </c>
      <c r="BK238" s="231">
        <f>ROUND(I238*H238,2)</f>
        <v>0</v>
      </c>
      <c r="BL238" s="18" t="s">
        <v>316</v>
      </c>
      <c r="BM238" s="230" t="s">
        <v>880</v>
      </c>
    </row>
    <row r="239" s="2" customFormat="1" ht="21.75" customHeight="1">
      <c r="A239" s="39"/>
      <c r="B239" s="40"/>
      <c r="C239" s="219" t="s">
        <v>664</v>
      </c>
      <c r="D239" s="219" t="s">
        <v>172</v>
      </c>
      <c r="E239" s="220" t="s">
        <v>1925</v>
      </c>
      <c r="F239" s="221" t="s">
        <v>1926</v>
      </c>
      <c r="G239" s="222" t="s">
        <v>335</v>
      </c>
      <c r="H239" s="223">
        <v>5</v>
      </c>
      <c r="I239" s="224"/>
      <c r="J239" s="225">
        <f>ROUND(I239*H239,2)</f>
        <v>0</v>
      </c>
      <c r="K239" s="221" t="s">
        <v>176</v>
      </c>
      <c r="L239" s="45"/>
      <c r="M239" s="226" t="s">
        <v>1</v>
      </c>
      <c r="N239" s="227" t="s">
        <v>38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316</v>
      </c>
      <c r="AT239" s="230" t="s">
        <v>172</v>
      </c>
      <c r="AU239" s="230" t="s">
        <v>83</v>
      </c>
      <c r="AY239" s="18" t="s">
        <v>169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81</v>
      </c>
      <c r="BK239" s="231">
        <f>ROUND(I239*H239,2)</f>
        <v>0</v>
      </c>
      <c r="BL239" s="18" t="s">
        <v>316</v>
      </c>
      <c r="BM239" s="230" t="s">
        <v>884</v>
      </c>
    </row>
    <row r="240" s="2" customFormat="1" ht="16.5" customHeight="1">
      <c r="A240" s="39"/>
      <c r="B240" s="40"/>
      <c r="C240" s="283" t="s">
        <v>885</v>
      </c>
      <c r="D240" s="283" t="s">
        <v>737</v>
      </c>
      <c r="E240" s="284" t="s">
        <v>1927</v>
      </c>
      <c r="F240" s="285" t="s">
        <v>1928</v>
      </c>
      <c r="G240" s="286" t="s">
        <v>335</v>
      </c>
      <c r="H240" s="287">
        <v>5</v>
      </c>
      <c r="I240" s="288"/>
      <c r="J240" s="289">
        <f>ROUND(I240*H240,2)</f>
        <v>0</v>
      </c>
      <c r="K240" s="285" t="s">
        <v>1</v>
      </c>
      <c r="L240" s="290"/>
      <c r="M240" s="291" t="s">
        <v>1</v>
      </c>
      <c r="N240" s="292" t="s">
        <v>38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355</v>
      </c>
      <c r="AT240" s="230" t="s">
        <v>737</v>
      </c>
      <c r="AU240" s="230" t="s">
        <v>83</v>
      </c>
      <c r="AY240" s="18" t="s">
        <v>169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81</v>
      </c>
      <c r="BK240" s="231">
        <f>ROUND(I240*H240,2)</f>
        <v>0</v>
      </c>
      <c r="BL240" s="18" t="s">
        <v>316</v>
      </c>
      <c r="BM240" s="230" t="s">
        <v>888</v>
      </c>
    </row>
    <row r="241" s="2" customFormat="1" ht="44.25" customHeight="1">
      <c r="A241" s="39"/>
      <c r="B241" s="40"/>
      <c r="C241" s="219" t="s">
        <v>681</v>
      </c>
      <c r="D241" s="219" t="s">
        <v>172</v>
      </c>
      <c r="E241" s="220" t="s">
        <v>1929</v>
      </c>
      <c r="F241" s="221" t="s">
        <v>1930</v>
      </c>
      <c r="G241" s="222" t="s">
        <v>335</v>
      </c>
      <c r="H241" s="223">
        <v>4</v>
      </c>
      <c r="I241" s="224"/>
      <c r="J241" s="225">
        <f>ROUND(I241*H241,2)</f>
        <v>0</v>
      </c>
      <c r="K241" s="221" t="s">
        <v>176</v>
      </c>
      <c r="L241" s="45"/>
      <c r="M241" s="226" t="s">
        <v>1</v>
      </c>
      <c r="N241" s="227" t="s">
        <v>38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316</v>
      </c>
      <c r="AT241" s="230" t="s">
        <v>172</v>
      </c>
      <c r="AU241" s="230" t="s">
        <v>83</v>
      </c>
      <c r="AY241" s="18" t="s">
        <v>169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81</v>
      </c>
      <c r="BK241" s="231">
        <f>ROUND(I241*H241,2)</f>
        <v>0</v>
      </c>
      <c r="BL241" s="18" t="s">
        <v>316</v>
      </c>
      <c r="BM241" s="230" t="s">
        <v>894</v>
      </c>
    </row>
    <row r="242" s="2" customFormat="1" ht="16.5" customHeight="1">
      <c r="A242" s="39"/>
      <c r="B242" s="40"/>
      <c r="C242" s="283" t="s">
        <v>897</v>
      </c>
      <c r="D242" s="283" t="s">
        <v>737</v>
      </c>
      <c r="E242" s="284" t="s">
        <v>1931</v>
      </c>
      <c r="F242" s="285" t="s">
        <v>1932</v>
      </c>
      <c r="G242" s="286" t="s">
        <v>335</v>
      </c>
      <c r="H242" s="287">
        <v>4</v>
      </c>
      <c r="I242" s="288"/>
      <c r="J242" s="289">
        <f>ROUND(I242*H242,2)</f>
        <v>0</v>
      </c>
      <c r="K242" s="285" t="s">
        <v>176</v>
      </c>
      <c r="L242" s="290"/>
      <c r="M242" s="291" t="s">
        <v>1</v>
      </c>
      <c r="N242" s="292" t="s">
        <v>38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355</v>
      </c>
      <c r="AT242" s="230" t="s">
        <v>737</v>
      </c>
      <c r="AU242" s="230" t="s">
        <v>83</v>
      </c>
      <c r="AY242" s="18" t="s">
        <v>169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81</v>
      </c>
      <c r="BK242" s="231">
        <f>ROUND(I242*H242,2)</f>
        <v>0</v>
      </c>
      <c r="BL242" s="18" t="s">
        <v>316</v>
      </c>
      <c r="BM242" s="230" t="s">
        <v>900</v>
      </c>
    </row>
    <row r="243" s="2" customFormat="1" ht="49.05" customHeight="1">
      <c r="A243" s="39"/>
      <c r="B243" s="40"/>
      <c r="C243" s="219" t="s">
        <v>685</v>
      </c>
      <c r="D243" s="219" t="s">
        <v>172</v>
      </c>
      <c r="E243" s="220" t="s">
        <v>1933</v>
      </c>
      <c r="F243" s="221" t="s">
        <v>1934</v>
      </c>
      <c r="G243" s="222" t="s">
        <v>335</v>
      </c>
      <c r="H243" s="223">
        <v>131</v>
      </c>
      <c r="I243" s="224"/>
      <c r="J243" s="225">
        <f>ROUND(I243*H243,2)</f>
        <v>0</v>
      </c>
      <c r="K243" s="221" t="s">
        <v>176</v>
      </c>
      <c r="L243" s="45"/>
      <c r="M243" s="226" t="s">
        <v>1</v>
      </c>
      <c r="N243" s="227" t="s">
        <v>38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316</v>
      </c>
      <c r="AT243" s="230" t="s">
        <v>172</v>
      </c>
      <c r="AU243" s="230" t="s">
        <v>83</v>
      </c>
      <c r="AY243" s="18" t="s">
        <v>169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81</v>
      </c>
      <c r="BK243" s="231">
        <f>ROUND(I243*H243,2)</f>
        <v>0</v>
      </c>
      <c r="BL243" s="18" t="s">
        <v>316</v>
      </c>
      <c r="BM243" s="230" t="s">
        <v>903</v>
      </c>
    </row>
    <row r="244" s="14" customFormat="1">
      <c r="A244" s="14"/>
      <c r="B244" s="243"/>
      <c r="C244" s="244"/>
      <c r="D244" s="234" t="s">
        <v>178</v>
      </c>
      <c r="E244" s="245" t="s">
        <v>1</v>
      </c>
      <c r="F244" s="246" t="s">
        <v>1935</v>
      </c>
      <c r="G244" s="244"/>
      <c r="H244" s="247">
        <v>131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178</v>
      </c>
      <c r="AU244" s="253" t="s">
        <v>83</v>
      </c>
      <c r="AV244" s="14" t="s">
        <v>83</v>
      </c>
      <c r="AW244" s="14" t="s">
        <v>30</v>
      </c>
      <c r="AX244" s="14" t="s">
        <v>73</v>
      </c>
      <c r="AY244" s="253" t="s">
        <v>169</v>
      </c>
    </row>
    <row r="245" s="15" customFormat="1">
      <c r="A245" s="15"/>
      <c r="B245" s="254"/>
      <c r="C245" s="255"/>
      <c r="D245" s="234" t="s">
        <v>178</v>
      </c>
      <c r="E245" s="256" t="s">
        <v>1</v>
      </c>
      <c r="F245" s="257" t="s">
        <v>181</v>
      </c>
      <c r="G245" s="255"/>
      <c r="H245" s="258">
        <v>131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4" t="s">
        <v>178</v>
      </c>
      <c r="AU245" s="264" t="s">
        <v>83</v>
      </c>
      <c r="AV245" s="15" t="s">
        <v>177</v>
      </c>
      <c r="AW245" s="15" t="s">
        <v>30</v>
      </c>
      <c r="AX245" s="15" t="s">
        <v>81</v>
      </c>
      <c r="AY245" s="264" t="s">
        <v>169</v>
      </c>
    </row>
    <row r="246" s="2" customFormat="1" ht="16.5" customHeight="1">
      <c r="A246" s="39"/>
      <c r="B246" s="40"/>
      <c r="C246" s="283" t="s">
        <v>905</v>
      </c>
      <c r="D246" s="283" t="s">
        <v>737</v>
      </c>
      <c r="E246" s="284" t="s">
        <v>1936</v>
      </c>
      <c r="F246" s="285" t="s">
        <v>1937</v>
      </c>
      <c r="G246" s="286" t="s">
        <v>335</v>
      </c>
      <c r="H246" s="287">
        <v>4</v>
      </c>
      <c r="I246" s="288"/>
      <c r="J246" s="289">
        <f>ROUND(I246*H246,2)</f>
        <v>0</v>
      </c>
      <c r="K246" s="285" t="s">
        <v>1</v>
      </c>
      <c r="L246" s="290"/>
      <c r="M246" s="291" t="s">
        <v>1</v>
      </c>
      <c r="N246" s="292" t="s">
        <v>38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355</v>
      </c>
      <c r="AT246" s="230" t="s">
        <v>737</v>
      </c>
      <c r="AU246" s="230" t="s">
        <v>83</v>
      </c>
      <c r="AY246" s="18" t="s">
        <v>169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81</v>
      </c>
      <c r="BK246" s="231">
        <f>ROUND(I246*H246,2)</f>
        <v>0</v>
      </c>
      <c r="BL246" s="18" t="s">
        <v>316</v>
      </c>
      <c r="BM246" s="230" t="s">
        <v>908</v>
      </c>
    </row>
    <row r="247" s="2" customFormat="1">
      <c r="A247" s="39"/>
      <c r="B247" s="40"/>
      <c r="C247" s="41"/>
      <c r="D247" s="234" t="s">
        <v>522</v>
      </c>
      <c r="E247" s="41"/>
      <c r="F247" s="279" t="s">
        <v>1938</v>
      </c>
      <c r="G247" s="41"/>
      <c r="H247" s="41"/>
      <c r="I247" s="280"/>
      <c r="J247" s="41"/>
      <c r="K247" s="41"/>
      <c r="L247" s="45"/>
      <c r="M247" s="281"/>
      <c r="N247" s="282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522</v>
      </c>
      <c r="AU247" s="18" t="s">
        <v>83</v>
      </c>
    </row>
    <row r="248" s="2" customFormat="1" ht="21.75" customHeight="1">
      <c r="A248" s="39"/>
      <c r="B248" s="40"/>
      <c r="C248" s="283" t="s">
        <v>689</v>
      </c>
      <c r="D248" s="283" t="s">
        <v>737</v>
      </c>
      <c r="E248" s="284" t="s">
        <v>1939</v>
      </c>
      <c r="F248" s="285" t="s">
        <v>1940</v>
      </c>
      <c r="G248" s="286" t="s">
        <v>335</v>
      </c>
      <c r="H248" s="287">
        <v>17</v>
      </c>
      <c r="I248" s="288"/>
      <c r="J248" s="289">
        <f>ROUND(I248*H248,2)</f>
        <v>0</v>
      </c>
      <c r="K248" s="285" t="s">
        <v>1</v>
      </c>
      <c r="L248" s="290"/>
      <c r="M248" s="291" t="s">
        <v>1</v>
      </c>
      <c r="N248" s="292" t="s">
        <v>38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355</v>
      </c>
      <c r="AT248" s="230" t="s">
        <v>737</v>
      </c>
      <c r="AU248" s="230" t="s">
        <v>83</v>
      </c>
      <c r="AY248" s="18" t="s">
        <v>169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81</v>
      </c>
      <c r="BK248" s="231">
        <f>ROUND(I248*H248,2)</f>
        <v>0</v>
      </c>
      <c r="BL248" s="18" t="s">
        <v>316</v>
      </c>
      <c r="BM248" s="230" t="s">
        <v>912</v>
      </c>
    </row>
    <row r="249" s="2" customFormat="1">
      <c r="A249" s="39"/>
      <c r="B249" s="40"/>
      <c r="C249" s="41"/>
      <c r="D249" s="234" t="s">
        <v>522</v>
      </c>
      <c r="E249" s="41"/>
      <c r="F249" s="279" t="s">
        <v>1941</v>
      </c>
      <c r="G249" s="41"/>
      <c r="H249" s="41"/>
      <c r="I249" s="280"/>
      <c r="J249" s="41"/>
      <c r="K249" s="41"/>
      <c r="L249" s="45"/>
      <c r="M249" s="281"/>
      <c r="N249" s="282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522</v>
      </c>
      <c r="AU249" s="18" t="s">
        <v>83</v>
      </c>
    </row>
    <row r="250" s="2" customFormat="1" ht="24.15" customHeight="1">
      <c r="A250" s="39"/>
      <c r="B250" s="40"/>
      <c r="C250" s="283" t="s">
        <v>914</v>
      </c>
      <c r="D250" s="283" t="s">
        <v>737</v>
      </c>
      <c r="E250" s="284" t="s">
        <v>1942</v>
      </c>
      <c r="F250" s="285" t="s">
        <v>1943</v>
      </c>
      <c r="G250" s="286" t="s">
        <v>335</v>
      </c>
      <c r="H250" s="287">
        <v>3</v>
      </c>
      <c r="I250" s="288"/>
      <c r="J250" s="289">
        <f>ROUND(I250*H250,2)</f>
        <v>0</v>
      </c>
      <c r="K250" s="285" t="s">
        <v>1</v>
      </c>
      <c r="L250" s="290"/>
      <c r="M250" s="291" t="s">
        <v>1</v>
      </c>
      <c r="N250" s="292" t="s">
        <v>38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355</v>
      </c>
      <c r="AT250" s="230" t="s">
        <v>737</v>
      </c>
      <c r="AU250" s="230" t="s">
        <v>83</v>
      </c>
      <c r="AY250" s="18" t="s">
        <v>169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81</v>
      </c>
      <c r="BK250" s="231">
        <f>ROUND(I250*H250,2)</f>
        <v>0</v>
      </c>
      <c r="BL250" s="18" t="s">
        <v>316</v>
      </c>
      <c r="BM250" s="230" t="s">
        <v>917</v>
      </c>
    </row>
    <row r="251" s="2" customFormat="1">
      <c r="A251" s="39"/>
      <c r="B251" s="40"/>
      <c r="C251" s="41"/>
      <c r="D251" s="234" t="s">
        <v>522</v>
      </c>
      <c r="E251" s="41"/>
      <c r="F251" s="279" t="s">
        <v>1944</v>
      </c>
      <c r="G251" s="41"/>
      <c r="H251" s="41"/>
      <c r="I251" s="280"/>
      <c r="J251" s="41"/>
      <c r="K251" s="41"/>
      <c r="L251" s="45"/>
      <c r="M251" s="281"/>
      <c r="N251" s="282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522</v>
      </c>
      <c r="AU251" s="18" t="s">
        <v>83</v>
      </c>
    </row>
    <row r="252" s="2" customFormat="1" ht="24.15" customHeight="1">
      <c r="A252" s="39"/>
      <c r="B252" s="40"/>
      <c r="C252" s="283" t="s">
        <v>713</v>
      </c>
      <c r="D252" s="283" t="s">
        <v>737</v>
      </c>
      <c r="E252" s="284" t="s">
        <v>1945</v>
      </c>
      <c r="F252" s="285" t="s">
        <v>1946</v>
      </c>
      <c r="G252" s="286" t="s">
        <v>335</v>
      </c>
      <c r="H252" s="287">
        <v>6</v>
      </c>
      <c r="I252" s="288"/>
      <c r="J252" s="289">
        <f>ROUND(I252*H252,2)</f>
        <v>0</v>
      </c>
      <c r="K252" s="285" t="s">
        <v>1</v>
      </c>
      <c r="L252" s="290"/>
      <c r="M252" s="291" t="s">
        <v>1</v>
      </c>
      <c r="N252" s="292" t="s">
        <v>38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355</v>
      </c>
      <c r="AT252" s="230" t="s">
        <v>737</v>
      </c>
      <c r="AU252" s="230" t="s">
        <v>83</v>
      </c>
      <c r="AY252" s="18" t="s">
        <v>169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81</v>
      </c>
      <c r="BK252" s="231">
        <f>ROUND(I252*H252,2)</f>
        <v>0</v>
      </c>
      <c r="BL252" s="18" t="s">
        <v>316</v>
      </c>
      <c r="BM252" s="230" t="s">
        <v>921</v>
      </c>
    </row>
    <row r="253" s="2" customFormat="1">
      <c r="A253" s="39"/>
      <c r="B253" s="40"/>
      <c r="C253" s="41"/>
      <c r="D253" s="234" t="s">
        <v>522</v>
      </c>
      <c r="E253" s="41"/>
      <c r="F253" s="279" t="s">
        <v>1947</v>
      </c>
      <c r="G253" s="41"/>
      <c r="H253" s="41"/>
      <c r="I253" s="280"/>
      <c r="J253" s="41"/>
      <c r="K253" s="41"/>
      <c r="L253" s="45"/>
      <c r="M253" s="281"/>
      <c r="N253" s="282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522</v>
      </c>
      <c r="AU253" s="18" t="s">
        <v>83</v>
      </c>
    </row>
    <row r="254" s="2" customFormat="1" ht="24.15" customHeight="1">
      <c r="A254" s="39"/>
      <c r="B254" s="40"/>
      <c r="C254" s="283" t="s">
        <v>924</v>
      </c>
      <c r="D254" s="283" t="s">
        <v>737</v>
      </c>
      <c r="E254" s="284" t="s">
        <v>1948</v>
      </c>
      <c r="F254" s="285" t="s">
        <v>1949</v>
      </c>
      <c r="G254" s="286" t="s">
        <v>335</v>
      </c>
      <c r="H254" s="287">
        <v>14</v>
      </c>
      <c r="I254" s="288"/>
      <c r="J254" s="289">
        <f>ROUND(I254*H254,2)</f>
        <v>0</v>
      </c>
      <c r="K254" s="285" t="s">
        <v>1</v>
      </c>
      <c r="L254" s="290"/>
      <c r="M254" s="291" t="s">
        <v>1</v>
      </c>
      <c r="N254" s="292" t="s">
        <v>38</v>
      </c>
      <c r="O254" s="92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355</v>
      </c>
      <c r="AT254" s="230" t="s">
        <v>737</v>
      </c>
      <c r="AU254" s="230" t="s">
        <v>83</v>
      </c>
      <c r="AY254" s="18" t="s">
        <v>169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81</v>
      </c>
      <c r="BK254" s="231">
        <f>ROUND(I254*H254,2)</f>
        <v>0</v>
      </c>
      <c r="BL254" s="18" t="s">
        <v>316</v>
      </c>
      <c r="BM254" s="230" t="s">
        <v>927</v>
      </c>
    </row>
    <row r="255" s="2" customFormat="1">
      <c r="A255" s="39"/>
      <c r="B255" s="40"/>
      <c r="C255" s="41"/>
      <c r="D255" s="234" t="s">
        <v>522</v>
      </c>
      <c r="E255" s="41"/>
      <c r="F255" s="279" t="s">
        <v>1950</v>
      </c>
      <c r="G255" s="41"/>
      <c r="H255" s="41"/>
      <c r="I255" s="280"/>
      <c r="J255" s="41"/>
      <c r="K255" s="41"/>
      <c r="L255" s="45"/>
      <c r="M255" s="281"/>
      <c r="N255" s="282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522</v>
      </c>
      <c r="AU255" s="18" t="s">
        <v>83</v>
      </c>
    </row>
    <row r="256" s="2" customFormat="1" ht="21.75" customHeight="1">
      <c r="A256" s="39"/>
      <c r="B256" s="40"/>
      <c r="C256" s="283" t="s">
        <v>718</v>
      </c>
      <c r="D256" s="283" t="s">
        <v>737</v>
      </c>
      <c r="E256" s="284" t="s">
        <v>1951</v>
      </c>
      <c r="F256" s="285" t="s">
        <v>1952</v>
      </c>
      <c r="G256" s="286" t="s">
        <v>335</v>
      </c>
      <c r="H256" s="287">
        <v>5</v>
      </c>
      <c r="I256" s="288"/>
      <c r="J256" s="289">
        <f>ROUND(I256*H256,2)</f>
        <v>0</v>
      </c>
      <c r="K256" s="285" t="s">
        <v>1</v>
      </c>
      <c r="L256" s="290"/>
      <c r="M256" s="291" t="s">
        <v>1</v>
      </c>
      <c r="N256" s="292" t="s">
        <v>38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355</v>
      </c>
      <c r="AT256" s="230" t="s">
        <v>737</v>
      </c>
      <c r="AU256" s="230" t="s">
        <v>83</v>
      </c>
      <c r="AY256" s="18" t="s">
        <v>169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81</v>
      </c>
      <c r="BK256" s="231">
        <f>ROUND(I256*H256,2)</f>
        <v>0</v>
      </c>
      <c r="BL256" s="18" t="s">
        <v>316</v>
      </c>
      <c r="BM256" s="230" t="s">
        <v>931</v>
      </c>
    </row>
    <row r="257" s="2" customFormat="1">
      <c r="A257" s="39"/>
      <c r="B257" s="40"/>
      <c r="C257" s="41"/>
      <c r="D257" s="234" t="s">
        <v>522</v>
      </c>
      <c r="E257" s="41"/>
      <c r="F257" s="279" t="s">
        <v>1953</v>
      </c>
      <c r="G257" s="41"/>
      <c r="H257" s="41"/>
      <c r="I257" s="280"/>
      <c r="J257" s="41"/>
      <c r="K257" s="41"/>
      <c r="L257" s="45"/>
      <c r="M257" s="281"/>
      <c r="N257" s="282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522</v>
      </c>
      <c r="AU257" s="18" t="s">
        <v>83</v>
      </c>
    </row>
    <row r="258" s="2" customFormat="1" ht="24.15" customHeight="1">
      <c r="A258" s="39"/>
      <c r="B258" s="40"/>
      <c r="C258" s="283" t="s">
        <v>933</v>
      </c>
      <c r="D258" s="283" t="s">
        <v>737</v>
      </c>
      <c r="E258" s="284" t="s">
        <v>1954</v>
      </c>
      <c r="F258" s="285" t="s">
        <v>1955</v>
      </c>
      <c r="G258" s="286" t="s">
        <v>335</v>
      </c>
      <c r="H258" s="287">
        <v>1</v>
      </c>
      <c r="I258" s="288"/>
      <c r="J258" s="289">
        <f>ROUND(I258*H258,2)</f>
        <v>0</v>
      </c>
      <c r="K258" s="285" t="s">
        <v>1</v>
      </c>
      <c r="L258" s="290"/>
      <c r="M258" s="291" t="s">
        <v>1</v>
      </c>
      <c r="N258" s="292" t="s">
        <v>38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355</v>
      </c>
      <c r="AT258" s="230" t="s">
        <v>737</v>
      </c>
      <c r="AU258" s="230" t="s">
        <v>83</v>
      </c>
      <c r="AY258" s="18" t="s">
        <v>169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81</v>
      </c>
      <c r="BK258" s="231">
        <f>ROUND(I258*H258,2)</f>
        <v>0</v>
      </c>
      <c r="BL258" s="18" t="s">
        <v>316</v>
      </c>
      <c r="BM258" s="230" t="s">
        <v>936</v>
      </c>
    </row>
    <row r="259" s="2" customFormat="1">
      <c r="A259" s="39"/>
      <c r="B259" s="40"/>
      <c r="C259" s="41"/>
      <c r="D259" s="234" t="s">
        <v>522</v>
      </c>
      <c r="E259" s="41"/>
      <c r="F259" s="279" t="s">
        <v>1956</v>
      </c>
      <c r="G259" s="41"/>
      <c r="H259" s="41"/>
      <c r="I259" s="280"/>
      <c r="J259" s="41"/>
      <c r="K259" s="41"/>
      <c r="L259" s="45"/>
      <c r="M259" s="281"/>
      <c r="N259" s="282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522</v>
      </c>
      <c r="AU259" s="18" t="s">
        <v>83</v>
      </c>
    </row>
    <row r="260" s="2" customFormat="1" ht="44.25" customHeight="1">
      <c r="A260" s="39"/>
      <c r="B260" s="40"/>
      <c r="C260" s="283" t="s">
        <v>722</v>
      </c>
      <c r="D260" s="283" t="s">
        <v>737</v>
      </c>
      <c r="E260" s="284" t="s">
        <v>1957</v>
      </c>
      <c r="F260" s="285" t="s">
        <v>1958</v>
      </c>
      <c r="G260" s="286" t="s">
        <v>335</v>
      </c>
      <c r="H260" s="287">
        <v>20</v>
      </c>
      <c r="I260" s="288"/>
      <c r="J260" s="289">
        <f>ROUND(I260*H260,2)</f>
        <v>0</v>
      </c>
      <c r="K260" s="285" t="s">
        <v>1</v>
      </c>
      <c r="L260" s="290"/>
      <c r="M260" s="291" t="s">
        <v>1</v>
      </c>
      <c r="N260" s="292" t="s">
        <v>38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355</v>
      </c>
      <c r="AT260" s="230" t="s">
        <v>737</v>
      </c>
      <c r="AU260" s="230" t="s">
        <v>83</v>
      </c>
      <c r="AY260" s="18" t="s">
        <v>169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81</v>
      </c>
      <c r="BK260" s="231">
        <f>ROUND(I260*H260,2)</f>
        <v>0</v>
      </c>
      <c r="BL260" s="18" t="s">
        <v>316</v>
      </c>
      <c r="BM260" s="230" t="s">
        <v>941</v>
      </c>
    </row>
    <row r="261" s="2" customFormat="1">
      <c r="A261" s="39"/>
      <c r="B261" s="40"/>
      <c r="C261" s="41"/>
      <c r="D261" s="234" t="s">
        <v>522</v>
      </c>
      <c r="E261" s="41"/>
      <c r="F261" s="279" t="s">
        <v>1959</v>
      </c>
      <c r="G261" s="41"/>
      <c r="H261" s="41"/>
      <c r="I261" s="280"/>
      <c r="J261" s="41"/>
      <c r="K261" s="41"/>
      <c r="L261" s="45"/>
      <c r="M261" s="281"/>
      <c r="N261" s="282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522</v>
      </c>
      <c r="AU261" s="18" t="s">
        <v>83</v>
      </c>
    </row>
    <row r="262" s="2" customFormat="1" ht="44.25" customHeight="1">
      <c r="A262" s="39"/>
      <c r="B262" s="40"/>
      <c r="C262" s="283" t="s">
        <v>944</v>
      </c>
      <c r="D262" s="283" t="s">
        <v>737</v>
      </c>
      <c r="E262" s="284" t="s">
        <v>1960</v>
      </c>
      <c r="F262" s="285" t="s">
        <v>1961</v>
      </c>
      <c r="G262" s="286" t="s">
        <v>335</v>
      </c>
      <c r="H262" s="287">
        <v>34</v>
      </c>
      <c r="I262" s="288"/>
      <c r="J262" s="289">
        <f>ROUND(I262*H262,2)</f>
        <v>0</v>
      </c>
      <c r="K262" s="285" t="s">
        <v>1</v>
      </c>
      <c r="L262" s="290"/>
      <c r="M262" s="291" t="s">
        <v>1</v>
      </c>
      <c r="N262" s="292" t="s">
        <v>38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355</v>
      </c>
      <c r="AT262" s="230" t="s">
        <v>737</v>
      </c>
      <c r="AU262" s="230" t="s">
        <v>83</v>
      </c>
      <c r="AY262" s="18" t="s">
        <v>169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81</v>
      </c>
      <c r="BK262" s="231">
        <f>ROUND(I262*H262,2)</f>
        <v>0</v>
      </c>
      <c r="BL262" s="18" t="s">
        <v>316</v>
      </c>
      <c r="BM262" s="230" t="s">
        <v>947</v>
      </c>
    </row>
    <row r="263" s="2" customFormat="1">
      <c r="A263" s="39"/>
      <c r="B263" s="40"/>
      <c r="C263" s="41"/>
      <c r="D263" s="234" t="s">
        <v>522</v>
      </c>
      <c r="E263" s="41"/>
      <c r="F263" s="279" t="s">
        <v>1962</v>
      </c>
      <c r="G263" s="41"/>
      <c r="H263" s="41"/>
      <c r="I263" s="280"/>
      <c r="J263" s="41"/>
      <c r="K263" s="41"/>
      <c r="L263" s="45"/>
      <c r="M263" s="281"/>
      <c r="N263" s="282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522</v>
      </c>
      <c r="AU263" s="18" t="s">
        <v>83</v>
      </c>
    </row>
    <row r="264" s="2" customFormat="1" ht="24.15" customHeight="1">
      <c r="A264" s="39"/>
      <c r="B264" s="40"/>
      <c r="C264" s="283" t="s">
        <v>730</v>
      </c>
      <c r="D264" s="283" t="s">
        <v>737</v>
      </c>
      <c r="E264" s="284" t="s">
        <v>1963</v>
      </c>
      <c r="F264" s="285" t="s">
        <v>1964</v>
      </c>
      <c r="G264" s="286" t="s">
        <v>335</v>
      </c>
      <c r="H264" s="287">
        <v>3</v>
      </c>
      <c r="I264" s="288"/>
      <c r="J264" s="289">
        <f>ROUND(I264*H264,2)</f>
        <v>0</v>
      </c>
      <c r="K264" s="285" t="s">
        <v>1</v>
      </c>
      <c r="L264" s="290"/>
      <c r="M264" s="291" t="s">
        <v>1</v>
      </c>
      <c r="N264" s="292" t="s">
        <v>38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355</v>
      </c>
      <c r="AT264" s="230" t="s">
        <v>737</v>
      </c>
      <c r="AU264" s="230" t="s">
        <v>83</v>
      </c>
      <c r="AY264" s="18" t="s">
        <v>169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81</v>
      </c>
      <c r="BK264" s="231">
        <f>ROUND(I264*H264,2)</f>
        <v>0</v>
      </c>
      <c r="BL264" s="18" t="s">
        <v>316</v>
      </c>
      <c r="BM264" s="230" t="s">
        <v>952</v>
      </c>
    </row>
    <row r="265" s="2" customFormat="1">
      <c r="A265" s="39"/>
      <c r="B265" s="40"/>
      <c r="C265" s="41"/>
      <c r="D265" s="234" t="s">
        <v>522</v>
      </c>
      <c r="E265" s="41"/>
      <c r="F265" s="279" t="s">
        <v>1965</v>
      </c>
      <c r="G265" s="41"/>
      <c r="H265" s="41"/>
      <c r="I265" s="280"/>
      <c r="J265" s="41"/>
      <c r="K265" s="41"/>
      <c r="L265" s="45"/>
      <c r="M265" s="281"/>
      <c r="N265" s="282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522</v>
      </c>
      <c r="AU265" s="18" t="s">
        <v>83</v>
      </c>
    </row>
    <row r="266" s="12" customFormat="1" ht="22.8" customHeight="1">
      <c r="A266" s="12"/>
      <c r="B266" s="203"/>
      <c r="C266" s="204"/>
      <c r="D266" s="205" t="s">
        <v>72</v>
      </c>
      <c r="E266" s="217" t="s">
        <v>1966</v>
      </c>
      <c r="F266" s="217" t="s">
        <v>1967</v>
      </c>
      <c r="G266" s="204"/>
      <c r="H266" s="204"/>
      <c r="I266" s="207"/>
      <c r="J266" s="218">
        <f>BK266</f>
        <v>0</v>
      </c>
      <c r="K266" s="204"/>
      <c r="L266" s="209"/>
      <c r="M266" s="210"/>
      <c r="N266" s="211"/>
      <c r="O266" s="211"/>
      <c r="P266" s="212">
        <f>SUM(P267:P268)</f>
        <v>0</v>
      </c>
      <c r="Q266" s="211"/>
      <c r="R266" s="212">
        <f>SUM(R267:R268)</f>
        <v>0</v>
      </c>
      <c r="S266" s="211"/>
      <c r="T266" s="213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4" t="s">
        <v>83</v>
      </c>
      <c r="AT266" s="215" t="s">
        <v>72</v>
      </c>
      <c r="AU266" s="215" t="s">
        <v>81</v>
      </c>
      <c r="AY266" s="214" t="s">
        <v>169</v>
      </c>
      <c r="BK266" s="216">
        <f>SUM(BK267:BK268)</f>
        <v>0</v>
      </c>
    </row>
    <row r="267" s="2" customFormat="1" ht="16.5" customHeight="1">
      <c r="A267" s="39"/>
      <c r="B267" s="40"/>
      <c r="C267" s="219" t="s">
        <v>954</v>
      </c>
      <c r="D267" s="219" t="s">
        <v>172</v>
      </c>
      <c r="E267" s="220" t="s">
        <v>1968</v>
      </c>
      <c r="F267" s="221" t="s">
        <v>1969</v>
      </c>
      <c r="G267" s="222" t="s">
        <v>335</v>
      </c>
      <c r="H267" s="223">
        <v>23</v>
      </c>
      <c r="I267" s="224"/>
      <c r="J267" s="225">
        <f>ROUND(I267*H267,2)</f>
        <v>0</v>
      </c>
      <c r="K267" s="221" t="s">
        <v>176</v>
      </c>
      <c r="L267" s="45"/>
      <c r="M267" s="226" t="s">
        <v>1</v>
      </c>
      <c r="N267" s="227" t="s">
        <v>38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316</v>
      </c>
      <c r="AT267" s="230" t="s">
        <v>172</v>
      </c>
      <c r="AU267" s="230" t="s">
        <v>83</v>
      </c>
      <c r="AY267" s="18" t="s">
        <v>169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81</v>
      </c>
      <c r="BK267" s="231">
        <f>ROUND(I267*H267,2)</f>
        <v>0</v>
      </c>
      <c r="BL267" s="18" t="s">
        <v>316</v>
      </c>
      <c r="BM267" s="230" t="s">
        <v>957</v>
      </c>
    </row>
    <row r="268" s="2" customFormat="1" ht="37.8" customHeight="1">
      <c r="A268" s="39"/>
      <c r="B268" s="40"/>
      <c r="C268" s="283" t="s">
        <v>734</v>
      </c>
      <c r="D268" s="283" t="s">
        <v>737</v>
      </c>
      <c r="E268" s="284" t="s">
        <v>1970</v>
      </c>
      <c r="F268" s="285" t="s">
        <v>1971</v>
      </c>
      <c r="G268" s="286" t="s">
        <v>335</v>
      </c>
      <c r="H268" s="287">
        <v>23</v>
      </c>
      <c r="I268" s="288"/>
      <c r="J268" s="289">
        <f>ROUND(I268*H268,2)</f>
        <v>0</v>
      </c>
      <c r="K268" s="285" t="s">
        <v>1</v>
      </c>
      <c r="L268" s="290"/>
      <c r="M268" s="291" t="s">
        <v>1</v>
      </c>
      <c r="N268" s="292" t="s">
        <v>38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355</v>
      </c>
      <c r="AT268" s="230" t="s">
        <v>737</v>
      </c>
      <c r="AU268" s="230" t="s">
        <v>83</v>
      </c>
      <c r="AY268" s="18" t="s">
        <v>169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81</v>
      </c>
      <c r="BK268" s="231">
        <f>ROUND(I268*H268,2)</f>
        <v>0</v>
      </c>
      <c r="BL268" s="18" t="s">
        <v>316</v>
      </c>
      <c r="BM268" s="230" t="s">
        <v>961</v>
      </c>
    </row>
    <row r="269" s="12" customFormat="1" ht="25.92" customHeight="1">
      <c r="A269" s="12"/>
      <c r="B269" s="203"/>
      <c r="C269" s="204"/>
      <c r="D269" s="205" t="s">
        <v>72</v>
      </c>
      <c r="E269" s="206" t="s">
        <v>737</v>
      </c>
      <c r="F269" s="206" t="s">
        <v>1972</v>
      </c>
      <c r="G269" s="204"/>
      <c r="H269" s="204"/>
      <c r="I269" s="207"/>
      <c r="J269" s="208">
        <f>BK269</f>
        <v>0</v>
      </c>
      <c r="K269" s="204"/>
      <c r="L269" s="209"/>
      <c r="M269" s="210"/>
      <c r="N269" s="211"/>
      <c r="O269" s="211"/>
      <c r="P269" s="212">
        <f>P270</f>
        <v>0</v>
      </c>
      <c r="Q269" s="211"/>
      <c r="R269" s="212">
        <f>R270</f>
        <v>0</v>
      </c>
      <c r="S269" s="211"/>
      <c r="T269" s="213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170</v>
      </c>
      <c r="AT269" s="215" t="s">
        <v>72</v>
      </c>
      <c r="AU269" s="215" t="s">
        <v>73</v>
      </c>
      <c r="AY269" s="214" t="s">
        <v>169</v>
      </c>
      <c r="BK269" s="216">
        <f>BK270</f>
        <v>0</v>
      </c>
    </row>
    <row r="270" s="12" customFormat="1" ht="22.8" customHeight="1">
      <c r="A270" s="12"/>
      <c r="B270" s="203"/>
      <c r="C270" s="204"/>
      <c r="D270" s="205" t="s">
        <v>72</v>
      </c>
      <c r="E270" s="217" t="s">
        <v>1973</v>
      </c>
      <c r="F270" s="217" t="s">
        <v>1974</v>
      </c>
      <c r="G270" s="204"/>
      <c r="H270" s="204"/>
      <c r="I270" s="207"/>
      <c r="J270" s="218">
        <f>BK270</f>
        <v>0</v>
      </c>
      <c r="K270" s="204"/>
      <c r="L270" s="209"/>
      <c r="M270" s="210"/>
      <c r="N270" s="211"/>
      <c r="O270" s="211"/>
      <c r="P270" s="212">
        <f>SUM(P271:P281)</f>
        <v>0</v>
      </c>
      <c r="Q270" s="211"/>
      <c r="R270" s="212">
        <f>SUM(R271:R281)</f>
        <v>0</v>
      </c>
      <c r="S270" s="211"/>
      <c r="T270" s="213">
        <f>SUM(T271:T281)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4" t="s">
        <v>170</v>
      </c>
      <c r="AT270" s="215" t="s">
        <v>72</v>
      </c>
      <c r="AU270" s="215" t="s">
        <v>81</v>
      </c>
      <c r="AY270" s="214" t="s">
        <v>169</v>
      </c>
      <c r="BK270" s="216">
        <f>SUM(BK271:BK281)</f>
        <v>0</v>
      </c>
    </row>
    <row r="271" s="2" customFormat="1" ht="24.15" customHeight="1">
      <c r="A271" s="39"/>
      <c r="B271" s="40"/>
      <c r="C271" s="219" t="s">
        <v>963</v>
      </c>
      <c r="D271" s="219" t="s">
        <v>172</v>
      </c>
      <c r="E271" s="220" t="s">
        <v>1975</v>
      </c>
      <c r="F271" s="221" t="s">
        <v>1976</v>
      </c>
      <c r="G271" s="222" t="s">
        <v>561</v>
      </c>
      <c r="H271" s="223">
        <v>735</v>
      </c>
      <c r="I271" s="224"/>
      <c r="J271" s="225">
        <f>ROUND(I271*H271,2)</f>
        <v>0</v>
      </c>
      <c r="K271" s="221" t="s">
        <v>176</v>
      </c>
      <c r="L271" s="45"/>
      <c r="M271" s="226" t="s">
        <v>1</v>
      </c>
      <c r="N271" s="227" t="s">
        <v>38</v>
      </c>
      <c r="O271" s="92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628</v>
      </c>
      <c r="AT271" s="230" t="s">
        <v>172</v>
      </c>
      <c r="AU271" s="230" t="s">
        <v>83</v>
      </c>
      <c r="AY271" s="18" t="s">
        <v>169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81</v>
      </c>
      <c r="BK271" s="231">
        <f>ROUND(I271*H271,2)</f>
        <v>0</v>
      </c>
      <c r="BL271" s="18" t="s">
        <v>628</v>
      </c>
      <c r="BM271" s="230" t="s">
        <v>966</v>
      </c>
    </row>
    <row r="272" s="2" customFormat="1" ht="24.15" customHeight="1">
      <c r="A272" s="39"/>
      <c r="B272" s="40"/>
      <c r="C272" s="219" t="s">
        <v>740</v>
      </c>
      <c r="D272" s="219" t="s">
        <v>172</v>
      </c>
      <c r="E272" s="220" t="s">
        <v>1977</v>
      </c>
      <c r="F272" s="221" t="s">
        <v>1978</v>
      </c>
      <c r="G272" s="222" t="s">
        <v>561</v>
      </c>
      <c r="H272" s="223">
        <v>248</v>
      </c>
      <c r="I272" s="224"/>
      <c r="J272" s="225">
        <f>ROUND(I272*H272,2)</f>
        <v>0</v>
      </c>
      <c r="K272" s="221" t="s">
        <v>176</v>
      </c>
      <c r="L272" s="45"/>
      <c r="M272" s="226" t="s">
        <v>1</v>
      </c>
      <c r="N272" s="227" t="s">
        <v>38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628</v>
      </c>
      <c r="AT272" s="230" t="s">
        <v>172</v>
      </c>
      <c r="AU272" s="230" t="s">
        <v>83</v>
      </c>
      <c r="AY272" s="18" t="s">
        <v>169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81</v>
      </c>
      <c r="BK272" s="231">
        <f>ROUND(I272*H272,2)</f>
        <v>0</v>
      </c>
      <c r="BL272" s="18" t="s">
        <v>628</v>
      </c>
      <c r="BM272" s="230" t="s">
        <v>971</v>
      </c>
    </row>
    <row r="273" s="2" customFormat="1" ht="33" customHeight="1">
      <c r="A273" s="39"/>
      <c r="B273" s="40"/>
      <c r="C273" s="219" t="s">
        <v>972</v>
      </c>
      <c r="D273" s="219" t="s">
        <v>172</v>
      </c>
      <c r="E273" s="220" t="s">
        <v>1979</v>
      </c>
      <c r="F273" s="221" t="s">
        <v>1980</v>
      </c>
      <c r="G273" s="222" t="s">
        <v>561</v>
      </c>
      <c r="H273" s="223">
        <v>15</v>
      </c>
      <c r="I273" s="224"/>
      <c r="J273" s="225">
        <f>ROUND(I273*H273,2)</f>
        <v>0</v>
      </c>
      <c r="K273" s="221" t="s">
        <v>176</v>
      </c>
      <c r="L273" s="45"/>
      <c r="M273" s="226" t="s">
        <v>1</v>
      </c>
      <c r="N273" s="227" t="s">
        <v>38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628</v>
      </c>
      <c r="AT273" s="230" t="s">
        <v>172</v>
      </c>
      <c r="AU273" s="230" t="s">
        <v>83</v>
      </c>
      <c r="AY273" s="18" t="s">
        <v>169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81</v>
      </c>
      <c r="BK273" s="231">
        <f>ROUND(I273*H273,2)</f>
        <v>0</v>
      </c>
      <c r="BL273" s="18" t="s">
        <v>628</v>
      </c>
      <c r="BM273" s="230" t="s">
        <v>975</v>
      </c>
    </row>
    <row r="274" s="2" customFormat="1" ht="24.15" customHeight="1">
      <c r="A274" s="39"/>
      <c r="B274" s="40"/>
      <c r="C274" s="219" t="s">
        <v>743</v>
      </c>
      <c r="D274" s="219" t="s">
        <v>172</v>
      </c>
      <c r="E274" s="220" t="s">
        <v>1981</v>
      </c>
      <c r="F274" s="221" t="s">
        <v>1982</v>
      </c>
      <c r="G274" s="222" t="s">
        <v>335</v>
      </c>
      <c r="H274" s="223">
        <v>48</v>
      </c>
      <c r="I274" s="224"/>
      <c r="J274" s="225">
        <f>ROUND(I274*H274,2)</f>
        <v>0</v>
      </c>
      <c r="K274" s="221" t="s">
        <v>176</v>
      </c>
      <c r="L274" s="45"/>
      <c r="M274" s="226" t="s">
        <v>1</v>
      </c>
      <c r="N274" s="227" t="s">
        <v>38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628</v>
      </c>
      <c r="AT274" s="230" t="s">
        <v>172</v>
      </c>
      <c r="AU274" s="230" t="s">
        <v>83</v>
      </c>
      <c r="AY274" s="18" t="s">
        <v>169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81</v>
      </c>
      <c r="BK274" s="231">
        <f>ROUND(I274*H274,2)</f>
        <v>0</v>
      </c>
      <c r="BL274" s="18" t="s">
        <v>628</v>
      </c>
      <c r="BM274" s="230" t="s">
        <v>323</v>
      </c>
    </row>
    <row r="275" s="2" customFormat="1" ht="24.15" customHeight="1">
      <c r="A275" s="39"/>
      <c r="B275" s="40"/>
      <c r="C275" s="219" t="s">
        <v>980</v>
      </c>
      <c r="D275" s="219" t="s">
        <v>172</v>
      </c>
      <c r="E275" s="220" t="s">
        <v>1983</v>
      </c>
      <c r="F275" s="221" t="s">
        <v>1984</v>
      </c>
      <c r="G275" s="222" t="s">
        <v>335</v>
      </c>
      <c r="H275" s="223">
        <v>14</v>
      </c>
      <c r="I275" s="224"/>
      <c r="J275" s="225">
        <f>ROUND(I275*H275,2)</f>
        <v>0</v>
      </c>
      <c r="K275" s="221" t="s">
        <v>176</v>
      </c>
      <c r="L275" s="45"/>
      <c r="M275" s="226" t="s">
        <v>1</v>
      </c>
      <c r="N275" s="227" t="s">
        <v>38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628</v>
      </c>
      <c r="AT275" s="230" t="s">
        <v>172</v>
      </c>
      <c r="AU275" s="230" t="s">
        <v>83</v>
      </c>
      <c r="AY275" s="18" t="s">
        <v>169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81</v>
      </c>
      <c r="BK275" s="231">
        <f>ROUND(I275*H275,2)</f>
        <v>0</v>
      </c>
      <c r="BL275" s="18" t="s">
        <v>628</v>
      </c>
      <c r="BM275" s="230" t="s">
        <v>983</v>
      </c>
    </row>
    <row r="276" s="2" customFormat="1" ht="49.05" customHeight="1">
      <c r="A276" s="39"/>
      <c r="B276" s="40"/>
      <c r="C276" s="219" t="s">
        <v>747</v>
      </c>
      <c r="D276" s="219" t="s">
        <v>172</v>
      </c>
      <c r="E276" s="220" t="s">
        <v>1985</v>
      </c>
      <c r="F276" s="221" t="s">
        <v>1986</v>
      </c>
      <c r="G276" s="222" t="s">
        <v>335</v>
      </c>
      <c r="H276" s="223">
        <v>305</v>
      </c>
      <c r="I276" s="224"/>
      <c r="J276" s="225">
        <f>ROUND(I276*H276,2)</f>
        <v>0</v>
      </c>
      <c r="K276" s="221" t="s">
        <v>176</v>
      </c>
      <c r="L276" s="45"/>
      <c r="M276" s="226" t="s">
        <v>1</v>
      </c>
      <c r="N276" s="227" t="s">
        <v>38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628</v>
      </c>
      <c r="AT276" s="230" t="s">
        <v>172</v>
      </c>
      <c r="AU276" s="230" t="s">
        <v>83</v>
      </c>
      <c r="AY276" s="18" t="s">
        <v>169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81</v>
      </c>
      <c r="BK276" s="231">
        <f>ROUND(I276*H276,2)</f>
        <v>0</v>
      </c>
      <c r="BL276" s="18" t="s">
        <v>628</v>
      </c>
      <c r="BM276" s="230" t="s">
        <v>987</v>
      </c>
    </row>
    <row r="277" s="2" customFormat="1" ht="24.15" customHeight="1">
      <c r="A277" s="39"/>
      <c r="B277" s="40"/>
      <c r="C277" s="219" t="s">
        <v>991</v>
      </c>
      <c r="D277" s="219" t="s">
        <v>172</v>
      </c>
      <c r="E277" s="220" t="s">
        <v>1987</v>
      </c>
      <c r="F277" s="221" t="s">
        <v>1988</v>
      </c>
      <c r="G277" s="222" t="s">
        <v>335</v>
      </c>
      <c r="H277" s="223">
        <v>15</v>
      </c>
      <c r="I277" s="224"/>
      <c r="J277" s="225">
        <f>ROUND(I277*H277,2)</f>
        <v>0</v>
      </c>
      <c r="K277" s="221" t="s">
        <v>176</v>
      </c>
      <c r="L277" s="45"/>
      <c r="M277" s="226" t="s">
        <v>1</v>
      </c>
      <c r="N277" s="227" t="s">
        <v>38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628</v>
      </c>
      <c r="AT277" s="230" t="s">
        <v>172</v>
      </c>
      <c r="AU277" s="230" t="s">
        <v>83</v>
      </c>
      <c r="AY277" s="18" t="s">
        <v>169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81</v>
      </c>
      <c r="BK277" s="231">
        <f>ROUND(I277*H277,2)</f>
        <v>0</v>
      </c>
      <c r="BL277" s="18" t="s">
        <v>628</v>
      </c>
      <c r="BM277" s="230" t="s">
        <v>994</v>
      </c>
    </row>
    <row r="278" s="2" customFormat="1" ht="33" customHeight="1">
      <c r="A278" s="39"/>
      <c r="B278" s="40"/>
      <c r="C278" s="219" t="s">
        <v>750</v>
      </c>
      <c r="D278" s="219" t="s">
        <v>172</v>
      </c>
      <c r="E278" s="220" t="s">
        <v>1989</v>
      </c>
      <c r="F278" s="221" t="s">
        <v>1990</v>
      </c>
      <c r="G278" s="222" t="s">
        <v>561</v>
      </c>
      <c r="H278" s="223">
        <v>735</v>
      </c>
      <c r="I278" s="224"/>
      <c r="J278" s="225">
        <f>ROUND(I278*H278,2)</f>
        <v>0</v>
      </c>
      <c r="K278" s="221" t="s">
        <v>176</v>
      </c>
      <c r="L278" s="45"/>
      <c r="M278" s="226" t="s">
        <v>1</v>
      </c>
      <c r="N278" s="227" t="s">
        <v>38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628</v>
      </c>
      <c r="AT278" s="230" t="s">
        <v>172</v>
      </c>
      <c r="AU278" s="230" t="s">
        <v>83</v>
      </c>
      <c r="AY278" s="18" t="s">
        <v>169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81</v>
      </c>
      <c r="BK278" s="231">
        <f>ROUND(I278*H278,2)</f>
        <v>0</v>
      </c>
      <c r="BL278" s="18" t="s">
        <v>628</v>
      </c>
      <c r="BM278" s="230" t="s">
        <v>998</v>
      </c>
    </row>
    <row r="279" s="2" customFormat="1" ht="33" customHeight="1">
      <c r="A279" s="39"/>
      <c r="B279" s="40"/>
      <c r="C279" s="219" t="s">
        <v>1000</v>
      </c>
      <c r="D279" s="219" t="s">
        <v>172</v>
      </c>
      <c r="E279" s="220" t="s">
        <v>1991</v>
      </c>
      <c r="F279" s="221" t="s">
        <v>1992</v>
      </c>
      <c r="G279" s="222" t="s">
        <v>561</v>
      </c>
      <c r="H279" s="223">
        <v>248</v>
      </c>
      <c r="I279" s="224"/>
      <c r="J279" s="225">
        <f>ROUND(I279*H279,2)</f>
        <v>0</v>
      </c>
      <c r="K279" s="221" t="s">
        <v>176</v>
      </c>
      <c r="L279" s="45"/>
      <c r="M279" s="226" t="s">
        <v>1</v>
      </c>
      <c r="N279" s="227" t="s">
        <v>38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628</v>
      </c>
      <c r="AT279" s="230" t="s">
        <v>172</v>
      </c>
      <c r="AU279" s="230" t="s">
        <v>83</v>
      </c>
      <c r="AY279" s="18" t="s">
        <v>169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81</v>
      </c>
      <c r="BK279" s="231">
        <f>ROUND(I279*H279,2)</f>
        <v>0</v>
      </c>
      <c r="BL279" s="18" t="s">
        <v>628</v>
      </c>
      <c r="BM279" s="230" t="s">
        <v>1004</v>
      </c>
    </row>
    <row r="280" s="2" customFormat="1" ht="33" customHeight="1">
      <c r="A280" s="39"/>
      <c r="B280" s="40"/>
      <c r="C280" s="219" t="s">
        <v>756</v>
      </c>
      <c r="D280" s="219" t="s">
        <v>172</v>
      </c>
      <c r="E280" s="220" t="s">
        <v>1993</v>
      </c>
      <c r="F280" s="221" t="s">
        <v>1994</v>
      </c>
      <c r="G280" s="222" t="s">
        <v>561</v>
      </c>
      <c r="H280" s="223">
        <v>8</v>
      </c>
      <c r="I280" s="224"/>
      <c r="J280" s="225">
        <f>ROUND(I280*H280,2)</f>
        <v>0</v>
      </c>
      <c r="K280" s="221" t="s">
        <v>176</v>
      </c>
      <c r="L280" s="45"/>
      <c r="M280" s="226" t="s">
        <v>1</v>
      </c>
      <c r="N280" s="227" t="s">
        <v>38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628</v>
      </c>
      <c r="AT280" s="230" t="s">
        <v>172</v>
      </c>
      <c r="AU280" s="230" t="s">
        <v>83</v>
      </c>
      <c r="AY280" s="18" t="s">
        <v>169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81</v>
      </c>
      <c r="BK280" s="231">
        <f>ROUND(I280*H280,2)</f>
        <v>0</v>
      </c>
      <c r="BL280" s="18" t="s">
        <v>628</v>
      </c>
      <c r="BM280" s="230" t="s">
        <v>1008</v>
      </c>
    </row>
    <row r="281" s="2" customFormat="1" ht="24.15" customHeight="1">
      <c r="A281" s="39"/>
      <c r="B281" s="40"/>
      <c r="C281" s="219" t="s">
        <v>1009</v>
      </c>
      <c r="D281" s="219" t="s">
        <v>172</v>
      </c>
      <c r="E281" s="220" t="s">
        <v>1995</v>
      </c>
      <c r="F281" s="221" t="s">
        <v>1996</v>
      </c>
      <c r="G281" s="222" t="s">
        <v>351</v>
      </c>
      <c r="H281" s="223">
        <v>2.9399999999999999</v>
      </c>
      <c r="I281" s="224"/>
      <c r="J281" s="225">
        <f>ROUND(I281*H281,2)</f>
        <v>0</v>
      </c>
      <c r="K281" s="221" t="s">
        <v>176</v>
      </c>
      <c r="L281" s="45"/>
      <c r="M281" s="226" t="s">
        <v>1</v>
      </c>
      <c r="N281" s="227" t="s">
        <v>38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628</v>
      </c>
      <c r="AT281" s="230" t="s">
        <v>172</v>
      </c>
      <c r="AU281" s="230" t="s">
        <v>83</v>
      </c>
      <c r="AY281" s="18" t="s">
        <v>169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81</v>
      </c>
      <c r="BK281" s="231">
        <f>ROUND(I281*H281,2)</f>
        <v>0</v>
      </c>
      <c r="BL281" s="18" t="s">
        <v>628</v>
      </c>
      <c r="BM281" s="230" t="s">
        <v>1012</v>
      </c>
    </row>
    <row r="282" s="12" customFormat="1" ht="25.92" customHeight="1">
      <c r="A282" s="12"/>
      <c r="B282" s="203"/>
      <c r="C282" s="204"/>
      <c r="D282" s="205" t="s">
        <v>72</v>
      </c>
      <c r="E282" s="206" t="s">
        <v>1188</v>
      </c>
      <c r="F282" s="206" t="s">
        <v>1189</v>
      </c>
      <c r="G282" s="204"/>
      <c r="H282" s="204"/>
      <c r="I282" s="207"/>
      <c r="J282" s="208">
        <f>BK282</f>
        <v>0</v>
      </c>
      <c r="K282" s="204"/>
      <c r="L282" s="209"/>
      <c r="M282" s="210"/>
      <c r="N282" s="211"/>
      <c r="O282" s="211"/>
      <c r="P282" s="212">
        <f>SUM(P283:P288)</f>
        <v>0</v>
      </c>
      <c r="Q282" s="211"/>
      <c r="R282" s="212">
        <f>SUM(R283:R288)</f>
        <v>0</v>
      </c>
      <c r="S282" s="211"/>
      <c r="T282" s="213">
        <f>SUM(T283:T288)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4" t="s">
        <v>177</v>
      </c>
      <c r="AT282" s="215" t="s">
        <v>72</v>
      </c>
      <c r="AU282" s="215" t="s">
        <v>73</v>
      </c>
      <c r="AY282" s="214" t="s">
        <v>169</v>
      </c>
      <c r="BK282" s="216">
        <f>SUM(BK283:BK288)</f>
        <v>0</v>
      </c>
    </row>
    <row r="283" s="2" customFormat="1" ht="24.15" customHeight="1">
      <c r="A283" s="39"/>
      <c r="B283" s="40"/>
      <c r="C283" s="219" t="s">
        <v>761</v>
      </c>
      <c r="D283" s="219" t="s">
        <v>172</v>
      </c>
      <c r="E283" s="220" t="s">
        <v>1191</v>
      </c>
      <c r="F283" s="221" t="s">
        <v>1997</v>
      </c>
      <c r="G283" s="222" t="s">
        <v>1193</v>
      </c>
      <c r="H283" s="223">
        <v>40</v>
      </c>
      <c r="I283" s="224"/>
      <c r="J283" s="225">
        <f>ROUND(I283*H283,2)</f>
        <v>0</v>
      </c>
      <c r="K283" s="221" t="s">
        <v>176</v>
      </c>
      <c r="L283" s="45"/>
      <c r="M283" s="226" t="s">
        <v>1</v>
      </c>
      <c r="N283" s="227" t="s">
        <v>38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1194</v>
      </c>
      <c r="AT283" s="230" t="s">
        <v>172</v>
      </c>
      <c r="AU283" s="230" t="s">
        <v>81</v>
      </c>
      <c r="AY283" s="18" t="s">
        <v>169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81</v>
      </c>
      <c r="BK283" s="231">
        <f>ROUND(I283*H283,2)</f>
        <v>0</v>
      </c>
      <c r="BL283" s="18" t="s">
        <v>1194</v>
      </c>
      <c r="BM283" s="230" t="s">
        <v>1016</v>
      </c>
    </row>
    <row r="284" s="2" customFormat="1">
      <c r="A284" s="39"/>
      <c r="B284" s="40"/>
      <c r="C284" s="41"/>
      <c r="D284" s="234" t="s">
        <v>522</v>
      </c>
      <c r="E284" s="41"/>
      <c r="F284" s="279" t="s">
        <v>1998</v>
      </c>
      <c r="G284" s="41"/>
      <c r="H284" s="41"/>
      <c r="I284" s="280"/>
      <c r="J284" s="41"/>
      <c r="K284" s="41"/>
      <c r="L284" s="45"/>
      <c r="M284" s="281"/>
      <c r="N284" s="282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522</v>
      </c>
      <c r="AU284" s="18" t="s">
        <v>81</v>
      </c>
    </row>
    <row r="285" s="2" customFormat="1" ht="24.15" customHeight="1">
      <c r="A285" s="39"/>
      <c r="B285" s="40"/>
      <c r="C285" s="219" t="s">
        <v>1017</v>
      </c>
      <c r="D285" s="219" t="s">
        <v>172</v>
      </c>
      <c r="E285" s="220" t="s">
        <v>1999</v>
      </c>
      <c r="F285" s="221" t="s">
        <v>2000</v>
      </c>
      <c r="G285" s="222" t="s">
        <v>1193</v>
      </c>
      <c r="H285" s="223">
        <v>180</v>
      </c>
      <c r="I285" s="224"/>
      <c r="J285" s="225">
        <f>ROUND(I285*H285,2)</f>
        <v>0</v>
      </c>
      <c r="K285" s="221" t="s">
        <v>176</v>
      </c>
      <c r="L285" s="45"/>
      <c r="M285" s="226" t="s">
        <v>1</v>
      </c>
      <c r="N285" s="227" t="s">
        <v>38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1194</v>
      </c>
      <c r="AT285" s="230" t="s">
        <v>172</v>
      </c>
      <c r="AU285" s="230" t="s">
        <v>81</v>
      </c>
      <c r="AY285" s="18" t="s">
        <v>169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81</v>
      </c>
      <c r="BK285" s="231">
        <f>ROUND(I285*H285,2)</f>
        <v>0</v>
      </c>
      <c r="BL285" s="18" t="s">
        <v>1194</v>
      </c>
      <c r="BM285" s="230" t="s">
        <v>1020</v>
      </c>
    </row>
    <row r="286" s="2" customFormat="1">
      <c r="A286" s="39"/>
      <c r="B286" s="40"/>
      <c r="C286" s="41"/>
      <c r="D286" s="234" t="s">
        <v>522</v>
      </c>
      <c r="E286" s="41"/>
      <c r="F286" s="279" t="s">
        <v>2001</v>
      </c>
      <c r="G286" s="41"/>
      <c r="H286" s="41"/>
      <c r="I286" s="280"/>
      <c r="J286" s="41"/>
      <c r="K286" s="41"/>
      <c r="L286" s="45"/>
      <c r="M286" s="281"/>
      <c r="N286" s="282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522</v>
      </c>
      <c r="AU286" s="18" t="s">
        <v>81</v>
      </c>
    </row>
    <row r="287" s="2" customFormat="1" ht="24.15" customHeight="1">
      <c r="A287" s="39"/>
      <c r="B287" s="40"/>
      <c r="C287" s="219" t="s">
        <v>785</v>
      </c>
      <c r="D287" s="219" t="s">
        <v>172</v>
      </c>
      <c r="E287" s="220" t="s">
        <v>2002</v>
      </c>
      <c r="F287" s="221" t="s">
        <v>2003</v>
      </c>
      <c r="G287" s="222" t="s">
        <v>1193</v>
      </c>
      <c r="H287" s="223">
        <v>25</v>
      </c>
      <c r="I287" s="224"/>
      <c r="J287" s="225">
        <f>ROUND(I287*H287,2)</f>
        <v>0</v>
      </c>
      <c r="K287" s="221" t="s">
        <v>176</v>
      </c>
      <c r="L287" s="45"/>
      <c r="M287" s="226" t="s">
        <v>1</v>
      </c>
      <c r="N287" s="227" t="s">
        <v>38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1194</v>
      </c>
      <c r="AT287" s="230" t="s">
        <v>172</v>
      </c>
      <c r="AU287" s="230" t="s">
        <v>81</v>
      </c>
      <c r="AY287" s="18" t="s">
        <v>169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81</v>
      </c>
      <c r="BK287" s="231">
        <f>ROUND(I287*H287,2)</f>
        <v>0</v>
      </c>
      <c r="BL287" s="18" t="s">
        <v>1194</v>
      </c>
      <c r="BM287" s="230" t="s">
        <v>1023</v>
      </c>
    </row>
    <row r="288" s="2" customFormat="1">
      <c r="A288" s="39"/>
      <c r="B288" s="40"/>
      <c r="C288" s="41"/>
      <c r="D288" s="234" t="s">
        <v>522</v>
      </c>
      <c r="E288" s="41"/>
      <c r="F288" s="279" t="s">
        <v>2004</v>
      </c>
      <c r="G288" s="41"/>
      <c r="H288" s="41"/>
      <c r="I288" s="280"/>
      <c r="J288" s="41"/>
      <c r="K288" s="41"/>
      <c r="L288" s="45"/>
      <c r="M288" s="281"/>
      <c r="N288" s="282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522</v>
      </c>
      <c r="AU288" s="18" t="s">
        <v>81</v>
      </c>
    </row>
    <row r="289" s="12" customFormat="1" ht="25.92" customHeight="1">
      <c r="A289" s="12"/>
      <c r="B289" s="203"/>
      <c r="C289" s="204"/>
      <c r="D289" s="205" t="s">
        <v>72</v>
      </c>
      <c r="E289" s="206" t="s">
        <v>2005</v>
      </c>
      <c r="F289" s="206" t="s">
        <v>2006</v>
      </c>
      <c r="G289" s="204"/>
      <c r="H289" s="204"/>
      <c r="I289" s="207"/>
      <c r="J289" s="208">
        <f>BK289</f>
        <v>0</v>
      </c>
      <c r="K289" s="204"/>
      <c r="L289" s="209"/>
      <c r="M289" s="210"/>
      <c r="N289" s="211"/>
      <c r="O289" s="211"/>
      <c r="P289" s="212">
        <f>P290</f>
        <v>0</v>
      </c>
      <c r="Q289" s="211"/>
      <c r="R289" s="212">
        <f>R290</f>
        <v>0</v>
      </c>
      <c r="S289" s="211"/>
      <c r="T289" s="213">
        <f>T290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4" t="s">
        <v>177</v>
      </c>
      <c r="AT289" s="215" t="s">
        <v>72</v>
      </c>
      <c r="AU289" s="215" t="s">
        <v>73</v>
      </c>
      <c r="AY289" s="214" t="s">
        <v>169</v>
      </c>
      <c r="BK289" s="216">
        <f>BK290</f>
        <v>0</v>
      </c>
    </row>
    <row r="290" s="2" customFormat="1" ht="16.5" customHeight="1">
      <c r="A290" s="39"/>
      <c r="B290" s="40"/>
      <c r="C290" s="219" t="s">
        <v>1024</v>
      </c>
      <c r="D290" s="219" t="s">
        <v>172</v>
      </c>
      <c r="E290" s="220" t="s">
        <v>2007</v>
      </c>
      <c r="F290" s="221" t="s">
        <v>1308</v>
      </c>
      <c r="G290" s="222" t="s">
        <v>521</v>
      </c>
      <c r="H290" s="223">
        <v>1</v>
      </c>
      <c r="I290" s="224"/>
      <c r="J290" s="225">
        <f>ROUND(I290*H290,2)</f>
        <v>0</v>
      </c>
      <c r="K290" s="221" t="s">
        <v>1</v>
      </c>
      <c r="L290" s="45"/>
      <c r="M290" s="293" t="s">
        <v>1</v>
      </c>
      <c r="N290" s="294" t="s">
        <v>38</v>
      </c>
      <c r="O290" s="295"/>
      <c r="P290" s="296">
        <f>O290*H290</f>
        <v>0</v>
      </c>
      <c r="Q290" s="296">
        <v>0</v>
      </c>
      <c r="R290" s="296">
        <f>Q290*H290</f>
        <v>0</v>
      </c>
      <c r="S290" s="296">
        <v>0</v>
      </c>
      <c r="T290" s="29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1194</v>
      </c>
      <c r="AT290" s="230" t="s">
        <v>172</v>
      </c>
      <c r="AU290" s="230" t="s">
        <v>81</v>
      </c>
      <c r="AY290" s="18" t="s">
        <v>169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81</v>
      </c>
      <c r="BK290" s="231">
        <f>ROUND(I290*H290,2)</f>
        <v>0</v>
      </c>
      <c r="BL290" s="18" t="s">
        <v>1194</v>
      </c>
      <c r="BM290" s="230" t="s">
        <v>1027</v>
      </c>
    </row>
    <row r="291" s="2" customFormat="1" ht="6.96" customHeight="1">
      <c r="A291" s="39"/>
      <c r="B291" s="67"/>
      <c r="C291" s="68"/>
      <c r="D291" s="68"/>
      <c r="E291" s="68"/>
      <c r="F291" s="68"/>
      <c r="G291" s="68"/>
      <c r="H291" s="68"/>
      <c r="I291" s="68"/>
      <c r="J291" s="68"/>
      <c r="K291" s="68"/>
      <c r="L291" s="45"/>
      <c r="M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</sheetData>
  <sheetProtection sheet="1" autoFilter="0" formatColumns="0" formatRows="0" objects="1" scenarios="1" spinCount="100000" saltValue="k463I+ePNBZN0gc3tAQikznjMWdScRt+MS9A4/ZJHG7+qM+cD7pB6e/VKr8B7WDTRV0obNv1ccJBHWa1BWnYnA==" hashValue="k17u/KnitrsYHkCfpix6K9H7hoNjU+Hkr5inbgoo96/XpP2GTncouuDegyHaFL0ALo45tdbDXMZWlAWoMXMzCg==" algorithmName="SHA-512" password="CC35"/>
  <autoFilter ref="C122:K29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2008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ROUND((SUM(BE118:BE142)),  2)</f>
        <v>0</v>
      </c>
      <c r="G33" s="39"/>
      <c r="H33" s="39"/>
      <c r="I33" s="156">
        <v>0.20999999999999999</v>
      </c>
      <c r="J33" s="155">
        <f>ROUND(((SUM(BE118:BE142))*I33),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ROUND((SUM(BF118:BF142)),  2)</f>
        <v>0</v>
      </c>
      <c r="G34" s="39"/>
      <c r="H34" s="39"/>
      <c r="I34" s="156">
        <v>0.14999999999999999</v>
      </c>
      <c r="J34" s="155">
        <f>ROUND(((SUM(BF118:BF142))*I34),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ROUND((SUM(BG118:BG142)),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ROUND((SUM(BH118:BH142)),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ROUND((SUM(BI118:BI142)),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R1 - _Rozvaděče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1760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154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 xml:space="preserve"> Dětský domov a školní jídelna Sedloňov - Stavební úpravy objektu - II. ETAPA SO01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134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R1 - _Rozvaděče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14. 12. 2023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155</v>
      </c>
      <c r="D117" s="195" t="s">
        <v>58</v>
      </c>
      <c r="E117" s="195" t="s">
        <v>54</v>
      </c>
      <c r="F117" s="195" t="s">
        <v>55</v>
      </c>
      <c r="G117" s="195" t="s">
        <v>156</v>
      </c>
      <c r="H117" s="195" t="s">
        <v>157</v>
      </c>
      <c r="I117" s="195" t="s">
        <v>158</v>
      </c>
      <c r="J117" s="195" t="s">
        <v>138</v>
      </c>
      <c r="K117" s="196" t="s">
        <v>159</v>
      </c>
      <c r="L117" s="197"/>
      <c r="M117" s="101" t="s">
        <v>1</v>
      </c>
      <c r="N117" s="102" t="s">
        <v>37</v>
      </c>
      <c r="O117" s="102" t="s">
        <v>160</v>
      </c>
      <c r="P117" s="102" t="s">
        <v>161</v>
      </c>
      <c r="Q117" s="102" t="s">
        <v>162</v>
      </c>
      <c r="R117" s="102" t="s">
        <v>163</v>
      </c>
      <c r="S117" s="102" t="s">
        <v>164</v>
      </c>
      <c r="T117" s="103" t="s">
        <v>165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166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140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72</v>
      </c>
      <c r="E119" s="206" t="s">
        <v>370</v>
      </c>
      <c r="F119" s="206" t="s">
        <v>371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83</v>
      </c>
      <c r="AT119" s="215" t="s">
        <v>72</v>
      </c>
      <c r="AU119" s="215" t="s">
        <v>73</v>
      </c>
      <c r="AY119" s="214" t="s">
        <v>169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72</v>
      </c>
      <c r="E120" s="217" t="s">
        <v>1765</v>
      </c>
      <c r="F120" s="217" t="s">
        <v>1766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SUM(P121:P142)</f>
        <v>0</v>
      </c>
      <c r="Q120" s="211"/>
      <c r="R120" s="212">
        <f>SUM(R121:R142)</f>
        <v>0</v>
      </c>
      <c r="S120" s="211"/>
      <c r="T120" s="213">
        <f>SUM(T121:T142)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72</v>
      </c>
      <c r="AU120" s="215" t="s">
        <v>81</v>
      </c>
      <c r="AY120" s="214" t="s">
        <v>169</v>
      </c>
      <c r="BK120" s="216">
        <f>SUM(BK121:BK142)</f>
        <v>0</v>
      </c>
    </row>
    <row r="121" s="2" customFormat="1" ht="24.15" customHeight="1">
      <c r="A121" s="39"/>
      <c r="B121" s="40"/>
      <c r="C121" s="219" t="s">
        <v>81</v>
      </c>
      <c r="D121" s="219" t="s">
        <v>172</v>
      </c>
      <c r="E121" s="220" t="s">
        <v>2009</v>
      </c>
      <c r="F121" s="221" t="s">
        <v>2010</v>
      </c>
      <c r="G121" s="222" t="s">
        <v>335</v>
      </c>
      <c r="H121" s="223">
        <v>19</v>
      </c>
      <c r="I121" s="224"/>
      <c r="J121" s="225">
        <f>ROUND(I121*H121,2)</f>
        <v>0</v>
      </c>
      <c r="K121" s="221" t="s">
        <v>199</v>
      </c>
      <c r="L121" s="45"/>
      <c r="M121" s="226" t="s">
        <v>1</v>
      </c>
      <c r="N121" s="227" t="s">
        <v>38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316</v>
      </c>
      <c r="AT121" s="230" t="s">
        <v>172</v>
      </c>
      <c r="AU121" s="230" t="s">
        <v>83</v>
      </c>
      <c r="AY121" s="18" t="s">
        <v>169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81</v>
      </c>
      <c r="BK121" s="231">
        <f>ROUND(I121*H121,2)</f>
        <v>0</v>
      </c>
      <c r="BL121" s="18" t="s">
        <v>316</v>
      </c>
      <c r="BM121" s="230" t="s">
        <v>83</v>
      </c>
    </row>
    <row r="122" s="2" customFormat="1" ht="24.15" customHeight="1">
      <c r="A122" s="39"/>
      <c r="B122" s="40"/>
      <c r="C122" s="283" t="s">
        <v>83</v>
      </c>
      <c r="D122" s="283" t="s">
        <v>737</v>
      </c>
      <c r="E122" s="284" t="s">
        <v>2011</v>
      </c>
      <c r="F122" s="285" t="s">
        <v>2012</v>
      </c>
      <c r="G122" s="286" t="s">
        <v>335</v>
      </c>
      <c r="H122" s="287">
        <v>1</v>
      </c>
      <c r="I122" s="288"/>
      <c r="J122" s="289">
        <f>ROUND(I122*H122,2)</f>
        <v>0</v>
      </c>
      <c r="K122" s="285" t="s">
        <v>199</v>
      </c>
      <c r="L122" s="290"/>
      <c r="M122" s="291" t="s">
        <v>1</v>
      </c>
      <c r="N122" s="292" t="s">
        <v>38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355</v>
      </c>
      <c r="AT122" s="230" t="s">
        <v>737</v>
      </c>
      <c r="AU122" s="230" t="s">
        <v>83</v>
      </c>
      <c r="AY122" s="18" t="s">
        <v>169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81</v>
      </c>
      <c r="BK122" s="231">
        <f>ROUND(I122*H122,2)</f>
        <v>0</v>
      </c>
      <c r="BL122" s="18" t="s">
        <v>316</v>
      </c>
      <c r="BM122" s="230" t="s">
        <v>177</v>
      </c>
    </row>
    <row r="123" s="2" customFormat="1" ht="24.15" customHeight="1">
      <c r="A123" s="39"/>
      <c r="B123" s="40"/>
      <c r="C123" s="283" t="s">
        <v>170</v>
      </c>
      <c r="D123" s="283" t="s">
        <v>737</v>
      </c>
      <c r="E123" s="284" t="s">
        <v>2013</v>
      </c>
      <c r="F123" s="285" t="s">
        <v>2014</v>
      </c>
      <c r="G123" s="286" t="s">
        <v>335</v>
      </c>
      <c r="H123" s="287">
        <v>9</v>
      </c>
      <c r="I123" s="288"/>
      <c r="J123" s="289">
        <f>ROUND(I123*H123,2)</f>
        <v>0</v>
      </c>
      <c r="K123" s="285" t="s">
        <v>199</v>
      </c>
      <c r="L123" s="290"/>
      <c r="M123" s="291" t="s">
        <v>1</v>
      </c>
      <c r="N123" s="292" t="s">
        <v>38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355</v>
      </c>
      <c r="AT123" s="230" t="s">
        <v>737</v>
      </c>
      <c r="AU123" s="230" t="s">
        <v>83</v>
      </c>
      <c r="AY123" s="18" t="s">
        <v>169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81</v>
      </c>
      <c r="BK123" s="231">
        <f>ROUND(I123*H123,2)</f>
        <v>0</v>
      </c>
      <c r="BL123" s="18" t="s">
        <v>316</v>
      </c>
      <c r="BM123" s="230" t="s">
        <v>200</v>
      </c>
    </row>
    <row r="124" s="2" customFormat="1" ht="24.15" customHeight="1">
      <c r="A124" s="39"/>
      <c r="B124" s="40"/>
      <c r="C124" s="283" t="s">
        <v>177</v>
      </c>
      <c r="D124" s="283" t="s">
        <v>737</v>
      </c>
      <c r="E124" s="284" t="s">
        <v>2015</v>
      </c>
      <c r="F124" s="285" t="s">
        <v>2016</v>
      </c>
      <c r="G124" s="286" t="s">
        <v>335</v>
      </c>
      <c r="H124" s="287">
        <v>9</v>
      </c>
      <c r="I124" s="288"/>
      <c r="J124" s="289">
        <f>ROUND(I124*H124,2)</f>
        <v>0</v>
      </c>
      <c r="K124" s="285" t="s">
        <v>199</v>
      </c>
      <c r="L124" s="290"/>
      <c r="M124" s="291" t="s">
        <v>1</v>
      </c>
      <c r="N124" s="292" t="s">
        <v>38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355</v>
      </c>
      <c r="AT124" s="230" t="s">
        <v>737</v>
      </c>
      <c r="AU124" s="230" t="s">
        <v>83</v>
      </c>
      <c r="AY124" s="18" t="s">
        <v>169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81</v>
      </c>
      <c r="BK124" s="231">
        <f>ROUND(I124*H124,2)</f>
        <v>0</v>
      </c>
      <c r="BL124" s="18" t="s">
        <v>316</v>
      </c>
      <c r="BM124" s="230" t="s">
        <v>250</v>
      </c>
    </row>
    <row r="125" s="2" customFormat="1" ht="24.15" customHeight="1">
      <c r="A125" s="39"/>
      <c r="B125" s="40"/>
      <c r="C125" s="219" t="s">
        <v>251</v>
      </c>
      <c r="D125" s="219" t="s">
        <v>172</v>
      </c>
      <c r="E125" s="220" t="s">
        <v>2017</v>
      </c>
      <c r="F125" s="221" t="s">
        <v>2018</v>
      </c>
      <c r="G125" s="222" t="s">
        <v>335</v>
      </c>
      <c r="H125" s="223">
        <v>1</v>
      </c>
      <c r="I125" s="224"/>
      <c r="J125" s="225">
        <f>ROUND(I125*H125,2)</f>
        <v>0</v>
      </c>
      <c r="K125" s="221" t="s">
        <v>199</v>
      </c>
      <c r="L125" s="45"/>
      <c r="M125" s="226" t="s">
        <v>1</v>
      </c>
      <c r="N125" s="227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316</v>
      </c>
      <c r="AT125" s="230" t="s">
        <v>172</v>
      </c>
      <c r="AU125" s="230" t="s">
        <v>83</v>
      </c>
      <c r="AY125" s="18" t="s">
        <v>169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316</v>
      </c>
      <c r="BM125" s="230" t="s">
        <v>254</v>
      </c>
    </row>
    <row r="126" s="2" customFormat="1" ht="24.15" customHeight="1">
      <c r="A126" s="39"/>
      <c r="B126" s="40"/>
      <c r="C126" s="283" t="s">
        <v>200</v>
      </c>
      <c r="D126" s="283" t="s">
        <v>737</v>
      </c>
      <c r="E126" s="284" t="s">
        <v>2019</v>
      </c>
      <c r="F126" s="285" t="s">
        <v>2020</v>
      </c>
      <c r="G126" s="286" t="s">
        <v>335</v>
      </c>
      <c r="H126" s="287">
        <v>1</v>
      </c>
      <c r="I126" s="288"/>
      <c r="J126" s="289">
        <f>ROUND(I126*H126,2)</f>
        <v>0</v>
      </c>
      <c r="K126" s="285" t="s">
        <v>199</v>
      </c>
      <c r="L126" s="290"/>
      <c r="M126" s="291" t="s">
        <v>1</v>
      </c>
      <c r="N126" s="292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355</v>
      </c>
      <c r="AT126" s="230" t="s">
        <v>737</v>
      </c>
      <c r="AU126" s="230" t="s">
        <v>83</v>
      </c>
      <c r="AY126" s="18" t="s">
        <v>169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316</v>
      </c>
      <c r="BM126" s="230" t="s">
        <v>258</v>
      </c>
    </row>
    <row r="127" s="2" customFormat="1" ht="24.15" customHeight="1">
      <c r="A127" s="39"/>
      <c r="B127" s="40"/>
      <c r="C127" s="219" t="s">
        <v>275</v>
      </c>
      <c r="D127" s="219" t="s">
        <v>172</v>
      </c>
      <c r="E127" s="220" t="s">
        <v>2021</v>
      </c>
      <c r="F127" s="221" t="s">
        <v>2022</v>
      </c>
      <c r="G127" s="222" t="s">
        <v>335</v>
      </c>
      <c r="H127" s="223">
        <v>7</v>
      </c>
      <c r="I127" s="224"/>
      <c r="J127" s="225">
        <f>ROUND(I127*H127,2)</f>
        <v>0</v>
      </c>
      <c r="K127" s="221" t="s">
        <v>199</v>
      </c>
      <c r="L127" s="45"/>
      <c r="M127" s="226" t="s">
        <v>1</v>
      </c>
      <c r="N127" s="227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316</v>
      </c>
      <c r="AT127" s="230" t="s">
        <v>172</v>
      </c>
      <c r="AU127" s="230" t="s">
        <v>83</v>
      </c>
      <c r="AY127" s="18" t="s">
        <v>169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316</v>
      </c>
      <c r="BM127" s="230" t="s">
        <v>278</v>
      </c>
    </row>
    <row r="128" s="2" customFormat="1" ht="16.5" customHeight="1">
      <c r="A128" s="39"/>
      <c r="B128" s="40"/>
      <c r="C128" s="283" t="s">
        <v>250</v>
      </c>
      <c r="D128" s="283" t="s">
        <v>737</v>
      </c>
      <c r="E128" s="284" t="s">
        <v>2023</v>
      </c>
      <c r="F128" s="285" t="s">
        <v>2024</v>
      </c>
      <c r="G128" s="286" t="s">
        <v>335</v>
      </c>
      <c r="H128" s="287">
        <v>7</v>
      </c>
      <c r="I128" s="288"/>
      <c r="J128" s="289">
        <f>ROUND(I128*H128,2)</f>
        <v>0</v>
      </c>
      <c r="K128" s="285" t="s">
        <v>1</v>
      </c>
      <c r="L128" s="290"/>
      <c r="M128" s="291" t="s">
        <v>1</v>
      </c>
      <c r="N128" s="292" t="s">
        <v>38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355</v>
      </c>
      <c r="AT128" s="230" t="s">
        <v>737</v>
      </c>
      <c r="AU128" s="230" t="s">
        <v>83</v>
      </c>
      <c r="AY128" s="18" t="s">
        <v>169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316</v>
      </c>
      <c r="BM128" s="230" t="s">
        <v>316</v>
      </c>
    </row>
    <row r="129" s="2" customFormat="1" ht="24.15" customHeight="1">
      <c r="A129" s="39"/>
      <c r="B129" s="40"/>
      <c r="C129" s="219" t="s">
        <v>182</v>
      </c>
      <c r="D129" s="219" t="s">
        <v>172</v>
      </c>
      <c r="E129" s="220" t="s">
        <v>2025</v>
      </c>
      <c r="F129" s="221" t="s">
        <v>2026</v>
      </c>
      <c r="G129" s="222" t="s">
        <v>335</v>
      </c>
      <c r="H129" s="223">
        <v>2</v>
      </c>
      <c r="I129" s="224"/>
      <c r="J129" s="225">
        <f>ROUND(I129*H129,2)</f>
        <v>0</v>
      </c>
      <c r="K129" s="221" t="s">
        <v>199</v>
      </c>
      <c r="L129" s="45"/>
      <c r="M129" s="226" t="s">
        <v>1</v>
      </c>
      <c r="N129" s="227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316</v>
      </c>
      <c r="AT129" s="230" t="s">
        <v>172</v>
      </c>
      <c r="AU129" s="230" t="s">
        <v>83</v>
      </c>
      <c r="AY129" s="18" t="s">
        <v>169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316</v>
      </c>
      <c r="BM129" s="230" t="s">
        <v>321</v>
      </c>
    </row>
    <row r="130" s="2" customFormat="1" ht="16.5" customHeight="1">
      <c r="A130" s="39"/>
      <c r="B130" s="40"/>
      <c r="C130" s="283" t="s">
        <v>254</v>
      </c>
      <c r="D130" s="283" t="s">
        <v>737</v>
      </c>
      <c r="E130" s="284" t="s">
        <v>2027</v>
      </c>
      <c r="F130" s="285" t="s">
        <v>2028</v>
      </c>
      <c r="G130" s="286" t="s">
        <v>335</v>
      </c>
      <c r="H130" s="287">
        <v>2</v>
      </c>
      <c r="I130" s="288"/>
      <c r="J130" s="289">
        <f>ROUND(I130*H130,2)</f>
        <v>0</v>
      </c>
      <c r="K130" s="285" t="s">
        <v>1</v>
      </c>
      <c r="L130" s="290"/>
      <c r="M130" s="291" t="s">
        <v>1</v>
      </c>
      <c r="N130" s="292" t="s">
        <v>38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355</v>
      </c>
      <c r="AT130" s="230" t="s">
        <v>737</v>
      </c>
      <c r="AU130" s="230" t="s">
        <v>83</v>
      </c>
      <c r="AY130" s="18" t="s">
        <v>169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316</v>
      </c>
      <c r="BM130" s="230" t="s">
        <v>326</v>
      </c>
    </row>
    <row r="131" s="2" customFormat="1" ht="33" customHeight="1">
      <c r="A131" s="39"/>
      <c r="B131" s="40"/>
      <c r="C131" s="219" t="s">
        <v>328</v>
      </c>
      <c r="D131" s="219" t="s">
        <v>172</v>
      </c>
      <c r="E131" s="220" t="s">
        <v>2029</v>
      </c>
      <c r="F131" s="221" t="s">
        <v>2030</v>
      </c>
      <c r="G131" s="222" t="s">
        <v>335</v>
      </c>
      <c r="H131" s="223">
        <v>1</v>
      </c>
      <c r="I131" s="224"/>
      <c r="J131" s="225">
        <f>ROUND(I131*H131,2)</f>
        <v>0</v>
      </c>
      <c r="K131" s="221" t="s">
        <v>199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316</v>
      </c>
      <c r="AT131" s="230" t="s">
        <v>172</v>
      </c>
      <c r="AU131" s="230" t="s">
        <v>83</v>
      </c>
      <c r="AY131" s="18" t="s">
        <v>169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316</v>
      </c>
      <c r="BM131" s="230" t="s">
        <v>331</v>
      </c>
    </row>
    <row r="132" s="2" customFormat="1" ht="16.5" customHeight="1">
      <c r="A132" s="39"/>
      <c r="B132" s="40"/>
      <c r="C132" s="283" t="s">
        <v>258</v>
      </c>
      <c r="D132" s="283" t="s">
        <v>737</v>
      </c>
      <c r="E132" s="284" t="s">
        <v>2031</v>
      </c>
      <c r="F132" s="285" t="s">
        <v>2032</v>
      </c>
      <c r="G132" s="286" t="s">
        <v>335</v>
      </c>
      <c r="H132" s="287">
        <v>1</v>
      </c>
      <c r="I132" s="288"/>
      <c r="J132" s="289">
        <f>ROUND(I132*H132,2)</f>
        <v>0</v>
      </c>
      <c r="K132" s="285" t="s">
        <v>1</v>
      </c>
      <c r="L132" s="290"/>
      <c r="M132" s="291" t="s">
        <v>1</v>
      </c>
      <c r="N132" s="292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355</v>
      </c>
      <c r="AT132" s="230" t="s">
        <v>737</v>
      </c>
      <c r="AU132" s="230" t="s">
        <v>83</v>
      </c>
      <c r="AY132" s="18" t="s">
        <v>169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316</v>
      </c>
      <c r="BM132" s="230" t="s">
        <v>336</v>
      </c>
    </row>
    <row r="133" s="2" customFormat="1" ht="24.15" customHeight="1">
      <c r="A133" s="39"/>
      <c r="B133" s="40"/>
      <c r="C133" s="219" t="s">
        <v>337</v>
      </c>
      <c r="D133" s="219" t="s">
        <v>172</v>
      </c>
      <c r="E133" s="220" t="s">
        <v>2033</v>
      </c>
      <c r="F133" s="221" t="s">
        <v>2034</v>
      </c>
      <c r="G133" s="222" t="s">
        <v>335</v>
      </c>
      <c r="H133" s="223">
        <v>1</v>
      </c>
      <c r="I133" s="224"/>
      <c r="J133" s="225">
        <f>ROUND(I133*H133,2)</f>
        <v>0</v>
      </c>
      <c r="K133" s="221" t="s">
        <v>199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316</v>
      </c>
      <c r="AT133" s="230" t="s">
        <v>172</v>
      </c>
      <c r="AU133" s="230" t="s">
        <v>83</v>
      </c>
      <c r="AY133" s="18" t="s">
        <v>169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316</v>
      </c>
      <c r="BM133" s="230" t="s">
        <v>340</v>
      </c>
    </row>
    <row r="134" s="2" customFormat="1" ht="16.5" customHeight="1">
      <c r="A134" s="39"/>
      <c r="B134" s="40"/>
      <c r="C134" s="283" t="s">
        <v>278</v>
      </c>
      <c r="D134" s="283" t="s">
        <v>737</v>
      </c>
      <c r="E134" s="284" t="s">
        <v>2035</v>
      </c>
      <c r="F134" s="285" t="s">
        <v>2036</v>
      </c>
      <c r="G134" s="286" t="s">
        <v>335</v>
      </c>
      <c r="H134" s="287">
        <v>1</v>
      </c>
      <c r="I134" s="288"/>
      <c r="J134" s="289">
        <f>ROUND(I134*H134,2)</f>
        <v>0</v>
      </c>
      <c r="K134" s="285" t="s">
        <v>1</v>
      </c>
      <c r="L134" s="290"/>
      <c r="M134" s="291" t="s">
        <v>1</v>
      </c>
      <c r="N134" s="292" t="s">
        <v>38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355</v>
      </c>
      <c r="AT134" s="230" t="s">
        <v>737</v>
      </c>
      <c r="AU134" s="230" t="s">
        <v>83</v>
      </c>
      <c r="AY134" s="18" t="s">
        <v>169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316</v>
      </c>
      <c r="BM134" s="230" t="s">
        <v>345</v>
      </c>
    </row>
    <row r="135" s="2" customFormat="1" ht="33" customHeight="1">
      <c r="A135" s="39"/>
      <c r="B135" s="40"/>
      <c r="C135" s="219" t="s">
        <v>8</v>
      </c>
      <c r="D135" s="219" t="s">
        <v>172</v>
      </c>
      <c r="E135" s="220" t="s">
        <v>2037</v>
      </c>
      <c r="F135" s="221" t="s">
        <v>2038</v>
      </c>
      <c r="G135" s="222" t="s">
        <v>335</v>
      </c>
      <c r="H135" s="223">
        <v>1</v>
      </c>
      <c r="I135" s="224"/>
      <c r="J135" s="225">
        <f>ROUND(I135*H135,2)</f>
        <v>0</v>
      </c>
      <c r="K135" s="221" t="s">
        <v>199</v>
      </c>
      <c r="L135" s="45"/>
      <c r="M135" s="226" t="s">
        <v>1</v>
      </c>
      <c r="N135" s="227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316</v>
      </c>
      <c r="AT135" s="230" t="s">
        <v>172</v>
      </c>
      <c r="AU135" s="230" t="s">
        <v>83</v>
      </c>
      <c r="AY135" s="18" t="s">
        <v>169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316</v>
      </c>
      <c r="BM135" s="230" t="s">
        <v>352</v>
      </c>
    </row>
    <row r="136" s="2" customFormat="1">
      <c r="A136" s="39"/>
      <c r="B136" s="40"/>
      <c r="C136" s="41"/>
      <c r="D136" s="234" t="s">
        <v>522</v>
      </c>
      <c r="E136" s="41"/>
      <c r="F136" s="279" t="s">
        <v>2039</v>
      </c>
      <c r="G136" s="41"/>
      <c r="H136" s="41"/>
      <c r="I136" s="280"/>
      <c r="J136" s="41"/>
      <c r="K136" s="41"/>
      <c r="L136" s="45"/>
      <c r="M136" s="281"/>
      <c r="N136" s="282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522</v>
      </c>
      <c r="AU136" s="18" t="s">
        <v>83</v>
      </c>
    </row>
    <row r="137" s="2" customFormat="1" ht="16.5" customHeight="1">
      <c r="A137" s="39"/>
      <c r="B137" s="40"/>
      <c r="C137" s="283" t="s">
        <v>316</v>
      </c>
      <c r="D137" s="283" t="s">
        <v>737</v>
      </c>
      <c r="E137" s="284" t="s">
        <v>2040</v>
      </c>
      <c r="F137" s="285" t="s">
        <v>2041</v>
      </c>
      <c r="G137" s="286" t="s">
        <v>335</v>
      </c>
      <c r="H137" s="287">
        <v>1</v>
      </c>
      <c r="I137" s="288"/>
      <c r="J137" s="289">
        <f>ROUND(I137*H137,2)</f>
        <v>0</v>
      </c>
      <c r="K137" s="285" t="s">
        <v>1</v>
      </c>
      <c r="L137" s="290"/>
      <c r="M137" s="291" t="s">
        <v>1</v>
      </c>
      <c r="N137" s="292" t="s">
        <v>38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355</v>
      </c>
      <c r="AT137" s="230" t="s">
        <v>737</v>
      </c>
      <c r="AU137" s="230" t="s">
        <v>83</v>
      </c>
      <c r="AY137" s="18" t="s">
        <v>169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316</v>
      </c>
      <c r="BM137" s="230" t="s">
        <v>355</v>
      </c>
    </row>
    <row r="138" s="2" customFormat="1">
      <c r="A138" s="39"/>
      <c r="B138" s="40"/>
      <c r="C138" s="41"/>
      <c r="D138" s="234" t="s">
        <v>522</v>
      </c>
      <c r="E138" s="41"/>
      <c r="F138" s="279" t="s">
        <v>2042</v>
      </c>
      <c r="G138" s="41"/>
      <c r="H138" s="41"/>
      <c r="I138" s="280"/>
      <c r="J138" s="41"/>
      <c r="K138" s="41"/>
      <c r="L138" s="45"/>
      <c r="M138" s="281"/>
      <c r="N138" s="282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522</v>
      </c>
      <c r="AU138" s="18" t="s">
        <v>83</v>
      </c>
    </row>
    <row r="139" s="2" customFormat="1" ht="24.15" customHeight="1">
      <c r="A139" s="39"/>
      <c r="B139" s="40"/>
      <c r="C139" s="219" t="s">
        <v>356</v>
      </c>
      <c r="D139" s="219" t="s">
        <v>172</v>
      </c>
      <c r="E139" s="220" t="s">
        <v>2043</v>
      </c>
      <c r="F139" s="221" t="s">
        <v>2044</v>
      </c>
      <c r="G139" s="222" t="s">
        <v>335</v>
      </c>
      <c r="H139" s="223">
        <v>1</v>
      </c>
      <c r="I139" s="224"/>
      <c r="J139" s="225">
        <f>ROUND(I139*H139,2)</f>
        <v>0</v>
      </c>
      <c r="K139" s="221" t="s">
        <v>176</v>
      </c>
      <c r="L139" s="45"/>
      <c r="M139" s="226" t="s">
        <v>1</v>
      </c>
      <c r="N139" s="227" t="s">
        <v>38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316</v>
      </c>
      <c r="AT139" s="230" t="s">
        <v>172</v>
      </c>
      <c r="AU139" s="230" t="s">
        <v>83</v>
      </c>
      <c r="AY139" s="18" t="s">
        <v>169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81</v>
      </c>
      <c r="BK139" s="231">
        <f>ROUND(I139*H139,2)</f>
        <v>0</v>
      </c>
      <c r="BL139" s="18" t="s">
        <v>316</v>
      </c>
      <c r="BM139" s="230" t="s">
        <v>359</v>
      </c>
    </row>
    <row r="140" s="2" customFormat="1" ht="16.5" customHeight="1">
      <c r="A140" s="39"/>
      <c r="B140" s="40"/>
      <c r="C140" s="283" t="s">
        <v>321</v>
      </c>
      <c r="D140" s="283" t="s">
        <v>737</v>
      </c>
      <c r="E140" s="284" t="s">
        <v>2045</v>
      </c>
      <c r="F140" s="285" t="s">
        <v>2046</v>
      </c>
      <c r="G140" s="286" t="s">
        <v>335</v>
      </c>
      <c r="H140" s="287">
        <v>1</v>
      </c>
      <c r="I140" s="288"/>
      <c r="J140" s="289">
        <f>ROUND(I140*H140,2)</f>
        <v>0</v>
      </c>
      <c r="K140" s="285" t="s">
        <v>1</v>
      </c>
      <c r="L140" s="290"/>
      <c r="M140" s="291" t="s">
        <v>1</v>
      </c>
      <c r="N140" s="292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355</v>
      </c>
      <c r="AT140" s="230" t="s">
        <v>737</v>
      </c>
      <c r="AU140" s="230" t="s">
        <v>83</v>
      </c>
      <c r="AY140" s="18" t="s">
        <v>169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316</v>
      </c>
      <c r="BM140" s="230" t="s">
        <v>363</v>
      </c>
    </row>
    <row r="141" s="2" customFormat="1" ht="16.5" customHeight="1">
      <c r="A141" s="39"/>
      <c r="B141" s="40"/>
      <c r="C141" s="283" t="s">
        <v>366</v>
      </c>
      <c r="D141" s="283" t="s">
        <v>737</v>
      </c>
      <c r="E141" s="284" t="s">
        <v>2047</v>
      </c>
      <c r="F141" s="285" t="s">
        <v>2048</v>
      </c>
      <c r="G141" s="286" t="s">
        <v>2049</v>
      </c>
      <c r="H141" s="287">
        <v>1</v>
      </c>
      <c r="I141" s="288"/>
      <c r="J141" s="289">
        <f>ROUND(I141*H141,2)</f>
        <v>0</v>
      </c>
      <c r="K141" s="285" t="s">
        <v>1</v>
      </c>
      <c r="L141" s="290"/>
      <c r="M141" s="291" t="s">
        <v>1</v>
      </c>
      <c r="N141" s="292" t="s">
        <v>38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355</v>
      </c>
      <c r="AT141" s="230" t="s">
        <v>737</v>
      </c>
      <c r="AU141" s="230" t="s">
        <v>83</v>
      </c>
      <c r="AY141" s="18" t="s">
        <v>169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81</v>
      </c>
      <c r="BK141" s="231">
        <f>ROUND(I141*H141,2)</f>
        <v>0</v>
      </c>
      <c r="BL141" s="18" t="s">
        <v>316</v>
      </c>
      <c r="BM141" s="230" t="s">
        <v>369</v>
      </c>
    </row>
    <row r="142" s="2" customFormat="1" ht="16.5" customHeight="1">
      <c r="A142" s="39"/>
      <c r="B142" s="40"/>
      <c r="C142" s="219" t="s">
        <v>326</v>
      </c>
      <c r="D142" s="219" t="s">
        <v>172</v>
      </c>
      <c r="E142" s="220" t="s">
        <v>2050</v>
      </c>
      <c r="F142" s="221" t="s">
        <v>2051</v>
      </c>
      <c r="G142" s="222" t="s">
        <v>335</v>
      </c>
      <c r="H142" s="223">
        <v>1</v>
      </c>
      <c r="I142" s="224"/>
      <c r="J142" s="225">
        <f>ROUND(I142*H142,2)</f>
        <v>0</v>
      </c>
      <c r="K142" s="221" t="s">
        <v>1</v>
      </c>
      <c r="L142" s="45"/>
      <c r="M142" s="293" t="s">
        <v>1</v>
      </c>
      <c r="N142" s="294" t="s">
        <v>38</v>
      </c>
      <c r="O142" s="295"/>
      <c r="P142" s="296">
        <f>O142*H142</f>
        <v>0</v>
      </c>
      <c r="Q142" s="296">
        <v>0</v>
      </c>
      <c r="R142" s="296">
        <f>Q142*H142</f>
        <v>0</v>
      </c>
      <c r="S142" s="296">
        <v>0</v>
      </c>
      <c r="T142" s="29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316</v>
      </c>
      <c r="AT142" s="230" t="s">
        <v>172</v>
      </c>
      <c r="AU142" s="230" t="s">
        <v>83</v>
      </c>
      <c r="AY142" s="18" t="s">
        <v>169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316</v>
      </c>
      <c r="BM142" s="230" t="s">
        <v>376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7+5/l2jEJbBJnAd94zGpE3IQdxRHZtvw0IQBbT45mrmAFXb1lGPXs6g1WLGqIk17ZdolhxYWVcOcZVQSncTCnQ==" hashValue="JeeWhX3t8gYjWYdOsC4W1tgoRleccJfN2DVwwi7eQasuQ30wCQ2g9xck02bt6UDqbq8ewsgFvwzWyklXj6ysEQ==" algorithmName="SHA-512" password="CC35"/>
  <autoFilter ref="C117:K14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2052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ROUND((SUM(BE118:BE139)),  2)</f>
        <v>0</v>
      </c>
      <c r="G33" s="39"/>
      <c r="H33" s="39"/>
      <c r="I33" s="156">
        <v>0.20999999999999999</v>
      </c>
      <c r="J33" s="155">
        <f>ROUND(((SUM(BE118:BE139))*I33),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ROUND((SUM(BF118:BF139)),  2)</f>
        <v>0</v>
      </c>
      <c r="G34" s="39"/>
      <c r="H34" s="39"/>
      <c r="I34" s="156">
        <v>0.14999999999999999</v>
      </c>
      <c r="J34" s="155">
        <f>ROUND(((SUM(BF118:BF139))*I34),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ROUND((SUM(BG118:BG139)),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ROUND((SUM(BH118:BH139)),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ROUND((SUM(BI118:BI139)),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R2 - _Rozvaděče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1760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154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 xml:space="preserve"> Dětský domov a školní jídelna Sedloňov - Stavební úpravy objektu - II. ETAPA SO01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134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R2 - _Rozvaděče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14. 12. 2023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155</v>
      </c>
      <c r="D117" s="195" t="s">
        <v>58</v>
      </c>
      <c r="E117" s="195" t="s">
        <v>54</v>
      </c>
      <c r="F117" s="195" t="s">
        <v>55</v>
      </c>
      <c r="G117" s="195" t="s">
        <v>156</v>
      </c>
      <c r="H117" s="195" t="s">
        <v>157</v>
      </c>
      <c r="I117" s="195" t="s">
        <v>158</v>
      </c>
      <c r="J117" s="195" t="s">
        <v>138</v>
      </c>
      <c r="K117" s="196" t="s">
        <v>159</v>
      </c>
      <c r="L117" s="197"/>
      <c r="M117" s="101" t="s">
        <v>1</v>
      </c>
      <c r="N117" s="102" t="s">
        <v>37</v>
      </c>
      <c r="O117" s="102" t="s">
        <v>160</v>
      </c>
      <c r="P117" s="102" t="s">
        <v>161</v>
      </c>
      <c r="Q117" s="102" t="s">
        <v>162</v>
      </c>
      <c r="R117" s="102" t="s">
        <v>163</v>
      </c>
      <c r="S117" s="102" t="s">
        <v>164</v>
      </c>
      <c r="T117" s="103" t="s">
        <v>165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166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140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72</v>
      </c>
      <c r="E119" s="206" t="s">
        <v>370</v>
      </c>
      <c r="F119" s="206" t="s">
        <v>371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83</v>
      </c>
      <c r="AT119" s="215" t="s">
        <v>72</v>
      </c>
      <c r="AU119" s="215" t="s">
        <v>73</v>
      </c>
      <c r="AY119" s="214" t="s">
        <v>169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72</v>
      </c>
      <c r="E120" s="217" t="s">
        <v>1765</v>
      </c>
      <c r="F120" s="217" t="s">
        <v>1766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SUM(P121:P139)</f>
        <v>0</v>
      </c>
      <c r="Q120" s="211"/>
      <c r="R120" s="212">
        <f>SUM(R121:R139)</f>
        <v>0</v>
      </c>
      <c r="S120" s="211"/>
      <c r="T120" s="213">
        <f>SUM(T121:T139)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72</v>
      </c>
      <c r="AU120" s="215" t="s">
        <v>81</v>
      </c>
      <c r="AY120" s="214" t="s">
        <v>169</v>
      </c>
      <c r="BK120" s="216">
        <f>SUM(BK121:BK139)</f>
        <v>0</v>
      </c>
    </row>
    <row r="121" s="2" customFormat="1" ht="24.15" customHeight="1">
      <c r="A121" s="39"/>
      <c r="B121" s="40"/>
      <c r="C121" s="219" t="s">
        <v>81</v>
      </c>
      <c r="D121" s="219" t="s">
        <v>172</v>
      </c>
      <c r="E121" s="220" t="s">
        <v>2009</v>
      </c>
      <c r="F121" s="221" t="s">
        <v>2010</v>
      </c>
      <c r="G121" s="222" t="s">
        <v>335</v>
      </c>
      <c r="H121" s="223">
        <v>18</v>
      </c>
      <c r="I121" s="224"/>
      <c r="J121" s="225">
        <f>ROUND(I121*H121,2)</f>
        <v>0</v>
      </c>
      <c r="K121" s="221" t="s">
        <v>199</v>
      </c>
      <c r="L121" s="45"/>
      <c r="M121" s="226" t="s">
        <v>1</v>
      </c>
      <c r="N121" s="227" t="s">
        <v>38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316</v>
      </c>
      <c r="AT121" s="230" t="s">
        <v>172</v>
      </c>
      <c r="AU121" s="230" t="s">
        <v>83</v>
      </c>
      <c r="AY121" s="18" t="s">
        <v>169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81</v>
      </c>
      <c r="BK121" s="231">
        <f>ROUND(I121*H121,2)</f>
        <v>0</v>
      </c>
      <c r="BL121" s="18" t="s">
        <v>316</v>
      </c>
      <c r="BM121" s="230" t="s">
        <v>83</v>
      </c>
    </row>
    <row r="122" s="2" customFormat="1" ht="24.15" customHeight="1">
      <c r="A122" s="39"/>
      <c r="B122" s="40"/>
      <c r="C122" s="283" t="s">
        <v>83</v>
      </c>
      <c r="D122" s="283" t="s">
        <v>737</v>
      </c>
      <c r="E122" s="284" t="s">
        <v>2013</v>
      </c>
      <c r="F122" s="285" t="s">
        <v>2014</v>
      </c>
      <c r="G122" s="286" t="s">
        <v>335</v>
      </c>
      <c r="H122" s="287">
        <v>7</v>
      </c>
      <c r="I122" s="288"/>
      <c r="J122" s="289">
        <f>ROUND(I122*H122,2)</f>
        <v>0</v>
      </c>
      <c r="K122" s="285" t="s">
        <v>199</v>
      </c>
      <c r="L122" s="290"/>
      <c r="M122" s="291" t="s">
        <v>1</v>
      </c>
      <c r="N122" s="292" t="s">
        <v>38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355</v>
      </c>
      <c r="AT122" s="230" t="s">
        <v>737</v>
      </c>
      <c r="AU122" s="230" t="s">
        <v>83</v>
      </c>
      <c r="AY122" s="18" t="s">
        <v>169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81</v>
      </c>
      <c r="BK122" s="231">
        <f>ROUND(I122*H122,2)</f>
        <v>0</v>
      </c>
      <c r="BL122" s="18" t="s">
        <v>316</v>
      </c>
      <c r="BM122" s="230" t="s">
        <v>177</v>
      </c>
    </row>
    <row r="123" s="2" customFormat="1" ht="24.15" customHeight="1">
      <c r="A123" s="39"/>
      <c r="B123" s="40"/>
      <c r="C123" s="283" t="s">
        <v>170</v>
      </c>
      <c r="D123" s="283" t="s">
        <v>737</v>
      </c>
      <c r="E123" s="284" t="s">
        <v>2015</v>
      </c>
      <c r="F123" s="285" t="s">
        <v>2016</v>
      </c>
      <c r="G123" s="286" t="s">
        <v>335</v>
      </c>
      <c r="H123" s="287">
        <v>11</v>
      </c>
      <c r="I123" s="288"/>
      <c r="J123" s="289">
        <f>ROUND(I123*H123,2)</f>
        <v>0</v>
      </c>
      <c r="K123" s="285" t="s">
        <v>199</v>
      </c>
      <c r="L123" s="290"/>
      <c r="M123" s="291" t="s">
        <v>1</v>
      </c>
      <c r="N123" s="292" t="s">
        <v>38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355</v>
      </c>
      <c r="AT123" s="230" t="s">
        <v>737</v>
      </c>
      <c r="AU123" s="230" t="s">
        <v>83</v>
      </c>
      <c r="AY123" s="18" t="s">
        <v>169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81</v>
      </c>
      <c r="BK123" s="231">
        <f>ROUND(I123*H123,2)</f>
        <v>0</v>
      </c>
      <c r="BL123" s="18" t="s">
        <v>316</v>
      </c>
      <c r="BM123" s="230" t="s">
        <v>200</v>
      </c>
    </row>
    <row r="124" s="2" customFormat="1" ht="24.15" customHeight="1">
      <c r="A124" s="39"/>
      <c r="B124" s="40"/>
      <c r="C124" s="219" t="s">
        <v>177</v>
      </c>
      <c r="D124" s="219" t="s">
        <v>172</v>
      </c>
      <c r="E124" s="220" t="s">
        <v>2021</v>
      </c>
      <c r="F124" s="221" t="s">
        <v>2022</v>
      </c>
      <c r="G124" s="222" t="s">
        <v>335</v>
      </c>
      <c r="H124" s="223">
        <v>5</v>
      </c>
      <c r="I124" s="224"/>
      <c r="J124" s="225">
        <f>ROUND(I124*H124,2)</f>
        <v>0</v>
      </c>
      <c r="K124" s="221" t="s">
        <v>199</v>
      </c>
      <c r="L124" s="45"/>
      <c r="M124" s="226" t="s">
        <v>1</v>
      </c>
      <c r="N124" s="227" t="s">
        <v>38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316</v>
      </c>
      <c r="AT124" s="230" t="s">
        <v>172</v>
      </c>
      <c r="AU124" s="230" t="s">
        <v>83</v>
      </c>
      <c r="AY124" s="18" t="s">
        <v>169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81</v>
      </c>
      <c r="BK124" s="231">
        <f>ROUND(I124*H124,2)</f>
        <v>0</v>
      </c>
      <c r="BL124" s="18" t="s">
        <v>316</v>
      </c>
      <c r="BM124" s="230" t="s">
        <v>250</v>
      </c>
    </row>
    <row r="125" s="2" customFormat="1" ht="16.5" customHeight="1">
      <c r="A125" s="39"/>
      <c r="B125" s="40"/>
      <c r="C125" s="283" t="s">
        <v>251</v>
      </c>
      <c r="D125" s="283" t="s">
        <v>737</v>
      </c>
      <c r="E125" s="284" t="s">
        <v>2023</v>
      </c>
      <c r="F125" s="285" t="s">
        <v>2024</v>
      </c>
      <c r="G125" s="286" t="s">
        <v>335</v>
      </c>
      <c r="H125" s="287">
        <v>5</v>
      </c>
      <c r="I125" s="288"/>
      <c r="J125" s="289">
        <f>ROUND(I125*H125,2)</f>
        <v>0</v>
      </c>
      <c r="K125" s="285" t="s">
        <v>1</v>
      </c>
      <c r="L125" s="290"/>
      <c r="M125" s="291" t="s">
        <v>1</v>
      </c>
      <c r="N125" s="292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355</v>
      </c>
      <c r="AT125" s="230" t="s">
        <v>737</v>
      </c>
      <c r="AU125" s="230" t="s">
        <v>83</v>
      </c>
      <c r="AY125" s="18" t="s">
        <v>169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316</v>
      </c>
      <c r="BM125" s="230" t="s">
        <v>254</v>
      </c>
    </row>
    <row r="126" s="2" customFormat="1" ht="24.15" customHeight="1">
      <c r="A126" s="39"/>
      <c r="B126" s="40"/>
      <c r="C126" s="219" t="s">
        <v>200</v>
      </c>
      <c r="D126" s="219" t="s">
        <v>172</v>
      </c>
      <c r="E126" s="220" t="s">
        <v>2025</v>
      </c>
      <c r="F126" s="221" t="s">
        <v>2026</v>
      </c>
      <c r="G126" s="222" t="s">
        <v>335</v>
      </c>
      <c r="H126" s="223">
        <v>2</v>
      </c>
      <c r="I126" s="224"/>
      <c r="J126" s="225">
        <f>ROUND(I126*H126,2)</f>
        <v>0</v>
      </c>
      <c r="K126" s="221" t="s">
        <v>199</v>
      </c>
      <c r="L126" s="45"/>
      <c r="M126" s="226" t="s">
        <v>1</v>
      </c>
      <c r="N126" s="227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316</v>
      </c>
      <c r="AT126" s="230" t="s">
        <v>172</v>
      </c>
      <c r="AU126" s="230" t="s">
        <v>83</v>
      </c>
      <c r="AY126" s="18" t="s">
        <v>169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316</v>
      </c>
      <c r="BM126" s="230" t="s">
        <v>258</v>
      </c>
    </row>
    <row r="127" s="2" customFormat="1" ht="16.5" customHeight="1">
      <c r="A127" s="39"/>
      <c r="B127" s="40"/>
      <c r="C127" s="283" t="s">
        <v>275</v>
      </c>
      <c r="D127" s="283" t="s">
        <v>737</v>
      </c>
      <c r="E127" s="284" t="s">
        <v>2027</v>
      </c>
      <c r="F127" s="285" t="s">
        <v>2028</v>
      </c>
      <c r="G127" s="286" t="s">
        <v>335</v>
      </c>
      <c r="H127" s="287">
        <v>2</v>
      </c>
      <c r="I127" s="288"/>
      <c r="J127" s="289">
        <f>ROUND(I127*H127,2)</f>
        <v>0</v>
      </c>
      <c r="K127" s="285" t="s">
        <v>1</v>
      </c>
      <c r="L127" s="290"/>
      <c r="M127" s="291" t="s">
        <v>1</v>
      </c>
      <c r="N127" s="292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355</v>
      </c>
      <c r="AT127" s="230" t="s">
        <v>737</v>
      </c>
      <c r="AU127" s="230" t="s">
        <v>83</v>
      </c>
      <c r="AY127" s="18" t="s">
        <v>169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316</v>
      </c>
      <c r="BM127" s="230" t="s">
        <v>278</v>
      </c>
    </row>
    <row r="128" s="2" customFormat="1" ht="33" customHeight="1">
      <c r="A128" s="39"/>
      <c r="B128" s="40"/>
      <c r="C128" s="219" t="s">
        <v>250</v>
      </c>
      <c r="D128" s="219" t="s">
        <v>172</v>
      </c>
      <c r="E128" s="220" t="s">
        <v>2029</v>
      </c>
      <c r="F128" s="221" t="s">
        <v>2030</v>
      </c>
      <c r="G128" s="222" t="s">
        <v>335</v>
      </c>
      <c r="H128" s="223">
        <v>1</v>
      </c>
      <c r="I128" s="224"/>
      <c r="J128" s="225">
        <f>ROUND(I128*H128,2)</f>
        <v>0</v>
      </c>
      <c r="K128" s="221" t="s">
        <v>199</v>
      </c>
      <c r="L128" s="45"/>
      <c r="M128" s="226" t="s">
        <v>1</v>
      </c>
      <c r="N128" s="227" t="s">
        <v>38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316</v>
      </c>
      <c r="AT128" s="230" t="s">
        <v>172</v>
      </c>
      <c r="AU128" s="230" t="s">
        <v>83</v>
      </c>
      <c r="AY128" s="18" t="s">
        <v>169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316</v>
      </c>
      <c r="BM128" s="230" t="s">
        <v>316</v>
      </c>
    </row>
    <row r="129" s="2" customFormat="1" ht="16.5" customHeight="1">
      <c r="A129" s="39"/>
      <c r="B129" s="40"/>
      <c r="C129" s="283" t="s">
        <v>182</v>
      </c>
      <c r="D129" s="283" t="s">
        <v>737</v>
      </c>
      <c r="E129" s="284" t="s">
        <v>2031</v>
      </c>
      <c r="F129" s="285" t="s">
        <v>2032</v>
      </c>
      <c r="G129" s="286" t="s">
        <v>335</v>
      </c>
      <c r="H129" s="287">
        <v>1</v>
      </c>
      <c r="I129" s="288"/>
      <c r="J129" s="289">
        <f>ROUND(I129*H129,2)</f>
        <v>0</v>
      </c>
      <c r="K129" s="285" t="s">
        <v>1</v>
      </c>
      <c r="L129" s="290"/>
      <c r="M129" s="291" t="s">
        <v>1</v>
      </c>
      <c r="N129" s="292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355</v>
      </c>
      <c r="AT129" s="230" t="s">
        <v>737</v>
      </c>
      <c r="AU129" s="230" t="s">
        <v>83</v>
      </c>
      <c r="AY129" s="18" t="s">
        <v>169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316</v>
      </c>
      <c r="BM129" s="230" t="s">
        <v>321</v>
      </c>
    </row>
    <row r="130" s="2" customFormat="1" ht="24.15" customHeight="1">
      <c r="A130" s="39"/>
      <c r="B130" s="40"/>
      <c r="C130" s="219" t="s">
        <v>254</v>
      </c>
      <c r="D130" s="219" t="s">
        <v>172</v>
      </c>
      <c r="E130" s="220" t="s">
        <v>2033</v>
      </c>
      <c r="F130" s="221" t="s">
        <v>2034</v>
      </c>
      <c r="G130" s="222" t="s">
        <v>335</v>
      </c>
      <c r="H130" s="223">
        <v>1</v>
      </c>
      <c r="I130" s="224"/>
      <c r="J130" s="225">
        <f>ROUND(I130*H130,2)</f>
        <v>0</v>
      </c>
      <c r="K130" s="221" t="s">
        <v>199</v>
      </c>
      <c r="L130" s="45"/>
      <c r="M130" s="226" t="s">
        <v>1</v>
      </c>
      <c r="N130" s="227" t="s">
        <v>38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316</v>
      </c>
      <c r="AT130" s="230" t="s">
        <v>172</v>
      </c>
      <c r="AU130" s="230" t="s">
        <v>83</v>
      </c>
      <c r="AY130" s="18" t="s">
        <v>169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316</v>
      </c>
      <c r="BM130" s="230" t="s">
        <v>326</v>
      </c>
    </row>
    <row r="131" s="2" customFormat="1" ht="16.5" customHeight="1">
      <c r="A131" s="39"/>
      <c r="B131" s="40"/>
      <c r="C131" s="283" t="s">
        <v>328</v>
      </c>
      <c r="D131" s="283" t="s">
        <v>737</v>
      </c>
      <c r="E131" s="284" t="s">
        <v>2035</v>
      </c>
      <c r="F131" s="285" t="s">
        <v>2036</v>
      </c>
      <c r="G131" s="286" t="s">
        <v>335</v>
      </c>
      <c r="H131" s="287">
        <v>1</v>
      </c>
      <c r="I131" s="288"/>
      <c r="J131" s="289">
        <f>ROUND(I131*H131,2)</f>
        <v>0</v>
      </c>
      <c r="K131" s="285" t="s">
        <v>1</v>
      </c>
      <c r="L131" s="290"/>
      <c r="M131" s="291" t="s">
        <v>1</v>
      </c>
      <c r="N131" s="292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355</v>
      </c>
      <c r="AT131" s="230" t="s">
        <v>737</v>
      </c>
      <c r="AU131" s="230" t="s">
        <v>83</v>
      </c>
      <c r="AY131" s="18" t="s">
        <v>169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316</v>
      </c>
      <c r="BM131" s="230" t="s">
        <v>331</v>
      </c>
    </row>
    <row r="132" s="2" customFormat="1" ht="33" customHeight="1">
      <c r="A132" s="39"/>
      <c r="B132" s="40"/>
      <c r="C132" s="219" t="s">
        <v>258</v>
      </c>
      <c r="D132" s="219" t="s">
        <v>172</v>
      </c>
      <c r="E132" s="220" t="s">
        <v>2037</v>
      </c>
      <c r="F132" s="221" t="s">
        <v>2038</v>
      </c>
      <c r="G132" s="222" t="s">
        <v>335</v>
      </c>
      <c r="H132" s="223">
        <v>1</v>
      </c>
      <c r="I132" s="224"/>
      <c r="J132" s="225">
        <f>ROUND(I132*H132,2)</f>
        <v>0</v>
      </c>
      <c r="K132" s="221" t="s">
        <v>199</v>
      </c>
      <c r="L132" s="45"/>
      <c r="M132" s="226" t="s">
        <v>1</v>
      </c>
      <c r="N132" s="227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316</v>
      </c>
      <c r="AT132" s="230" t="s">
        <v>172</v>
      </c>
      <c r="AU132" s="230" t="s">
        <v>83</v>
      </c>
      <c r="AY132" s="18" t="s">
        <v>169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316</v>
      </c>
      <c r="BM132" s="230" t="s">
        <v>336</v>
      </c>
    </row>
    <row r="133" s="2" customFormat="1">
      <c r="A133" s="39"/>
      <c r="B133" s="40"/>
      <c r="C133" s="41"/>
      <c r="D133" s="234" t="s">
        <v>522</v>
      </c>
      <c r="E133" s="41"/>
      <c r="F133" s="279" t="s">
        <v>2039</v>
      </c>
      <c r="G133" s="41"/>
      <c r="H133" s="41"/>
      <c r="I133" s="280"/>
      <c r="J133" s="41"/>
      <c r="K133" s="41"/>
      <c r="L133" s="45"/>
      <c r="M133" s="281"/>
      <c r="N133" s="282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522</v>
      </c>
      <c r="AU133" s="18" t="s">
        <v>83</v>
      </c>
    </row>
    <row r="134" s="2" customFormat="1" ht="16.5" customHeight="1">
      <c r="A134" s="39"/>
      <c r="B134" s="40"/>
      <c r="C134" s="283" t="s">
        <v>337</v>
      </c>
      <c r="D134" s="283" t="s">
        <v>737</v>
      </c>
      <c r="E134" s="284" t="s">
        <v>2040</v>
      </c>
      <c r="F134" s="285" t="s">
        <v>2041</v>
      </c>
      <c r="G134" s="286" t="s">
        <v>335</v>
      </c>
      <c r="H134" s="287">
        <v>1</v>
      </c>
      <c r="I134" s="288"/>
      <c r="J134" s="289">
        <f>ROUND(I134*H134,2)</f>
        <v>0</v>
      </c>
      <c r="K134" s="285" t="s">
        <v>1</v>
      </c>
      <c r="L134" s="290"/>
      <c r="M134" s="291" t="s">
        <v>1</v>
      </c>
      <c r="N134" s="292" t="s">
        <v>38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355</v>
      </c>
      <c r="AT134" s="230" t="s">
        <v>737</v>
      </c>
      <c r="AU134" s="230" t="s">
        <v>83</v>
      </c>
      <c r="AY134" s="18" t="s">
        <v>169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316</v>
      </c>
      <c r="BM134" s="230" t="s">
        <v>340</v>
      </c>
    </row>
    <row r="135" s="2" customFormat="1">
      <c r="A135" s="39"/>
      <c r="B135" s="40"/>
      <c r="C135" s="41"/>
      <c r="D135" s="234" t="s">
        <v>522</v>
      </c>
      <c r="E135" s="41"/>
      <c r="F135" s="279" t="s">
        <v>2042</v>
      </c>
      <c r="G135" s="41"/>
      <c r="H135" s="41"/>
      <c r="I135" s="280"/>
      <c r="J135" s="41"/>
      <c r="K135" s="41"/>
      <c r="L135" s="45"/>
      <c r="M135" s="281"/>
      <c r="N135" s="282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522</v>
      </c>
      <c r="AU135" s="18" t="s">
        <v>83</v>
      </c>
    </row>
    <row r="136" s="2" customFormat="1" ht="24.15" customHeight="1">
      <c r="A136" s="39"/>
      <c r="B136" s="40"/>
      <c r="C136" s="219" t="s">
        <v>278</v>
      </c>
      <c r="D136" s="219" t="s">
        <v>172</v>
      </c>
      <c r="E136" s="220" t="s">
        <v>2043</v>
      </c>
      <c r="F136" s="221" t="s">
        <v>2044</v>
      </c>
      <c r="G136" s="222" t="s">
        <v>335</v>
      </c>
      <c r="H136" s="223">
        <v>1</v>
      </c>
      <c r="I136" s="224"/>
      <c r="J136" s="225">
        <f>ROUND(I136*H136,2)</f>
        <v>0</v>
      </c>
      <c r="K136" s="221" t="s">
        <v>176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316</v>
      </c>
      <c r="AT136" s="230" t="s">
        <v>172</v>
      </c>
      <c r="AU136" s="230" t="s">
        <v>83</v>
      </c>
      <c r="AY136" s="18" t="s">
        <v>169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316</v>
      </c>
      <c r="BM136" s="230" t="s">
        <v>345</v>
      </c>
    </row>
    <row r="137" s="2" customFormat="1" ht="16.5" customHeight="1">
      <c r="A137" s="39"/>
      <c r="B137" s="40"/>
      <c r="C137" s="283" t="s">
        <v>8</v>
      </c>
      <c r="D137" s="283" t="s">
        <v>737</v>
      </c>
      <c r="E137" s="284" t="s">
        <v>2045</v>
      </c>
      <c r="F137" s="285" t="s">
        <v>2046</v>
      </c>
      <c r="G137" s="286" t="s">
        <v>335</v>
      </c>
      <c r="H137" s="287">
        <v>1</v>
      </c>
      <c r="I137" s="288"/>
      <c r="J137" s="289">
        <f>ROUND(I137*H137,2)</f>
        <v>0</v>
      </c>
      <c r="K137" s="285" t="s">
        <v>1</v>
      </c>
      <c r="L137" s="290"/>
      <c r="M137" s="291" t="s">
        <v>1</v>
      </c>
      <c r="N137" s="292" t="s">
        <v>38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355</v>
      </c>
      <c r="AT137" s="230" t="s">
        <v>737</v>
      </c>
      <c r="AU137" s="230" t="s">
        <v>83</v>
      </c>
      <c r="AY137" s="18" t="s">
        <v>169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316</v>
      </c>
      <c r="BM137" s="230" t="s">
        <v>352</v>
      </c>
    </row>
    <row r="138" s="2" customFormat="1" ht="16.5" customHeight="1">
      <c r="A138" s="39"/>
      <c r="B138" s="40"/>
      <c r="C138" s="283" t="s">
        <v>316</v>
      </c>
      <c r="D138" s="283" t="s">
        <v>737</v>
      </c>
      <c r="E138" s="284" t="s">
        <v>2047</v>
      </c>
      <c r="F138" s="285" t="s">
        <v>2048</v>
      </c>
      <c r="G138" s="286" t="s">
        <v>2049</v>
      </c>
      <c r="H138" s="287">
        <v>1</v>
      </c>
      <c r="I138" s="288"/>
      <c r="J138" s="289">
        <f>ROUND(I138*H138,2)</f>
        <v>0</v>
      </c>
      <c r="K138" s="285" t="s">
        <v>1</v>
      </c>
      <c r="L138" s="290"/>
      <c r="M138" s="291" t="s">
        <v>1</v>
      </c>
      <c r="N138" s="292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355</v>
      </c>
      <c r="AT138" s="230" t="s">
        <v>737</v>
      </c>
      <c r="AU138" s="230" t="s">
        <v>83</v>
      </c>
      <c r="AY138" s="18" t="s">
        <v>169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316</v>
      </c>
      <c r="BM138" s="230" t="s">
        <v>355</v>
      </c>
    </row>
    <row r="139" s="2" customFormat="1" ht="16.5" customHeight="1">
      <c r="A139" s="39"/>
      <c r="B139" s="40"/>
      <c r="C139" s="219" t="s">
        <v>356</v>
      </c>
      <c r="D139" s="219" t="s">
        <v>172</v>
      </c>
      <c r="E139" s="220" t="s">
        <v>2050</v>
      </c>
      <c r="F139" s="221" t="s">
        <v>2051</v>
      </c>
      <c r="G139" s="222" t="s">
        <v>335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93" t="s">
        <v>1</v>
      </c>
      <c r="N139" s="294" t="s">
        <v>38</v>
      </c>
      <c r="O139" s="295"/>
      <c r="P139" s="296">
        <f>O139*H139</f>
        <v>0</v>
      </c>
      <c r="Q139" s="296">
        <v>0</v>
      </c>
      <c r="R139" s="296">
        <f>Q139*H139</f>
        <v>0</v>
      </c>
      <c r="S139" s="296">
        <v>0</v>
      </c>
      <c r="T139" s="29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316</v>
      </c>
      <c r="AT139" s="230" t="s">
        <v>172</v>
      </c>
      <c r="AU139" s="230" t="s">
        <v>83</v>
      </c>
      <c r="AY139" s="18" t="s">
        <v>169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81</v>
      </c>
      <c r="BK139" s="231">
        <f>ROUND(I139*H139,2)</f>
        <v>0</v>
      </c>
      <c r="BL139" s="18" t="s">
        <v>316</v>
      </c>
      <c r="BM139" s="230" t="s">
        <v>359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ei4Eih5FEHYSv+n4n4JxOMeRcemIeXDq1RTNbeAhHj1SVNH9K61udZeHGMv6wtZhZ6soJW4aJMKst0CL69i2AQ==" hashValue="seTXB7s4tsHLScH3ERnfLcjVNhOsuJdMT89t9YK4fyJGc23JF7mVD3pgEVFMXGFsJka+fcPK7qWy37FPcBIgPw==" algorithmName="SHA-512" password="CC35"/>
  <autoFilter ref="C117:K13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2053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ROUND((SUM(BE118:BE145)),  2)</f>
        <v>0</v>
      </c>
      <c r="G33" s="39"/>
      <c r="H33" s="39"/>
      <c r="I33" s="156">
        <v>0.20999999999999999</v>
      </c>
      <c r="J33" s="155">
        <f>ROUND(((SUM(BE118:BE145))*I33),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ROUND((SUM(BF118:BF145)),  2)</f>
        <v>0</v>
      </c>
      <c r="G34" s="39"/>
      <c r="H34" s="39"/>
      <c r="I34" s="156">
        <v>0.14999999999999999</v>
      </c>
      <c r="J34" s="155">
        <f>ROUND(((SUM(BF118:BF145))*I34),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ROUND((SUM(BG118:BG145)),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ROUND((SUM(BH118:BH145)),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ROUND((SUM(BI118:BI145)),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RH - _Rozvaděče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1760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154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 xml:space="preserve"> Dětský domov a školní jídelna Sedloňov - Stavební úpravy objektu - II. ETAPA SO01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134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RH - _Rozvaděče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14. 12. 2023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155</v>
      </c>
      <c r="D117" s="195" t="s">
        <v>58</v>
      </c>
      <c r="E117" s="195" t="s">
        <v>54</v>
      </c>
      <c r="F117" s="195" t="s">
        <v>55</v>
      </c>
      <c r="G117" s="195" t="s">
        <v>156</v>
      </c>
      <c r="H117" s="195" t="s">
        <v>157</v>
      </c>
      <c r="I117" s="195" t="s">
        <v>158</v>
      </c>
      <c r="J117" s="195" t="s">
        <v>138</v>
      </c>
      <c r="K117" s="196" t="s">
        <v>159</v>
      </c>
      <c r="L117" s="197"/>
      <c r="M117" s="101" t="s">
        <v>1</v>
      </c>
      <c r="N117" s="102" t="s">
        <v>37</v>
      </c>
      <c r="O117" s="102" t="s">
        <v>160</v>
      </c>
      <c r="P117" s="102" t="s">
        <v>161</v>
      </c>
      <c r="Q117" s="102" t="s">
        <v>162</v>
      </c>
      <c r="R117" s="102" t="s">
        <v>163</v>
      </c>
      <c r="S117" s="102" t="s">
        <v>164</v>
      </c>
      <c r="T117" s="103" t="s">
        <v>165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166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140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72</v>
      </c>
      <c r="E119" s="206" t="s">
        <v>370</v>
      </c>
      <c r="F119" s="206" t="s">
        <v>371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83</v>
      </c>
      <c r="AT119" s="215" t="s">
        <v>72</v>
      </c>
      <c r="AU119" s="215" t="s">
        <v>73</v>
      </c>
      <c r="AY119" s="214" t="s">
        <v>169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72</v>
      </c>
      <c r="E120" s="217" t="s">
        <v>1765</v>
      </c>
      <c r="F120" s="217" t="s">
        <v>1766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SUM(P121:P145)</f>
        <v>0</v>
      </c>
      <c r="Q120" s="211"/>
      <c r="R120" s="212">
        <f>SUM(R121:R145)</f>
        <v>0</v>
      </c>
      <c r="S120" s="211"/>
      <c r="T120" s="213">
        <f>SUM(T121:T145)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72</v>
      </c>
      <c r="AU120" s="215" t="s">
        <v>81</v>
      </c>
      <c r="AY120" s="214" t="s">
        <v>169</v>
      </c>
      <c r="BK120" s="216">
        <f>SUM(BK121:BK145)</f>
        <v>0</v>
      </c>
    </row>
    <row r="121" s="2" customFormat="1" ht="33" customHeight="1">
      <c r="A121" s="39"/>
      <c r="B121" s="40"/>
      <c r="C121" s="219" t="s">
        <v>81</v>
      </c>
      <c r="D121" s="219" t="s">
        <v>172</v>
      </c>
      <c r="E121" s="220" t="s">
        <v>2054</v>
      </c>
      <c r="F121" s="221" t="s">
        <v>2055</v>
      </c>
      <c r="G121" s="222" t="s">
        <v>335</v>
      </c>
      <c r="H121" s="223">
        <v>1</v>
      </c>
      <c r="I121" s="224"/>
      <c r="J121" s="225">
        <f>ROUND(I121*H121,2)</f>
        <v>0</v>
      </c>
      <c r="K121" s="221" t="s">
        <v>176</v>
      </c>
      <c r="L121" s="45"/>
      <c r="M121" s="226" t="s">
        <v>1</v>
      </c>
      <c r="N121" s="227" t="s">
        <v>38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316</v>
      </c>
      <c r="AT121" s="230" t="s">
        <v>172</v>
      </c>
      <c r="AU121" s="230" t="s">
        <v>83</v>
      </c>
      <c r="AY121" s="18" t="s">
        <v>169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81</v>
      </c>
      <c r="BK121" s="231">
        <f>ROUND(I121*H121,2)</f>
        <v>0</v>
      </c>
      <c r="BL121" s="18" t="s">
        <v>316</v>
      </c>
      <c r="BM121" s="230" t="s">
        <v>83</v>
      </c>
    </row>
    <row r="122" s="2" customFormat="1" ht="24.15" customHeight="1">
      <c r="A122" s="39"/>
      <c r="B122" s="40"/>
      <c r="C122" s="219" t="s">
        <v>83</v>
      </c>
      <c r="D122" s="219" t="s">
        <v>172</v>
      </c>
      <c r="E122" s="220" t="s">
        <v>2009</v>
      </c>
      <c r="F122" s="221" t="s">
        <v>2010</v>
      </c>
      <c r="G122" s="222" t="s">
        <v>335</v>
      </c>
      <c r="H122" s="223">
        <v>33</v>
      </c>
      <c r="I122" s="224"/>
      <c r="J122" s="225">
        <f>ROUND(I122*H122,2)</f>
        <v>0</v>
      </c>
      <c r="K122" s="221" t="s">
        <v>199</v>
      </c>
      <c r="L122" s="45"/>
      <c r="M122" s="226" t="s">
        <v>1</v>
      </c>
      <c r="N122" s="227" t="s">
        <v>38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316</v>
      </c>
      <c r="AT122" s="230" t="s">
        <v>172</v>
      </c>
      <c r="AU122" s="230" t="s">
        <v>83</v>
      </c>
      <c r="AY122" s="18" t="s">
        <v>169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81</v>
      </c>
      <c r="BK122" s="231">
        <f>ROUND(I122*H122,2)</f>
        <v>0</v>
      </c>
      <c r="BL122" s="18" t="s">
        <v>316</v>
      </c>
      <c r="BM122" s="230" t="s">
        <v>177</v>
      </c>
    </row>
    <row r="123" s="2" customFormat="1" ht="24.15" customHeight="1">
      <c r="A123" s="39"/>
      <c r="B123" s="40"/>
      <c r="C123" s="283" t="s">
        <v>170</v>
      </c>
      <c r="D123" s="283" t="s">
        <v>737</v>
      </c>
      <c r="E123" s="284" t="s">
        <v>2011</v>
      </c>
      <c r="F123" s="285" t="s">
        <v>2012</v>
      </c>
      <c r="G123" s="286" t="s">
        <v>335</v>
      </c>
      <c r="H123" s="287">
        <v>2</v>
      </c>
      <c r="I123" s="288"/>
      <c r="J123" s="289">
        <f>ROUND(I123*H123,2)</f>
        <v>0</v>
      </c>
      <c r="K123" s="285" t="s">
        <v>199</v>
      </c>
      <c r="L123" s="290"/>
      <c r="M123" s="291" t="s">
        <v>1</v>
      </c>
      <c r="N123" s="292" t="s">
        <v>38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355</v>
      </c>
      <c r="AT123" s="230" t="s">
        <v>737</v>
      </c>
      <c r="AU123" s="230" t="s">
        <v>83</v>
      </c>
      <c r="AY123" s="18" t="s">
        <v>169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81</v>
      </c>
      <c r="BK123" s="231">
        <f>ROUND(I123*H123,2)</f>
        <v>0</v>
      </c>
      <c r="BL123" s="18" t="s">
        <v>316</v>
      </c>
      <c r="BM123" s="230" t="s">
        <v>200</v>
      </c>
    </row>
    <row r="124" s="2" customFormat="1" ht="24.15" customHeight="1">
      <c r="A124" s="39"/>
      <c r="B124" s="40"/>
      <c r="C124" s="283" t="s">
        <v>177</v>
      </c>
      <c r="D124" s="283" t="s">
        <v>737</v>
      </c>
      <c r="E124" s="284" t="s">
        <v>2013</v>
      </c>
      <c r="F124" s="285" t="s">
        <v>2014</v>
      </c>
      <c r="G124" s="286" t="s">
        <v>335</v>
      </c>
      <c r="H124" s="287">
        <v>11</v>
      </c>
      <c r="I124" s="288"/>
      <c r="J124" s="289">
        <f>ROUND(I124*H124,2)</f>
        <v>0</v>
      </c>
      <c r="K124" s="285" t="s">
        <v>199</v>
      </c>
      <c r="L124" s="290"/>
      <c r="M124" s="291" t="s">
        <v>1</v>
      </c>
      <c r="N124" s="292" t="s">
        <v>38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355</v>
      </c>
      <c r="AT124" s="230" t="s">
        <v>737</v>
      </c>
      <c r="AU124" s="230" t="s">
        <v>83</v>
      </c>
      <c r="AY124" s="18" t="s">
        <v>169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81</v>
      </c>
      <c r="BK124" s="231">
        <f>ROUND(I124*H124,2)</f>
        <v>0</v>
      </c>
      <c r="BL124" s="18" t="s">
        <v>316</v>
      </c>
      <c r="BM124" s="230" t="s">
        <v>250</v>
      </c>
    </row>
    <row r="125" s="2" customFormat="1" ht="24.15" customHeight="1">
      <c r="A125" s="39"/>
      <c r="B125" s="40"/>
      <c r="C125" s="283" t="s">
        <v>251</v>
      </c>
      <c r="D125" s="283" t="s">
        <v>737</v>
      </c>
      <c r="E125" s="284" t="s">
        <v>2015</v>
      </c>
      <c r="F125" s="285" t="s">
        <v>2016</v>
      </c>
      <c r="G125" s="286" t="s">
        <v>335</v>
      </c>
      <c r="H125" s="287">
        <v>20</v>
      </c>
      <c r="I125" s="288"/>
      <c r="J125" s="289">
        <f>ROUND(I125*H125,2)</f>
        <v>0</v>
      </c>
      <c r="K125" s="285" t="s">
        <v>199</v>
      </c>
      <c r="L125" s="290"/>
      <c r="M125" s="291" t="s">
        <v>1</v>
      </c>
      <c r="N125" s="292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355</v>
      </c>
      <c r="AT125" s="230" t="s">
        <v>737</v>
      </c>
      <c r="AU125" s="230" t="s">
        <v>83</v>
      </c>
      <c r="AY125" s="18" t="s">
        <v>169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316</v>
      </c>
      <c r="BM125" s="230" t="s">
        <v>254</v>
      </c>
    </row>
    <row r="126" s="2" customFormat="1" ht="24.15" customHeight="1">
      <c r="A126" s="39"/>
      <c r="B126" s="40"/>
      <c r="C126" s="219" t="s">
        <v>200</v>
      </c>
      <c r="D126" s="219" t="s">
        <v>172</v>
      </c>
      <c r="E126" s="220" t="s">
        <v>2017</v>
      </c>
      <c r="F126" s="221" t="s">
        <v>2018</v>
      </c>
      <c r="G126" s="222" t="s">
        <v>335</v>
      </c>
      <c r="H126" s="223">
        <v>13</v>
      </c>
      <c r="I126" s="224"/>
      <c r="J126" s="225">
        <f>ROUND(I126*H126,2)</f>
        <v>0</v>
      </c>
      <c r="K126" s="221" t="s">
        <v>199</v>
      </c>
      <c r="L126" s="45"/>
      <c r="M126" s="226" t="s">
        <v>1</v>
      </c>
      <c r="N126" s="227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316</v>
      </c>
      <c r="AT126" s="230" t="s">
        <v>172</v>
      </c>
      <c r="AU126" s="230" t="s">
        <v>83</v>
      </c>
      <c r="AY126" s="18" t="s">
        <v>169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316</v>
      </c>
      <c r="BM126" s="230" t="s">
        <v>258</v>
      </c>
    </row>
    <row r="127" s="2" customFormat="1" ht="24.15" customHeight="1">
      <c r="A127" s="39"/>
      <c r="B127" s="40"/>
      <c r="C127" s="283" t="s">
        <v>275</v>
      </c>
      <c r="D127" s="283" t="s">
        <v>737</v>
      </c>
      <c r="E127" s="284" t="s">
        <v>2019</v>
      </c>
      <c r="F127" s="285" t="s">
        <v>2020</v>
      </c>
      <c r="G127" s="286" t="s">
        <v>335</v>
      </c>
      <c r="H127" s="287">
        <v>2</v>
      </c>
      <c r="I127" s="288"/>
      <c r="J127" s="289">
        <f>ROUND(I127*H127,2)</f>
        <v>0</v>
      </c>
      <c r="K127" s="285" t="s">
        <v>199</v>
      </c>
      <c r="L127" s="290"/>
      <c r="M127" s="291" t="s">
        <v>1</v>
      </c>
      <c r="N127" s="292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355</v>
      </c>
      <c r="AT127" s="230" t="s">
        <v>737</v>
      </c>
      <c r="AU127" s="230" t="s">
        <v>83</v>
      </c>
      <c r="AY127" s="18" t="s">
        <v>169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316</v>
      </c>
      <c r="BM127" s="230" t="s">
        <v>278</v>
      </c>
    </row>
    <row r="128" s="2" customFormat="1" ht="24.15" customHeight="1">
      <c r="A128" s="39"/>
      <c r="B128" s="40"/>
      <c r="C128" s="283" t="s">
        <v>250</v>
      </c>
      <c r="D128" s="283" t="s">
        <v>737</v>
      </c>
      <c r="E128" s="284" t="s">
        <v>2056</v>
      </c>
      <c r="F128" s="285" t="s">
        <v>2057</v>
      </c>
      <c r="G128" s="286" t="s">
        <v>335</v>
      </c>
      <c r="H128" s="287">
        <v>5</v>
      </c>
      <c r="I128" s="288"/>
      <c r="J128" s="289">
        <f>ROUND(I128*H128,2)</f>
        <v>0</v>
      </c>
      <c r="K128" s="285" t="s">
        <v>176</v>
      </c>
      <c r="L128" s="290"/>
      <c r="M128" s="291" t="s">
        <v>1</v>
      </c>
      <c r="N128" s="292" t="s">
        <v>38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355</v>
      </c>
      <c r="AT128" s="230" t="s">
        <v>737</v>
      </c>
      <c r="AU128" s="230" t="s">
        <v>83</v>
      </c>
      <c r="AY128" s="18" t="s">
        <v>169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316</v>
      </c>
      <c r="BM128" s="230" t="s">
        <v>316</v>
      </c>
    </row>
    <row r="129" s="2" customFormat="1" ht="24.15" customHeight="1">
      <c r="A129" s="39"/>
      <c r="B129" s="40"/>
      <c r="C129" s="283" t="s">
        <v>182</v>
      </c>
      <c r="D129" s="283" t="s">
        <v>737</v>
      </c>
      <c r="E129" s="284" t="s">
        <v>2058</v>
      </c>
      <c r="F129" s="285" t="s">
        <v>2059</v>
      </c>
      <c r="G129" s="286" t="s">
        <v>335</v>
      </c>
      <c r="H129" s="287">
        <v>6</v>
      </c>
      <c r="I129" s="288"/>
      <c r="J129" s="289">
        <f>ROUND(I129*H129,2)</f>
        <v>0</v>
      </c>
      <c r="K129" s="285" t="s">
        <v>176</v>
      </c>
      <c r="L129" s="290"/>
      <c r="M129" s="291" t="s">
        <v>1</v>
      </c>
      <c r="N129" s="292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355</v>
      </c>
      <c r="AT129" s="230" t="s">
        <v>737</v>
      </c>
      <c r="AU129" s="230" t="s">
        <v>83</v>
      </c>
      <c r="AY129" s="18" t="s">
        <v>169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316</v>
      </c>
      <c r="BM129" s="230" t="s">
        <v>321</v>
      </c>
    </row>
    <row r="130" s="2" customFormat="1" ht="24.15" customHeight="1">
      <c r="A130" s="39"/>
      <c r="B130" s="40"/>
      <c r="C130" s="219" t="s">
        <v>254</v>
      </c>
      <c r="D130" s="219" t="s">
        <v>172</v>
      </c>
      <c r="E130" s="220" t="s">
        <v>2021</v>
      </c>
      <c r="F130" s="221" t="s">
        <v>2022</v>
      </c>
      <c r="G130" s="222" t="s">
        <v>335</v>
      </c>
      <c r="H130" s="223">
        <v>13</v>
      </c>
      <c r="I130" s="224"/>
      <c r="J130" s="225">
        <f>ROUND(I130*H130,2)</f>
        <v>0</v>
      </c>
      <c r="K130" s="221" t="s">
        <v>199</v>
      </c>
      <c r="L130" s="45"/>
      <c r="M130" s="226" t="s">
        <v>1</v>
      </c>
      <c r="N130" s="227" t="s">
        <v>38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316</v>
      </c>
      <c r="AT130" s="230" t="s">
        <v>172</v>
      </c>
      <c r="AU130" s="230" t="s">
        <v>83</v>
      </c>
      <c r="AY130" s="18" t="s">
        <v>169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316</v>
      </c>
      <c r="BM130" s="230" t="s">
        <v>326</v>
      </c>
    </row>
    <row r="131" s="2" customFormat="1" ht="16.5" customHeight="1">
      <c r="A131" s="39"/>
      <c r="B131" s="40"/>
      <c r="C131" s="283" t="s">
        <v>328</v>
      </c>
      <c r="D131" s="283" t="s">
        <v>737</v>
      </c>
      <c r="E131" s="284" t="s">
        <v>2023</v>
      </c>
      <c r="F131" s="285" t="s">
        <v>2024</v>
      </c>
      <c r="G131" s="286" t="s">
        <v>335</v>
      </c>
      <c r="H131" s="287">
        <v>13</v>
      </c>
      <c r="I131" s="288"/>
      <c r="J131" s="289">
        <f>ROUND(I131*H131,2)</f>
        <v>0</v>
      </c>
      <c r="K131" s="285" t="s">
        <v>1</v>
      </c>
      <c r="L131" s="290"/>
      <c r="M131" s="291" t="s">
        <v>1</v>
      </c>
      <c r="N131" s="292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355</v>
      </c>
      <c r="AT131" s="230" t="s">
        <v>737</v>
      </c>
      <c r="AU131" s="230" t="s">
        <v>83</v>
      </c>
      <c r="AY131" s="18" t="s">
        <v>169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316</v>
      </c>
      <c r="BM131" s="230" t="s">
        <v>331</v>
      </c>
    </row>
    <row r="132" s="2" customFormat="1" ht="24.15" customHeight="1">
      <c r="A132" s="39"/>
      <c r="B132" s="40"/>
      <c r="C132" s="219" t="s">
        <v>258</v>
      </c>
      <c r="D132" s="219" t="s">
        <v>172</v>
      </c>
      <c r="E132" s="220" t="s">
        <v>2025</v>
      </c>
      <c r="F132" s="221" t="s">
        <v>2026</v>
      </c>
      <c r="G132" s="222" t="s">
        <v>335</v>
      </c>
      <c r="H132" s="223">
        <v>3</v>
      </c>
      <c r="I132" s="224"/>
      <c r="J132" s="225">
        <f>ROUND(I132*H132,2)</f>
        <v>0</v>
      </c>
      <c r="K132" s="221" t="s">
        <v>199</v>
      </c>
      <c r="L132" s="45"/>
      <c r="M132" s="226" t="s">
        <v>1</v>
      </c>
      <c r="N132" s="227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316</v>
      </c>
      <c r="AT132" s="230" t="s">
        <v>172</v>
      </c>
      <c r="AU132" s="230" t="s">
        <v>83</v>
      </c>
      <c r="AY132" s="18" t="s">
        <v>169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316</v>
      </c>
      <c r="BM132" s="230" t="s">
        <v>336</v>
      </c>
    </row>
    <row r="133" s="2" customFormat="1" ht="16.5" customHeight="1">
      <c r="A133" s="39"/>
      <c r="B133" s="40"/>
      <c r="C133" s="283" t="s">
        <v>337</v>
      </c>
      <c r="D133" s="283" t="s">
        <v>737</v>
      </c>
      <c r="E133" s="284" t="s">
        <v>2027</v>
      </c>
      <c r="F133" s="285" t="s">
        <v>2028</v>
      </c>
      <c r="G133" s="286" t="s">
        <v>335</v>
      </c>
      <c r="H133" s="287">
        <v>3</v>
      </c>
      <c r="I133" s="288"/>
      <c r="J133" s="289">
        <f>ROUND(I133*H133,2)</f>
        <v>0</v>
      </c>
      <c r="K133" s="285" t="s">
        <v>1</v>
      </c>
      <c r="L133" s="290"/>
      <c r="M133" s="291" t="s">
        <v>1</v>
      </c>
      <c r="N133" s="292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355</v>
      </c>
      <c r="AT133" s="230" t="s">
        <v>737</v>
      </c>
      <c r="AU133" s="230" t="s">
        <v>83</v>
      </c>
      <c r="AY133" s="18" t="s">
        <v>169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316</v>
      </c>
      <c r="BM133" s="230" t="s">
        <v>340</v>
      </c>
    </row>
    <row r="134" s="2" customFormat="1" ht="37.8" customHeight="1">
      <c r="A134" s="39"/>
      <c r="B134" s="40"/>
      <c r="C134" s="219" t="s">
        <v>278</v>
      </c>
      <c r="D134" s="219" t="s">
        <v>172</v>
      </c>
      <c r="E134" s="220" t="s">
        <v>2060</v>
      </c>
      <c r="F134" s="221" t="s">
        <v>2061</v>
      </c>
      <c r="G134" s="222" t="s">
        <v>335</v>
      </c>
      <c r="H134" s="223">
        <v>1</v>
      </c>
      <c r="I134" s="224"/>
      <c r="J134" s="225">
        <f>ROUND(I134*H134,2)</f>
        <v>0</v>
      </c>
      <c r="K134" s="221" t="s">
        <v>176</v>
      </c>
      <c r="L134" s="45"/>
      <c r="M134" s="226" t="s">
        <v>1</v>
      </c>
      <c r="N134" s="227" t="s">
        <v>38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316</v>
      </c>
      <c r="AT134" s="230" t="s">
        <v>172</v>
      </c>
      <c r="AU134" s="230" t="s">
        <v>83</v>
      </c>
      <c r="AY134" s="18" t="s">
        <v>169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316</v>
      </c>
      <c r="BM134" s="230" t="s">
        <v>345</v>
      </c>
    </row>
    <row r="135" s="2" customFormat="1" ht="16.5" customHeight="1">
      <c r="A135" s="39"/>
      <c r="B135" s="40"/>
      <c r="C135" s="283" t="s">
        <v>8</v>
      </c>
      <c r="D135" s="283" t="s">
        <v>737</v>
      </c>
      <c r="E135" s="284" t="s">
        <v>2031</v>
      </c>
      <c r="F135" s="285" t="s">
        <v>2062</v>
      </c>
      <c r="G135" s="286" t="s">
        <v>335</v>
      </c>
      <c r="H135" s="287">
        <v>1</v>
      </c>
      <c r="I135" s="288"/>
      <c r="J135" s="289">
        <f>ROUND(I135*H135,2)</f>
        <v>0</v>
      </c>
      <c r="K135" s="285" t="s">
        <v>1</v>
      </c>
      <c r="L135" s="290"/>
      <c r="M135" s="291" t="s">
        <v>1</v>
      </c>
      <c r="N135" s="292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355</v>
      </c>
      <c r="AT135" s="230" t="s">
        <v>737</v>
      </c>
      <c r="AU135" s="230" t="s">
        <v>83</v>
      </c>
      <c r="AY135" s="18" t="s">
        <v>169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316</v>
      </c>
      <c r="BM135" s="230" t="s">
        <v>352</v>
      </c>
    </row>
    <row r="136" s="2" customFormat="1" ht="24.15" customHeight="1">
      <c r="A136" s="39"/>
      <c r="B136" s="40"/>
      <c r="C136" s="219" t="s">
        <v>316</v>
      </c>
      <c r="D136" s="219" t="s">
        <v>172</v>
      </c>
      <c r="E136" s="220" t="s">
        <v>2033</v>
      </c>
      <c r="F136" s="221" t="s">
        <v>2034</v>
      </c>
      <c r="G136" s="222" t="s">
        <v>335</v>
      </c>
      <c r="H136" s="223">
        <v>1</v>
      </c>
      <c r="I136" s="224"/>
      <c r="J136" s="225">
        <f>ROUND(I136*H136,2)</f>
        <v>0</v>
      </c>
      <c r="K136" s="221" t="s">
        <v>199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316</v>
      </c>
      <c r="AT136" s="230" t="s">
        <v>172</v>
      </c>
      <c r="AU136" s="230" t="s">
        <v>83</v>
      </c>
      <c r="AY136" s="18" t="s">
        <v>169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316</v>
      </c>
      <c r="BM136" s="230" t="s">
        <v>355</v>
      </c>
    </row>
    <row r="137" s="2" customFormat="1" ht="16.5" customHeight="1">
      <c r="A137" s="39"/>
      <c r="B137" s="40"/>
      <c r="C137" s="283" t="s">
        <v>356</v>
      </c>
      <c r="D137" s="283" t="s">
        <v>737</v>
      </c>
      <c r="E137" s="284" t="s">
        <v>2035</v>
      </c>
      <c r="F137" s="285" t="s">
        <v>2063</v>
      </c>
      <c r="G137" s="286" t="s">
        <v>335</v>
      </c>
      <c r="H137" s="287">
        <v>1</v>
      </c>
      <c r="I137" s="288"/>
      <c r="J137" s="289">
        <f>ROUND(I137*H137,2)</f>
        <v>0</v>
      </c>
      <c r="K137" s="285" t="s">
        <v>1</v>
      </c>
      <c r="L137" s="290"/>
      <c r="M137" s="291" t="s">
        <v>1</v>
      </c>
      <c r="N137" s="292" t="s">
        <v>38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355</v>
      </c>
      <c r="AT137" s="230" t="s">
        <v>737</v>
      </c>
      <c r="AU137" s="230" t="s">
        <v>83</v>
      </c>
      <c r="AY137" s="18" t="s">
        <v>169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316</v>
      </c>
      <c r="BM137" s="230" t="s">
        <v>359</v>
      </c>
    </row>
    <row r="138" s="2" customFormat="1" ht="16.5" customHeight="1">
      <c r="A138" s="39"/>
      <c r="B138" s="40"/>
      <c r="C138" s="283" t="s">
        <v>321</v>
      </c>
      <c r="D138" s="283" t="s">
        <v>737</v>
      </c>
      <c r="E138" s="284" t="s">
        <v>2064</v>
      </c>
      <c r="F138" s="285" t="s">
        <v>2065</v>
      </c>
      <c r="G138" s="286" t="s">
        <v>335</v>
      </c>
      <c r="H138" s="287">
        <v>1</v>
      </c>
      <c r="I138" s="288"/>
      <c r="J138" s="289">
        <f>ROUND(I138*H138,2)</f>
        <v>0</v>
      </c>
      <c r="K138" s="285" t="s">
        <v>1</v>
      </c>
      <c r="L138" s="290"/>
      <c r="M138" s="291" t="s">
        <v>1</v>
      </c>
      <c r="N138" s="292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355</v>
      </c>
      <c r="AT138" s="230" t="s">
        <v>737</v>
      </c>
      <c r="AU138" s="230" t="s">
        <v>83</v>
      </c>
      <c r="AY138" s="18" t="s">
        <v>169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316</v>
      </c>
      <c r="BM138" s="230" t="s">
        <v>363</v>
      </c>
    </row>
    <row r="139" s="2" customFormat="1" ht="33" customHeight="1">
      <c r="A139" s="39"/>
      <c r="B139" s="40"/>
      <c r="C139" s="219" t="s">
        <v>366</v>
      </c>
      <c r="D139" s="219" t="s">
        <v>172</v>
      </c>
      <c r="E139" s="220" t="s">
        <v>2054</v>
      </c>
      <c r="F139" s="221" t="s">
        <v>2055</v>
      </c>
      <c r="G139" s="222" t="s">
        <v>335</v>
      </c>
      <c r="H139" s="223">
        <v>1</v>
      </c>
      <c r="I139" s="224"/>
      <c r="J139" s="225">
        <f>ROUND(I139*H139,2)</f>
        <v>0</v>
      </c>
      <c r="K139" s="221" t="s">
        <v>176</v>
      </c>
      <c r="L139" s="45"/>
      <c r="M139" s="226" t="s">
        <v>1</v>
      </c>
      <c r="N139" s="227" t="s">
        <v>38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316</v>
      </c>
      <c r="AT139" s="230" t="s">
        <v>172</v>
      </c>
      <c r="AU139" s="230" t="s">
        <v>83</v>
      </c>
      <c r="AY139" s="18" t="s">
        <v>169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81</v>
      </c>
      <c r="BK139" s="231">
        <f>ROUND(I139*H139,2)</f>
        <v>0</v>
      </c>
      <c r="BL139" s="18" t="s">
        <v>316</v>
      </c>
      <c r="BM139" s="230" t="s">
        <v>369</v>
      </c>
    </row>
    <row r="140" s="2" customFormat="1" ht="16.5" customHeight="1">
      <c r="A140" s="39"/>
      <c r="B140" s="40"/>
      <c r="C140" s="283" t="s">
        <v>326</v>
      </c>
      <c r="D140" s="283" t="s">
        <v>737</v>
      </c>
      <c r="E140" s="284" t="s">
        <v>2066</v>
      </c>
      <c r="F140" s="285" t="s">
        <v>2067</v>
      </c>
      <c r="G140" s="286" t="s">
        <v>335</v>
      </c>
      <c r="H140" s="287">
        <v>1</v>
      </c>
      <c r="I140" s="288"/>
      <c r="J140" s="289">
        <f>ROUND(I140*H140,2)</f>
        <v>0</v>
      </c>
      <c r="K140" s="285" t="s">
        <v>1</v>
      </c>
      <c r="L140" s="290"/>
      <c r="M140" s="291" t="s">
        <v>1</v>
      </c>
      <c r="N140" s="292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355</v>
      </c>
      <c r="AT140" s="230" t="s">
        <v>737</v>
      </c>
      <c r="AU140" s="230" t="s">
        <v>83</v>
      </c>
      <c r="AY140" s="18" t="s">
        <v>169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316</v>
      </c>
      <c r="BM140" s="230" t="s">
        <v>376</v>
      </c>
    </row>
    <row r="141" s="2" customFormat="1">
      <c r="A141" s="39"/>
      <c r="B141" s="40"/>
      <c r="C141" s="41"/>
      <c r="D141" s="234" t="s">
        <v>522</v>
      </c>
      <c r="E141" s="41"/>
      <c r="F141" s="279" t="s">
        <v>2042</v>
      </c>
      <c r="G141" s="41"/>
      <c r="H141" s="41"/>
      <c r="I141" s="280"/>
      <c r="J141" s="41"/>
      <c r="K141" s="41"/>
      <c r="L141" s="45"/>
      <c r="M141" s="281"/>
      <c r="N141" s="282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522</v>
      </c>
      <c r="AU141" s="18" t="s">
        <v>83</v>
      </c>
    </row>
    <row r="142" s="2" customFormat="1" ht="24.15" customHeight="1">
      <c r="A142" s="39"/>
      <c r="B142" s="40"/>
      <c r="C142" s="219" t="s">
        <v>7</v>
      </c>
      <c r="D142" s="219" t="s">
        <v>172</v>
      </c>
      <c r="E142" s="220" t="s">
        <v>2068</v>
      </c>
      <c r="F142" s="221" t="s">
        <v>2069</v>
      </c>
      <c r="G142" s="222" t="s">
        <v>335</v>
      </c>
      <c r="H142" s="223">
        <v>1</v>
      </c>
      <c r="I142" s="224"/>
      <c r="J142" s="225">
        <f>ROUND(I142*H142,2)</f>
        <v>0</v>
      </c>
      <c r="K142" s="221" t="s">
        <v>176</v>
      </c>
      <c r="L142" s="45"/>
      <c r="M142" s="226" t="s">
        <v>1</v>
      </c>
      <c r="N142" s="227" t="s">
        <v>38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316</v>
      </c>
      <c r="AT142" s="230" t="s">
        <v>172</v>
      </c>
      <c r="AU142" s="230" t="s">
        <v>83</v>
      </c>
      <c r="AY142" s="18" t="s">
        <v>169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316</v>
      </c>
      <c r="BM142" s="230" t="s">
        <v>381</v>
      </c>
    </row>
    <row r="143" s="2" customFormat="1" ht="16.5" customHeight="1">
      <c r="A143" s="39"/>
      <c r="B143" s="40"/>
      <c r="C143" s="283" t="s">
        <v>331</v>
      </c>
      <c r="D143" s="283" t="s">
        <v>737</v>
      </c>
      <c r="E143" s="284" t="s">
        <v>2070</v>
      </c>
      <c r="F143" s="285" t="s">
        <v>2071</v>
      </c>
      <c r="G143" s="286" t="s">
        <v>335</v>
      </c>
      <c r="H143" s="287">
        <v>1</v>
      </c>
      <c r="I143" s="288"/>
      <c r="J143" s="289">
        <f>ROUND(I143*H143,2)</f>
        <v>0</v>
      </c>
      <c r="K143" s="285" t="s">
        <v>1</v>
      </c>
      <c r="L143" s="290"/>
      <c r="M143" s="291" t="s">
        <v>1</v>
      </c>
      <c r="N143" s="292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355</v>
      </c>
      <c r="AT143" s="230" t="s">
        <v>737</v>
      </c>
      <c r="AU143" s="230" t="s">
        <v>83</v>
      </c>
      <c r="AY143" s="18" t="s">
        <v>169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316</v>
      </c>
      <c r="BM143" s="230" t="s">
        <v>396</v>
      </c>
    </row>
    <row r="144" s="2" customFormat="1" ht="16.5" customHeight="1">
      <c r="A144" s="39"/>
      <c r="B144" s="40"/>
      <c r="C144" s="283" t="s">
        <v>402</v>
      </c>
      <c r="D144" s="283" t="s">
        <v>737</v>
      </c>
      <c r="E144" s="284" t="s">
        <v>2047</v>
      </c>
      <c r="F144" s="285" t="s">
        <v>2048</v>
      </c>
      <c r="G144" s="286" t="s">
        <v>2049</v>
      </c>
      <c r="H144" s="287">
        <v>1</v>
      </c>
      <c r="I144" s="288"/>
      <c r="J144" s="289">
        <f>ROUND(I144*H144,2)</f>
        <v>0</v>
      </c>
      <c r="K144" s="285" t="s">
        <v>1</v>
      </c>
      <c r="L144" s="290"/>
      <c r="M144" s="291" t="s">
        <v>1</v>
      </c>
      <c r="N144" s="292" t="s">
        <v>38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355</v>
      </c>
      <c r="AT144" s="230" t="s">
        <v>737</v>
      </c>
      <c r="AU144" s="230" t="s">
        <v>83</v>
      </c>
      <c r="AY144" s="18" t="s">
        <v>169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81</v>
      </c>
      <c r="BK144" s="231">
        <f>ROUND(I144*H144,2)</f>
        <v>0</v>
      </c>
      <c r="BL144" s="18" t="s">
        <v>316</v>
      </c>
      <c r="BM144" s="230" t="s">
        <v>405</v>
      </c>
    </row>
    <row r="145" s="2" customFormat="1" ht="16.5" customHeight="1">
      <c r="A145" s="39"/>
      <c r="B145" s="40"/>
      <c r="C145" s="219" t="s">
        <v>336</v>
      </c>
      <c r="D145" s="219" t="s">
        <v>172</v>
      </c>
      <c r="E145" s="220" t="s">
        <v>2050</v>
      </c>
      <c r="F145" s="221" t="s">
        <v>2051</v>
      </c>
      <c r="G145" s="222" t="s">
        <v>335</v>
      </c>
      <c r="H145" s="223">
        <v>1</v>
      </c>
      <c r="I145" s="224"/>
      <c r="J145" s="225">
        <f>ROUND(I145*H145,2)</f>
        <v>0</v>
      </c>
      <c r="K145" s="221" t="s">
        <v>1</v>
      </c>
      <c r="L145" s="45"/>
      <c r="M145" s="293" t="s">
        <v>1</v>
      </c>
      <c r="N145" s="294" t="s">
        <v>38</v>
      </c>
      <c r="O145" s="295"/>
      <c r="P145" s="296">
        <f>O145*H145</f>
        <v>0</v>
      </c>
      <c r="Q145" s="296">
        <v>0</v>
      </c>
      <c r="R145" s="296">
        <f>Q145*H145</f>
        <v>0</v>
      </c>
      <c r="S145" s="296">
        <v>0</v>
      </c>
      <c r="T145" s="29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316</v>
      </c>
      <c r="AT145" s="230" t="s">
        <v>172</v>
      </c>
      <c r="AU145" s="230" t="s">
        <v>83</v>
      </c>
      <c r="AY145" s="18" t="s">
        <v>169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316</v>
      </c>
      <c r="BM145" s="230" t="s">
        <v>410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MbUhS5z3HzxptoKVZq3bTS+NqldRfYs7r6hPs9RtxxySf3RXXX/BAZCLeZVZTdSTB3/bo+03z3Co/48Ekksobw==" hashValue="Kmyj08mYUIeuLm4rKifyLIzSgQ4ZaUMdqSnpNzmMSzU/lR1WCLOCH0yVq+EkgJPzGUmpvnyIfNgijb/9XIrpHQ==" algorithmName="SHA-512" password="CC35"/>
  <autoFilter ref="C117:K14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2072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ROUND((SUM(BE118:BE144)),  2)</f>
        <v>0</v>
      </c>
      <c r="G33" s="39"/>
      <c r="H33" s="39"/>
      <c r="I33" s="156">
        <v>0.20999999999999999</v>
      </c>
      <c r="J33" s="155">
        <f>ROUND(((SUM(BE118:BE144))*I33),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ROUND((SUM(BF118:BF144)),  2)</f>
        <v>0</v>
      </c>
      <c r="G34" s="39"/>
      <c r="H34" s="39"/>
      <c r="I34" s="156">
        <v>0.14999999999999999</v>
      </c>
      <c r="J34" s="155">
        <f>ROUND(((SUM(BF118:BF144))*I34),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ROUND((SUM(BG118:BG144)),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ROUND((SUM(BH118:BH144)),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ROUND((SUM(BI118:BI144)),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RK2 - _Rozvaděče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1760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154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 xml:space="preserve"> Dětský domov a školní jídelna Sedloňov - Stavební úpravy objektu - II. ETAPA SO01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134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RK2 - _Rozvaděče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14. 12. 2023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155</v>
      </c>
      <c r="D117" s="195" t="s">
        <v>58</v>
      </c>
      <c r="E117" s="195" t="s">
        <v>54</v>
      </c>
      <c r="F117" s="195" t="s">
        <v>55</v>
      </c>
      <c r="G117" s="195" t="s">
        <v>156</v>
      </c>
      <c r="H117" s="195" t="s">
        <v>157</v>
      </c>
      <c r="I117" s="195" t="s">
        <v>158</v>
      </c>
      <c r="J117" s="195" t="s">
        <v>138</v>
      </c>
      <c r="K117" s="196" t="s">
        <v>159</v>
      </c>
      <c r="L117" s="197"/>
      <c r="M117" s="101" t="s">
        <v>1</v>
      </c>
      <c r="N117" s="102" t="s">
        <v>37</v>
      </c>
      <c r="O117" s="102" t="s">
        <v>160</v>
      </c>
      <c r="P117" s="102" t="s">
        <v>161</v>
      </c>
      <c r="Q117" s="102" t="s">
        <v>162</v>
      </c>
      <c r="R117" s="102" t="s">
        <v>163</v>
      </c>
      <c r="S117" s="102" t="s">
        <v>164</v>
      </c>
      <c r="T117" s="103" t="s">
        <v>165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166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140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72</v>
      </c>
      <c r="E119" s="206" t="s">
        <v>370</v>
      </c>
      <c r="F119" s="206" t="s">
        <v>371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83</v>
      </c>
      <c r="AT119" s="215" t="s">
        <v>72</v>
      </c>
      <c r="AU119" s="215" t="s">
        <v>73</v>
      </c>
      <c r="AY119" s="214" t="s">
        <v>169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72</v>
      </c>
      <c r="E120" s="217" t="s">
        <v>1765</v>
      </c>
      <c r="F120" s="217" t="s">
        <v>1766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SUM(P121:P144)</f>
        <v>0</v>
      </c>
      <c r="Q120" s="211"/>
      <c r="R120" s="212">
        <f>SUM(R121:R144)</f>
        <v>0</v>
      </c>
      <c r="S120" s="211"/>
      <c r="T120" s="213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72</v>
      </c>
      <c r="AU120" s="215" t="s">
        <v>81</v>
      </c>
      <c r="AY120" s="214" t="s">
        <v>169</v>
      </c>
      <c r="BK120" s="216">
        <f>SUM(BK121:BK144)</f>
        <v>0</v>
      </c>
    </row>
    <row r="121" s="2" customFormat="1" ht="24.15" customHeight="1">
      <c r="A121" s="39"/>
      <c r="B121" s="40"/>
      <c r="C121" s="219" t="s">
        <v>81</v>
      </c>
      <c r="D121" s="219" t="s">
        <v>172</v>
      </c>
      <c r="E121" s="220" t="s">
        <v>2009</v>
      </c>
      <c r="F121" s="221" t="s">
        <v>2010</v>
      </c>
      <c r="G121" s="222" t="s">
        <v>335</v>
      </c>
      <c r="H121" s="223">
        <v>19</v>
      </c>
      <c r="I121" s="224"/>
      <c r="J121" s="225">
        <f>ROUND(I121*H121,2)</f>
        <v>0</v>
      </c>
      <c r="K121" s="221" t="s">
        <v>199</v>
      </c>
      <c r="L121" s="45"/>
      <c r="M121" s="226" t="s">
        <v>1</v>
      </c>
      <c r="N121" s="227" t="s">
        <v>38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316</v>
      </c>
      <c r="AT121" s="230" t="s">
        <v>172</v>
      </c>
      <c r="AU121" s="230" t="s">
        <v>83</v>
      </c>
      <c r="AY121" s="18" t="s">
        <v>169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81</v>
      </c>
      <c r="BK121" s="231">
        <f>ROUND(I121*H121,2)</f>
        <v>0</v>
      </c>
      <c r="BL121" s="18" t="s">
        <v>316</v>
      </c>
      <c r="BM121" s="230" t="s">
        <v>83</v>
      </c>
    </row>
    <row r="122" s="2" customFormat="1" ht="24.15" customHeight="1">
      <c r="A122" s="39"/>
      <c r="B122" s="40"/>
      <c r="C122" s="283" t="s">
        <v>83</v>
      </c>
      <c r="D122" s="283" t="s">
        <v>737</v>
      </c>
      <c r="E122" s="284" t="s">
        <v>2013</v>
      </c>
      <c r="F122" s="285" t="s">
        <v>2014</v>
      </c>
      <c r="G122" s="286" t="s">
        <v>335</v>
      </c>
      <c r="H122" s="287">
        <v>12</v>
      </c>
      <c r="I122" s="288"/>
      <c r="J122" s="289">
        <f>ROUND(I122*H122,2)</f>
        <v>0</v>
      </c>
      <c r="K122" s="285" t="s">
        <v>199</v>
      </c>
      <c r="L122" s="290"/>
      <c r="M122" s="291" t="s">
        <v>1</v>
      </c>
      <c r="N122" s="292" t="s">
        <v>38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355</v>
      </c>
      <c r="AT122" s="230" t="s">
        <v>737</v>
      </c>
      <c r="AU122" s="230" t="s">
        <v>83</v>
      </c>
      <c r="AY122" s="18" t="s">
        <v>169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81</v>
      </c>
      <c r="BK122" s="231">
        <f>ROUND(I122*H122,2)</f>
        <v>0</v>
      </c>
      <c r="BL122" s="18" t="s">
        <v>316</v>
      </c>
      <c r="BM122" s="230" t="s">
        <v>177</v>
      </c>
    </row>
    <row r="123" s="2" customFormat="1" ht="24.15" customHeight="1">
      <c r="A123" s="39"/>
      <c r="B123" s="40"/>
      <c r="C123" s="283" t="s">
        <v>170</v>
      </c>
      <c r="D123" s="283" t="s">
        <v>737</v>
      </c>
      <c r="E123" s="284" t="s">
        <v>2015</v>
      </c>
      <c r="F123" s="285" t="s">
        <v>2016</v>
      </c>
      <c r="G123" s="286" t="s">
        <v>335</v>
      </c>
      <c r="H123" s="287">
        <v>7</v>
      </c>
      <c r="I123" s="288"/>
      <c r="J123" s="289">
        <f>ROUND(I123*H123,2)</f>
        <v>0</v>
      </c>
      <c r="K123" s="285" t="s">
        <v>199</v>
      </c>
      <c r="L123" s="290"/>
      <c r="M123" s="291" t="s">
        <v>1</v>
      </c>
      <c r="N123" s="292" t="s">
        <v>38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355</v>
      </c>
      <c r="AT123" s="230" t="s">
        <v>737</v>
      </c>
      <c r="AU123" s="230" t="s">
        <v>83</v>
      </c>
      <c r="AY123" s="18" t="s">
        <v>169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81</v>
      </c>
      <c r="BK123" s="231">
        <f>ROUND(I123*H123,2)</f>
        <v>0</v>
      </c>
      <c r="BL123" s="18" t="s">
        <v>316</v>
      </c>
      <c r="BM123" s="230" t="s">
        <v>200</v>
      </c>
    </row>
    <row r="124" s="2" customFormat="1" ht="24.15" customHeight="1">
      <c r="A124" s="39"/>
      <c r="B124" s="40"/>
      <c r="C124" s="219" t="s">
        <v>177</v>
      </c>
      <c r="D124" s="219" t="s">
        <v>172</v>
      </c>
      <c r="E124" s="220" t="s">
        <v>2017</v>
      </c>
      <c r="F124" s="221" t="s">
        <v>2018</v>
      </c>
      <c r="G124" s="222" t="s">
        <v>335</v>
      </c>
      <c r="H124" s="223">
        <v>4</v>
      </c>
      <c r="I124" s="224"/>
      <c r="J124" s="225">
        <f>ROUND(I124*H124,2)</f>
        <v>0</v>
      </c>
      <c r="K124" s="221" t="s">
        <v>199</v>
      </c>
      <c r="L124" s="45"/>
      <c r="M124" s="226" t="s">
        <v>1</v>
      </c>
      <c r="N124" s="227" t="s">
        <v>38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316</v>
      </c>
      <c r="AT124" s="230" t="s">
        <v>172</v>
      </c>
      <c r="AU124" s="230" t="s">
        <v>83</v>
      </c>
      <c r="AY124" s="18" t="s">
        <v>169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81</v>
      </c>
      <c r="BK124" s="231">
        <f>ROUND(I124*H124,2)</f>
        <v>0</v>
      </c>
      <c r="BL124" s="18" t="s">
        <v>316</v>
      </c>
      <c r="BM124" s="230" t="s">
        <v>250</v>
      </c>
    </row>
    <row r="125" s="2" customFormat="1" ht="24.15" customHeight="1">
      <c r="A125" s="39"/>
      <c r="B125" s="40"/>
      <c r="C125" s="283" t="s">
        <v>251</v>
      </c>
      <c r="D125" s="283" t="s">
        <v>737</v>
      </c>
      <c r="E125" s="284" t="s">
        <v>2019</v>
      </c>
      <c r="F125" s="285" t="s">
        <v>2020</v>
      </c>
      <c r="G125" s="286" t="s">
        <v>335</v>
      </c>
      <c r="H125" s="287">
        <v>1</v>
      </c>
      <c r="I125" s="288"/>
      <c r="J125" s="289">
        <f>ROUND(I125*H125,2)</f>
        <v>0</v>
      </c>
      <c r="K125" s="285" t="s">
        <v>199</v>
      </c>
      <c r="L125" s="290"/>
      <c r="M125" s="291" t="s">
        <v>1</v>
      </c>
      <c r="N125" s="292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355</v>
      </c>
      <c r="AT125" s="230" t="s">
        <v>737</v>
      </c>
      <c r="AU125" s="230" t="s">
        <v>83</v>
      </c>
      <c r="AY125" s="18" t="s">
        <v>169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316</v>
      </c>
      <c r="BM125" s="230" t="s">
        <v>254</v>
      </c>
    </row>
    <row r="126" s="2" customFormat="1" ht="24.15" customHeight="1">
      <c r="A126" s="39"/>
      <c r="B126" s="40"/>
      <c r="C126" s="283" t="s">
        <v>200</v>
      </c>
      <c r="D126" s="283" t="s">
        <v>737</v>
      </c>
      <c r="E126" s="284" t="s">
        <v>2073</v>
      </c>
      <c r="F126" s="285" t="s">
        <v>2074</v>
      </c>
      <c r="G126" s="286" t="s">
        <v>335</v>
      </c>
      <c r="H126" s="287">
        <v>1</v>
      </c>
      <c r="I126" s="288"/>
      <c r="J126" s="289">
        <f>ROUND(I126*H126,2)</f>
        <v>0</v>
      </c>
      <c r="K126" s="285" t="s">
        <v>176</v>
      </c>
      <c r="L126" s="290"/>
      <c r="M126" s="291" t="s">
        <v>1</v>
      </c>
      <c r="N126" s="292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355</v>
      </c>
      <c r="AT126" s="230" t="s">
        <v>737</v>
      </c>
      <c r="AU126" s="230" t="s">
        <v>83</v>
      </c>
      <c r="AY126" s="18" t="s">
        <v>169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316</v>
      </c>
      <c r="BM126" s="230" t="s">
        <v>258</v>
      </c>
    </row>
    <row r="127" s="2" customFormat="1" ht="24.15" customHeight="1">
      <c r="A127" s="39"/>
      <c r="B127" s="40"/>
      <c r="C127" s="283" t="s">
        <v>275</v>
      </c>
      <c r="D127" s="283" t="s">
        <v>737</v>
      </c>
      <c r="E127" s="284" t="s">
        <v>2058</v>
      </c>
      <c r="F127" s="285" t="s">
        <v>2059</v>
      </c>
      <c r="G127" s="286" t="s">
        <v>335</v>
      </c>
      <c r="H127" s="287">
        <v>1</v>
      </c>
      <c r="I127" s="288"/>
      <c r="J127" s="289">
        <f>ROUND(I127*H127,2)</f>
        <v>0</v>
      </c>
      <c r="K127" s="285" t="s">
        <v>176</v>
      </c>
      <c r="L127" s="290"/>
      <c r="M127" s="291" t="s">
        <v>1</v>
      </c>
      <c r="N127" s="292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355</v>
      </c>
      <c r="AT127" s="230" t="s">
        <v>737</v>
      </c>
      <c r="AU127" s="230" t="s">
        <v>83</v>
      </c>
      <c r="AY127" s="18" t="s">
        <v>169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316</v>
      </c>
      <c r="BM127" s="230" t="s">
        <v>278</v>
      </c>
    </row>
    <row r="128" s="2" customFormat="1" ht="24.15" customHeight="1">
      <c r="A128" s="39"/>
      <c r="B128" s="40"/>
      <c r="C128" s="283" t="s">
        <v>250</v>
      </c>
      <c r="D128" s="283" t="s">
        <v>737</v>
      </c>
      <c r="E128" s="284" t="s">
        <v>2075</v>
      </c>
      <c r="F128" s="285" t="s">
        <v>2076</v>
      </c>
      <c r="G128" s="286" t="s">
        <v>335</v>
      </c>
      <c r="H128" s="287">
        <v>1</v>
      </c>
      <c r="I128" s="288"/>
      <c r="J128" s="289">
        <f>ROUND(I128*H128,2)</f>
        <v>0</v>
      </c>
      <c r="K128" s="285" t="s">
        <v>176</v>
      </c>
      <c r="L128" s="290"/>
      <c r="M128" s="291" t="s">
        <v>1</v>
      </c>
      <c r="N128" s="292" t="s">
        <v>38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355</v>
      </c>
      <c r="AT128" s="230" t="s">
        <v>737</v>
      </c>
      <c r="AU128" s="230" t="s">
        <v>83</v>
      </c>
      <c r="AY128" s="18" t="s">
        <v>169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316</v>
      </c>
      <c r="BM128" s="230" t="s">
        <v>316</v>
      </c>
    </row>
    <row r="129" s="2" customFormat="1" ht="24.15" customHeight="1">
      <c r="A129" s="39"/>
      <c r="B129" s="40"/>
      <c r="C129" s="219" t="s">
        <v>182</v>
      </c>
      <c r="D129" s="219" t="s">
        <v>172</v>
      </c>
      <c r="E129" s="220" t="s">
        <v>2021</v>
      </c>
      <c r="F129" s="221" t="s">
        <v>2022</v>
      </c>
      <c r="G129" s="222" t="s">
        <v>335</v>
      </c>
      <c r="H129" s="223">
        <v>3</v>
      </c>
      <c r="I129" s="224"/>
      <c r="J129" s="225">
        <f>ROUND(I129*H129,2)</f>
        <v>0</v>
      </c>
      <c r="K129" s="221" t="s">
        <v>199</v>
      </c>
      <c r="L129" s="45"/>
      <c r="M129" s="226" t="s">
        <v>1</v>
      </c>
      <c r="N129" s="227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316</v>
      </c>
      <c r="AT129" s="230" t="s">
        <v>172</v>
      </c>
      <c r="AU129" s="230" t="s">
        <v>83</v>
      </c>
      <c r="AY129" s="18" t="s">
        <v>169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316</v>
      </c>
      <c r="BM129" s="230" t="s">
        <v>321</v>
      </c>
    </row>
    <row r="130" s="2" customFormat="1" ht="16.5" customHeight="1">
      <c r="A130" s="39"/>
      <c r="B130" s="40"/>
      <c r="C130" s="283" t="s">
        <v>254</v>
      </c>
      <c r="D130" s="283" t="s">
        <v>737</v>
      </c>
      <c r="E130" s="284" t="s">
        <v>2023</v>
      </c>
      <c r="F130" s="285" t="s">
        <v>2024</v>
      </c>
      <c r="G130" s="286" t="s">
        <v>335</v>
      </c>
      <c r="H130" s="287">
        <v>3</v>
      </c>
      <c r="I130" s="288"/>
      <c r="J130" s="289">
        <f>ROUND(I130*H130,2)</f>
        <v>0</v>
      </c>
      <c r="K130" s="285" t="s">
        <v>1</v>
      </c>
      <c r="L130" s="290"/>
      <c r="M130" s="291" t="s">
        <v>1</v>
      </c>
      <c r="N130" s="292" t="s">
        <v>38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355</v>
      </c>
      <c r="AT130" s="230" t="s">
        <v>737</v>
      </c>
      <c r="AU130" s="230" t="s">
        <v>83</v>
      </c>
      <c r="AY130" s="18" t="s">
        <v>169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316</v>
      </c>
      <c r="BM130" s="230" t="s">
        <v>326</v>
      </c>
    </row>
    <row r="131" s="2" customFormat="1" ht="24.15" customHeight="1">
      <c r="A131" s="39"/>
      <c r="B131" s="40"/>
      <c r="C131" s="219" t="s">
        <v>328</v>
      </c>
      <c r="D131" s="219" t="s">
        <v>172</v>
      </c>
      <c r="E131" s="220" t="s">
        <v>2025</v>
      </c>
      <c r="F131" s="221" t="s">
        <v>2026</v>
      </c>
      <c r="G131" s="222" t="s">
        <v>335</v>
      </c>
      <c r="H131" s="223">
        <v>1</v>
      </c>
      <c r="I131" s="224"/>
      <c r="J131" s="225">
        <f>ROUND(I131*H131,2)</f>
        <v>0</v>
      </c>
      <c r="K131" s="221" t="s">
        <v>199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316</v>
      </c>
      <c r="AT131" s="230" t="s">
        <v>172</v>
      </c>
      <c r="AU131" s="230" t="s">
        <v>83</v>
      </c>
      <c r="AY131" s="18" t="s">
        <v>169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316</v>
      </c>
      <c r="BM131" s="230" t="s">
        <v>331</v>
      </c>
    </row>
    <row r="132" s="2" customFormat="1" ht="16.5" customHeight="1">
      <c r="A132" s="39"/>
      <c r="B132" s="40"/>
      <c r="C132" s="283" t="s">
        <v>258</v>
      </c>
      <c r="D132" s="283" t="s">
        <v>737</v>
      </c>
      <c r="E132" s="284" t="s">
        <v>2027</v>
      </c>
      <c r="F132" s="285" t="s">
        <v>2028</v>
      </c>
      <c r="G132" s="286" t="s">
        <v>335</v>
      </c>
      <c r="H132" s="287">
        <v>1</v>
      </c>
      <c r="I132" s="288"/>
      <c r="J132" s="289">
        <f>ROUND(I132*H132,2)</f>
        <v>0</v>
      </c>
      <c r="K132" s="285" t="s">
        <v>1</v>
      </c>
      <c r="L132" s="290"/>
      <c r="M132" s="291" t="s">
        <v>1</v>
      </c>
      <c r="N132" s="292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355</v>
      </c>
      <c r="AT132" s="230" t="s">
        <v>737</v>
      </c>
      <c r="AU132" s="230" t="s">
        <v>83</v>
      </c>
      <c r="AY132" s="18" t="s">
        <v>169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316</v>
      </c>
      <c r="BM132" s="230" t="s">
        <v>336</v>
      </c>
    </row>
    <row r="133" s="2" customFormat="1" ht="33" customHeight="1">
      <c r="A133" s="39"/>
      <c r="B133" s="40"/>
      <c r="C133" s="219" t="s">
        <v>337</v>
      </c>
      <c r="D133" s="219" t="s">
        <v>172</v>
      </c>
      <c r="E133" s="220" t="s">
        <v>2029</v>
      </c>
      <c r="F133" s="221" t="s">
        <v>2030</v>
      </c>
      <c r="G133" s="222" t="s">
        <v>335</v>
      </c>
      <c r="H133" s="223">
        <v>1</v>
      </c>
      <c r="I133" s="224"/>
      <c r="J133" s="225">
        <f>ROUND(I133*H133,2)</f>
        <v>0</v>
      </c>
      <c r="K133" s="221" t="s">
        <v>199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316</v>
      </c>
      <c r="AT133" s="230" t="s">
        <v>172</v>
      </c>
      <c r="AU133" s="230" t="s">
        <v>83</v>
      </c>
      <c r="AY133" s="18" t="s">
        <v>169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316</v>
      </c>
      <c r="BM133" s="230" t="s">
        <v>340</v>
      </c>
    </row>
    <row r="134" s="2" customFormat="1" ht="16.5" customHeight="1">
      <c r="A134" s="39"/>
      <c r="B134" s="40"/>
      <c r="C134" s="283" t="s">
        <v>278</v>
      </c>
      <c r="D134" s="283" t="s">
        <v>737</v>
      </c>
      <c r="E134" s="284" t="s">
        <v>2031</v>
      </c>
      <c r="F134" s="285" t="s">
        <v>2032</v>
      </c>
      <c r="G134" s="286" t="s">
        <v>335</v>
      </c>
      <c r="H134" s="287">
        <v>1</v>
      </c>
      <c r="I134" s="288"/>
      <c r="J134" s="289">
        <f>ROUND(I134*H134,2)</f>
        <v>0</v>
      </c>
      <c r="K134" s="285" t="s">
        <v>1</v>
      </c>
      <c r="L134" s="290"/>
      <c r="M134" s="291" t="s">
        <v>1</v>
      </c>
      <c r="N134" s="292" t="s">
        <v>38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355</v>
      </c>
      <c r="AT134" s="230" t="s">
        <v>737</v>
      </c>
      <c r="AU134" s="230" t="s">
        <v>83</v>
      </c>
      <c r="AY134" s="18" t="s">
        <v>169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316</v>
      </c>
      <c r="BM134" s="230" t="s">
        <v>345</v>
      </c>
    </row>
    <row r="135" s="2" customFormat="1" ht="24.15" customHeight="1">
      <c r="A135" s="39"/>
      <c r="B135" s="40"/>
      <c r="C135" s="219" t="s">
        <v>8</v>
      </c>
      <c r="D135" s="219" t="s">
        <v>172</v>
      </c>
      <c r="E135" s="220" t="s">
        <v>2033</v>
      </c>
      <c r="F135" s="221" t="s">
        <v>2034</v>
      </c>
      <c r="G135" s="222" t="s">
        <v>335</v>
      </c>
      <c r="H135" s="223">
        <v>1</v>
      </c>
      <c r="I135" s="224"/>
      <c r="J135" s="225">
        <f>ROUND(I135*H135,2)</f>
        <v>0</v>
      </c>
      <c r="K135" s="221" t="s">
        <v>199</v>
      </c>
      <c r="L135" s="45"/>
      <c r="M135" s="226" t="s">
        <v>1</v>
      </c>
      <c r="N135" s="227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316</v>
      </c>
      <c r="AT135" s="230" t="s">
        <v>172</v>
      </c>
      <c r="AU135" s="230" t="s">
        <v>83</v>
      </c>
      <c r="AY135" s="18" t="s">
        <v>169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316</v>
      </c>
      <c r="BM135" s="230" t="s">
        <v>352</v>
      </c>
    </row>
    <row r="136" s="2" customFormat="1" ht="16.5" customHeight="1">
      <c r="A136" s="39"/>
      <c r="B136" s="40"/>
      <c r="C136" s="283" t="s">
        <v>316</v>
      </c>
      <c r="D136" s="283" t="s">
        <v>737</v>
      </c>
      <c r="E136" s="284" t="s">
        <v>2035</v>
      </c>
      <c r="F136" s="285" t="s">
        <v>2036</v>
      </c>
      <c r="G136" s="286" t="s">
        <v>335</v>
      </c>
      <c r="H136" s="287">
        <v>1</v>
      </c>
      <c r="I136" s="288"/>
      <c r="J136" s="289">
        <f>ROUND(I136*H136,2)</f>
        <v>0</v>
      </c>
      <c r="K136" s="285" t="s">
        <v>1</v>
      </c>
      <c r="L136" s="290"/>
      <c r="M136" s="291" t="s">
        <v>1</v>
      </c>
      <c r="N136" s="292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355</v>
      </c>
      <c r="AT136" s="230" t="s">
        <v>737</v>
      </c>
      <c r="AU136" s="230" t="s">
        <v>83</v>
      </c>
      <c r="AY136" s="18" t="s">
        <v>169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316</v>
      </c>
      <c r="BM136" s="230" t="s">
        <v>355</v>
      </c>
    </row>
    <row r="137" s="2" customFormat="1" ht="33" customHeight="1">
      <c r="A137" s="39"/>
      <c r="B137" s="40"/>
      <c r="C137" s="219" t="s">
        <v>356</v>
      </c>
      <c r="D137" s="219" t="s">
        <v>172</v>
      </c>
      <c r="E137" s="220" t="s">
        <v>2037</v>
      </c>
      <c r="F137" s="221" t="s">
        <v>2038</v>
      </c>
      <c r="G137" s="222" t="s">
        <v>335</v>
      </c>
      <c r="H137" s="223">
        <v>1</v>
      </c>
      <c r="I137" s="224"/>
      <c r="J137" s="225">
        <f>ROUND(I137*H137,2)</f>
        <v>0</v>
      </c>
      <c r="K137" s="221" t="s">
        <v>199</v>
      </c>
      <c r="L137" s="45"/>
      <c r="M137" s="226" t="s">
        <v>1</v>
      </c>
      <c r="N137" s="227" t="s">
        <v>38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316</v>
      </c>
      <c r="AT137" s="230" t="s">
        <v>172</v>
      </c>
      <c r="AU137" s="230" t="s">
        <v>83</v>
      </c>
      <c r="AY137" s="18" t="s">
        <v>169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316</v>
      </c>
      <c r="BM137" s="230" t="s">
        <v>359</v>
      </c>
    </row>
    <row r="138" s="2" customFormat="1">
      <c r="A138" s="39"/>
      <c r="B138" s="40"/>
      <c r="C138" s="41"/>
      <c r="D138" s="234" t="s">
        <v>522</v>
      </c>
      <c r="E138" s="41"/>
      <c r="F138" s="279" t="s">
        <v>2039</v>
      </c>
      <c r="G138" s="41"/>
      <c r="H138" s="41"/>
      <c r="I138" s="280"/>
      <c r="J138" s="41"/>
      <c r="K138" s="41"/>
      <c r="L138" s="45"/>
      <c r="M138" s="281"/>
      <c r="N138" s="282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522</v>
      </c>
      <c r="AU138" s="18" t="s">
        <v>83</v>
      </c>
    </row>
    <row r="139" s="2" customFormat="1" ht="16.5" customHeight="1">
      <c r="A139" s="39"/>
      <c r="B139" s="40"/>
      <c r="C139" s="283" t="s">
        <v>321</v>
      </c>
      <c r="D139" s="283" t="s">
        <v>737</v>
      </c>
      <c r="E139" s="284" t="s">
        <v>2077</v>
      </c>
      <c r="F139" s="285" t="s">
        <v>2041</v>
      </c>
      <c r="G139" s="286" t="s">
        <v>335</v>
      </c>
      <c r="H139" s="287">
        <v>1</v>
      </c>
      <c r="I139" s="288"/>
      <c r="J139" s="289">
        <f>ROUND(I139*H139,2)</f>
        <v>0</v>
      </c>
      <c r="K139" s="285" t="s">
        <v>1</v>
      </c>
      <c r="L139" s="290"/>
      <c r="M139" s="291" t="s">
        <v>1</v>
      </c>
      <c r="N139" s="292" t="s">
        <v>38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355</v>
      </c>
      <c r="AT139" s="230" t="s">
        <v>737</v>
      </c>
      <c r="AU139" s="230" t="s">
        <v>83</v>
      </c>
      <c r="AY139" s="18" t="s">
        <v>169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81</v>
      </c>
      <c r="BK139" s="231">
        <f>ROUND(I139*H139,2)</f>
        <v>0</v>
      </c>
      <c r="BL139" s="18" t="s">
        <v>316</v>
      </c>
      <c r="BM139" s="230" t="s">
        <v>363</v>
      </c>
    </row>
    <row r="140" s="2" customFormat="1">
      <c r="A140" s="39"/>
      <c r="B140" s="40"/>
      <c r="C140" s="41"/>
      <c r="D140" s="234" t="s">
        <v>522</v>
      </c>
      <c r="E140" s="41"/>
      <c r="F140" s="279" t="s">
        <v>2042</v>
      </c>
      <c r="G140" s="41"/>
      <c r="H140" s="41"/>
      <c r="I140" s="280"/>
      <c r="J140" s="41"/>
      <c r="K140" s="41"/>
      <c r="L140" s="45"/>
      <c r="M140" s="281"/>
      <c r="N140" s="282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522</v>
      </c>
      <c r="AU140" s="18" t="s">
        <v>83</v>
      </c>
    </row>
    <row r="141" s="2" customFormat="1" ht="24.15" customHeight="1">
      <c r="A141" s="39"/>
      <c r="B141" s="40"/>
      <c r="C141" s="219" t="s">
        <v>366</v>
      </c>
      <c r="D141" s="219" t="s">
        <v>172</v>
      </c>
      <c r="E141" s="220" t="s">
        <v>2068</v>
      </c>
      <c r="F141" s="221" t="s">
        <v>2069</v>
      </c>
      <c r="G141" s="222" t="s">
        <v>335</v>
      </c>
      <c r="H141" s="223">
        <v>1</v>
      </c>
      <c r="I141" s="224"/>
      <c r="J141" s="225">
        <f>ROUND(I141*H141,2)</f>
        <v>0</v>
      </c>
      <c r="K141" s="221" t="s">
        <v>176</v>
      </c>
      <c r="L141" s="45"/>
      <c r="M141" s="226" t="s">
        <v>1</v>
      </c>
      <c r="N141" s="227" t="s">
        <v>38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316</v>
      </c>
      <c r="AT141" s="230" t="s">
        <v>172</v>
      </c>
      <c r="AU141" s="230" t="s">
        <v>83</v>
      </c>
      <c r="AY141" s="18" t="s">
        <v>169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81</v>
      </c>
      <c r="BK141" s="231">
        <f>ROUND(I141*H141,2)</f>
        <v>0</v>
      </c>
      <c r="BL141" s="18" t="s">
        <v>316</v>
      </c>
      <c r="BM141" s="230" t="s">
        <v>369</v>
      </c>
    </row>
    <row r="142" s="2" customFormat="1" ht="16.5" customHeight="1">
      <c r="A142" s="39"/>
      <c r="B142" s="40"/>
      <c r="C142" s="283" t="s">
        <v>326</v>
      </c>
      <c r="D142" s="283" t="s">
        <v>737</v>
      </c>
      <c r="E142" s="284" t="s">
        <v>2040</v>
      </c>
      <c r="F142" s="285" t="s">
        <v>2071</v>
      </c>
      <c r="G142" s="286" t="s">
        <v>335</v>
      </c>
      <c r="H142" s="287">
        <v>1</v>
      </c>
      <c r="I142" s="288"/>
      <c r="J142" s="289">
        <f>ROUND(I142*H142,2)</f>
        <v>0</v>
      </c>
      <c r="K142" s="285" t="s">
        <v>1</v>
      </c>
      <c r="L142" s="290"/>
      <c r="M142" s="291" t="s">
        <v>1</v>
      </c>
      <c r="N142" s="292" t="s">
        <v>38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355</v>
      </c>
      <c r="AT142" s="230" t="s">
        <v>737</v>
      </c>
      <c r="AU142" s="230" t="s">
        <v>83</v>
      </c>
      <c r="AY142" s="18" t="s">
        <v>169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316</v>
      </c>
      <c r="BM142" s="230" t="s">
        <v>376</v>
      </c>
    </row>
    <row r="143" s="2" customFormat="1" ht="16.5" customHeight="1">
      <c r="A143" s="39"/>
      <c r="B143" s="40"/>
      <c r="C143" s="283" t="s">
        <v>7</v>
      </c>
      <c r="D143" s="283" t="s">
        <v>737</v>
      </c>
      <c r="E143" s="284" t="s">
        <v>2047</v>
      </c>
      <c r="F143" s="285" t="s">
        <v>2048</v>
      </c>
      <c r="G143" s="286" t="s">
        <v>2049</v>
      </c>
      <c r="H143" s="287">
        <v>1</v>
      </c>
      <c r="I143" s="288"/>
      <c r="J143" s="289">
        <f>ROUND(I143*H143,2)</f>
        <v>0</v>
      </c>
      <c r="K143" s="285" t="s">
        <v>1</v>
      </c>
      <c r="L143" s="290"/>
      <c r="M143" s="291" t="s">
        <v>1</v>
      </c>
      <c r="N143" s="292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355</v>
      </c>
      <c r="AT143" s="230" t="s">
        <v>737</v>
      </c>
      <c r="AU143" s="230" t="s">
        <v>83</v>
      </c>
      <c r="AY143" s="18" t="s">
        <v>169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316</v>
      </c>
      <c r="BM143" s="230" t="s">
        <v>381</v>
      </c>
    </row>
    <row r="144" s="2" customFormat="1" ht="16.5" customHeight="1">
      <c r="A144" s="39"/>
      <c r="B144" s="40"/>
      <c r="C144" s="219" t="s">
        <v>331</v>
      </c>
      <c r="D144" s="219" t="s">
        <v>172</v>
      </c>
      <c r="E144" s="220" t="s">
        <v>2050</v>
      </c>
      <c r="F144" s="221" t="s">
        <v>2051</v>
      </c>
      <c r="G144" s="222" t="s">
        <v>335</v>
      </c>
      <c r="H144" s="223">
        <v>1</v>
      </c>
      <c r="I144" s="224"/>
      <c r="J144" s="225">
        <f>ROUND(I144*H144,2)</f>
        <v>0</v>
      </c>
      <c r="K144" s="221" t="s">
        <v>1</v>
      </c>
      <c r="L144" s="45"/>
      <c r="M144" s="293" t="s">
        <v>1</v>
      </c>
      <c r="N144" s="294" t="s">
        <v>38</v>
      </c>
      <c r="O144" s="295"/>
      <c r="P144" s="296">
        <f>O144*H144</f>
        <v>0</v>
      </c>
      <c r="Q144" s="296">
        <v>0</v>
      </c>
      <c r="R144" s="296">
        <f>Q144*H144</f>
        <v>0</v>
      </c>
      <c r="S144" s="296">
        <v>0</v>
      </c>
      <c r="T144" s="29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316</v>
      </c>
      <c r="AT144" s="230" t="s">
        <v>172</v>
      </c>
      <c r="AU144" s="230" t="s">
        <v>83</v>
      </c>
      <c r="AY144" s="18" t="s">
        <v>169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81</v>
      </c>
      <c r="BK144" s="231">
        <f>ROUND(I144*H144,2)</f>
        <v>0</v>
      </c>
      <c r="BL144" s="18" t="s">
        <v>316</v>
      </c>
      <c r="BM144" s="230" t="s">
        <v>396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W01KbdsYF+mvzVa1WMEgovtbJWvgsdqC5D4nRSh5s0QEa4ynMsb4x7/DlpsY1wTks3dgy2sXI72vfFgB04XpdA==" hashValue="Xgr3OOioOBqm+OLKw74M5eaih4S3xiUB0wSMwnvneWdv+KAcx1sZBzKrgnu/K3wpg/6OuWIL9W/XsWseqLKZug==" algorithmName="SHA-512" password="CC35"/>
  <autoFilter ref="C117:K14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2078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ROUND((SUM(BE125:BE199)),  2)</f>
        <v>0</v>
      </c>
      <c r="G33" s="39"/>
      <c r="H33" s="39"/>
      <c r="I33" s="156">
        <v>0.20999999999999999</v>
      </c>
      <c r="J33" s="155">
        <f>ROUND(((SUM(BE125:BE199))*I33),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ROUND((SUM(BF125:BF199)),  2)</f>
        <v>0</v>
      </c>
      <c r="G34" s="39"/>
      <c r="H34" s="39"/>
      <c r="I34" s="156">
        <v>0.14999999999999999</v>
      </c>
      <c r="J34" s="155">
        <f>ROUND(((SUM(BF125:BF199))*I34),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ROUND((SUM(BG125:BG199)),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ROUND((SUM(BH125:BH199)),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ROUND((SUM(BI125:BI199)),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(1) - Bourací práce 3NP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141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143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144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146</v>
      </c>
      <c r="E100" s="183"/>
      <c r="F100" s="183"/>
      <c r="G100" s="183"/>
      <c r="H100" s="183"/>
      <c r="I100" s="183"/>
      <c r="J100" s="184">
        <f>J139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148</v>
      </c>
      <c r="E101" s="189"/>
      <c r="F101" s="189"/>
      <c r="G101" s="189"/>
      <c r="H101" s="189"/>
      <c r="I101" s="189"/>
      <c r="J101" s="190">
        <f>J140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149</v>
      </c>
      <c r="E102" s="189"/>
      <c r="F102" s="189"/>
      <c r="G102" s="189"/>
      <c r="H102" s="189"/>
      <c r="I102" s="189"/>
      <c r="J102" s="190">
        <f>J168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150</v>
      </c>
      <c r="E103" s="189"/>
      <c r="F103" s="189"/>
      <c r="G103" s="189"/>
      <c r="H103" s="189"/>
      <c r="I103" s="189"/>
      <c r="J103" s="190">
        <f>J173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497</v>
      </c>
      <c r="E104" s="189"/>
      <c r="F104" s="189"/>
      <c r="G104" s="189"/>
      <c r="H104" s="189"/>
      <c r="I104" s="189"/>
      <c r="J104" s="190">
        <f>J181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151</v>
      </c>
      <c r="E105" s="189"/>
      <c r="F105" s="189"/>
      <c r="G105" s="189"/>
      <c r="H105" s="189"/>
      <c r="I105" s="189"/>
      <c r="J105" s="190">
        <f>J190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75" t="str">
        <f>E7</f>
        <v xml:space="preserve"> Dětský domov a školní jídelna Sedloňov - Stavební úpravy objektu - II. ETAPA SO01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01 (1) - Bourací práce 3NP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14. 12. 2023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 xml:space="preserve"> </v>
      </c>
      <c r="G121" s="41"/>
      <c r="H121" s="41"/>
      <c r="I121" s="33" t="s">
        <v>29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IF(E18="","",E18)</f>
        <v>Vyplň údaj</v>
      </c>
      <c r="G122" s="41"/>
      <c r="H122" s="41"/>
      <c r="I122" s="33" t="s">
        <v>31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155</v>
      </c>
      <c r="D124" s="195" t="s">
        <v>58</v>
      </c>
      <c r="E124" s="195" t="s">
        <v>54</v>
      </c>
      <c r="F124" s="195" t="s">
        <v>55</v>
      </c>
      <c r="G124" s="195" t="s">
        <v>156</v>
      </c>
      <c r="H124" s="195" t="s">
        <v>157</v>
      </c>
      <c r="I124" s="195" t="s">
        <v>158</v>
      </c>
      <c r="J124" s="195" t="s">
        <v>138</v>
      </c>
      <c r="K124" s="196" t="s">
        <v>159</v>
      </c>
      <c r="L124" s="197"/>
      <c r="M124" s="101" t="s">
        <v>1</v>
      </c>
      <c r="N124" s="102" t="s">
        <v>37</v>
      </c>
      <c r="O124" s="102" t="s">
        <v>160</v>
      </c>
      <c r="P124" s="102" t="s">
        <v>161</v>
      </c>
      <c r="Q124" s="102" t="s">
        <v>162</v>
      </c>
      <c r="R124" s="102" t="s">
        <v>163</v>
      </c>
      <c r="S124" s="102" t="s">
        <v>164</v>
      </c>
      <c r="T124" s="103" t="s">
        <v>165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166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P126+P139</f>
        <v>0</v>
      </c>
      <c r="Q125" s="105"/>
      <c r="R125" s="200">
        <f>R126+R139</f>
        <v>0</v>
      </c>
      <c r="S125" s="105"/>
      <c r="T125" s="201">
        <f>T126+T139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140</v>
      </c>
      <c r="BK125" s="202">
        <f>BK126+BK139</f>
        <v>0</v>
      </c>
    </row>
    <row r="126" s="12" customFormat="1" ht="25.92" customHeight="1">
      <c r="A126" s="12"/>
      <c r="B126" s="203"/>
      <c r="C126" s="204"/>
      <c r="D126" s="205" t="s">
        <v>72</v>
      </c>
      <c r="E126" s="206" t="s">
        <v>167</v>
      </c>
      <c r="F126" s="206" t="s">
        <v>168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P127+P132</f>
        <v>0</v>
      </c>
      <c r="Q126" s="211"/>
      <c r="R126" s="212">
        <f>R127+R132</f>
        <v>0</v>
      </c>
      <c r="S126" s="211"/>
      <c r="T126" s="213">
        <f>T127+T132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81</v>
      </c>
      <c r="AT126" s="215" t="s">
        <v>72</v>
      </c>
      <c r="AU126" s="215" t="s">
        <v>73</v>
      </c>
      <c r="AY126" s="214" t="s">
        <v>169</v>
      </c>
      <c r="BK126" s="216">
        <f>BK127+BK132</f>
        <v>0</v>
      </c>
    </row>
    <row r="127" s="12" customFormat="1" ht="22.8" customHeight="1">
      <c r="A127" s="12"/>
      <c r="B127" s="203"/>
      <c r="C127" s="204"/>
      <c r="D127" s="205" t="s">
        <v>72</v>
      </c>
      <c r="E127" s="217" t="s">
        <v>182</v>
      </c>
      <c r="F127" s="217" t="s">
        <v>183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SUM(P128:P131)</f>
        <v>0</v>
      </c>
      <c r="Q127" s="211"/>
      <c r="R127" s="212">
        <f>SUM(R128:R131)</f>
        <v>0</v>
      </c>
      <c r="S127" s="211"/>
      <c r="T127" s="213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81</v>
      </c>
      <c r="AT127" s="215" t="s">
        <v>72</v>
      </c>
      <c r="AU127" s="215" t="s">
        <v>81</v>
      </c>
      <c r="AY127" s="214" t="s">
        <v>169</v>
      </c>
      <c r="BK127" s="216">
        <f>SUM(BK128:BK131)</f>
        <v>0</v>
      </c>
    </row>
    <row r="128" s="2" customFormat="1" ht="16.5" customHeight="1">
      <c r="A128" s="39"/>
      <c r="B128" s="40"/>
      <c r="C128" s="219" t="s">
        <v>81</v>
      </c>
      <c r="D128" s="219" t="s">
        <v>172</v>
      </c>
      <c r="E128" s="220" t="s">
        <v>2079</v>
      </c>
      <c r="F128" s="221" t="s">
        <v>2080</v>
      </c>
      <c r="G128" s="222" t="s">
        <v>175</v>
      </c>
      <c r="H128" s="223">
        <v>36.479999999999997</v>
      </c>
      <c r="I128" s="224"/>
      <c r="J128" s="225">
        <f>ROUND(I128*H128,2)</f>
        <v>0</v>
      </c>
      <c r="K128" s="221" t="s">
        <v>409</v>
      </c>
      <c r="L128" s="45"/>
      <c r="M128" s="226" t="s">
        <v>1</v>
      </c>
      <c r="N128" s="227" t="s">
        <v>38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177</v>
      </c>
      <c r="AT128" s="230" t="s">
        <v>172</v>
      </c>
      <c r="AU128" s="230" t="s">
        <v>83</v>
      </c>
      <c r="AY128" s="18" t="s">
        <v>169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177</v>
      </c>
      <c r="BM128" s="230" t="s">
        <v>83</v>
      </c>
    </row>
    <row r="129" s="14" customFormat="1">
      <c r="A129" s="14"/>
      <c r="B129" s="243"/>
      <c r="C129" s="244"/>
      <c r="D129" s="234" t="s">
        <v>178</v>
      </c>
      <c r="E129" s="245" t="s">
        <v>1</v>
      </c>
      <c r="F129" s="246" t="s">
        <v>2081</v>
      </c>
      <c r="G129" s="244"/>
      <c r="H129" s="247">
        <v>36.479999999999997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178</v>
      </c>
      <c r="AU129" s="253" t="s">
        <v>83</v>
      </c>
      <c r="AV129" s="14" t="s">
        <v>83</v>
      </c>
      <c r="AW129" s="14" t="s">
        <v>30</v>
      </c>
      <c r="AX129" s="14" t="s">
        <v>73</v>
      </c>
      <c r="AY129" s="253" t="s">
        <v>169</v>
      </c>
    </row>
    <row r="130" s="16" customFormat="1">
      <c r="A130" s="16"/>
      <c r="B130" s="265"/>
      <c r="C130" s="266"/>
      <c r="D130" s="234" t="s">
        <v>178</v>
      </c>
      <c r="E130" s="267" t="s">
        <v>1</v>
      </c>
      <c r="F130" s="268" t="s">
        <v>212</v>
      </c>
      <c r="G130" s="266"/>
      <c r="H130" s="269">
        <v>36.479999999999997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178</v>
      </c>
      <c r="AU130" s="275" t="s">
        <v>83</v>
      </c>
      <c r="AV130" s="16" t="s">
        <v>170</v>
      </c>
      <c r="AW130" s="16" t="s">
        <v>30</v>
      </c>
      <c r="AX130" s="16" t="s">
        <v>73</v>
      </c>
      <c r="AY130" s="275" t="s">
        <v>169</v>
      </c>
    </row>
    <row r="131" s="15" customFormat="1">
      <c r="A131" s="15"/>
      <c r="B131" s="254"/>
      <c r="C131" s="255"/>
      <c r="D131" s="234" t="s">
        <v>178</v>
      </c>
      <c r="E131" s="256" t="s">
        <v>1</v>
      </c>
      <c r="F131" s="257" t="s">
        <v>181</v>
      </c>
      <c r="G131" s="255"/>
      <c r="H131" s="258">
        <v>36.479999999999997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178</v>
      </c>
      <c r="AU131" s="264" t="s">
        <v>83</v>
      </c>
      <c r="AV131" s="15" t="s">
        <v>177</v>
      </c>
      <c r="AW131" s="15" t="s">
        <v>30</v>
      </c>
      <c r="AX131" s="15" t="s">
        <v>81</v>
      </c>
      <c r="AY131" s="264" t="s">
        <v>169</v>
      </c>
    </row>
    <row r="132" s="12" customFormat="1" ht="22.8" customHeight="1">
      <c r="A132" s="12"/>
      <c r="B132" s="203"/>
      <c r="C132" s="204"/>
      <c r="D132" s="205" t="s">
        <v>72</v>
      </c>
      <c r="E132" s="217" t="s">
        <v>347</v>
      </c>
      <c r="F132" s="217" t="s">
        <v>348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SUM(P133:P138)</f>
        <v>0</v>
      </c>
      <c r="Q132" s="211"/>
      <c r="R132" s="212">
        <f>SUM(R133:R138)</f>
        <v>0</v>
      </c>
      <c r="S132" s="211"/>
      <c r="T132" s="213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81</v>
      </c>
      <c r="AT132" s="215" t="s">
        <v>72</v>
      </c>
      <c r="AU132" s="215" t="s">
        <v>81</v>
      </c>
      <c r="AY132" s="214" t="s">
        <v>169</v>
      </c>
      <c r="BK132" s="216">
        <f>SUM(BK133:BK138)</f>
        <v>0</v>
      </c>
    </row>
    <row r="133" s="2" customFormat="1" ht="33" customHeight="1">
      <c r="A133" s="39"/>
      <c r="B133" s="40"/>
      <c r="C133" s="219" t="s">
        <v>83</v>
      </c>
      <c r="D133" s="219" t="s">
        <v>172</v>
      </c>
      <c r="E133" s="220" t="s">
        <v>349</v>
      </c>
      <c r="F133" s="221" t="s">
        <v>350</v>
      </c>
      <c r="G133" s="222" t="s">
        <v>351</v>
      </c>
      <c r="H133" s="223">
        <v>18.997</v>
      </c>
      <c r="I133" s="224"/>
      <c r="J133" s="225">
        <f>ROUND(I133*H133,2)</f>
        <v>0</v>
      </c>
      <c r="K133" s="221" t="s">
        <v>176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177</v>
      </c>
      <c r="AT133" s="230" t="s">
        <v>172</v>
      </c>
      <c r="AU133" s="230" t="s">
        <v>83</v>
      </c>
      <c r="AY133" s="18" t="s">
        <v>169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177</v>
      </c>
      <c r="BM133" s="230" t="s">
        <v>177</v>
      </c>
    </row>
    <row r="134" s="2" customFormat="1" ht="24.15" customHeight="1">
      <c r="A134" s="39"/>
      <c r="B134" s="40"/>
      <c r="C134" s="219" t="s">
        <v>170</v>
      </c>
      <c r="D134" s="219" t="s">
        <v>172</v>
      </c>
      <c r="E134" s="220" t="s">
        <v>353</v>
      </c>
      <c r="F134" s="221" t="s">
        <v>354</v>
      </c>
      <c r="G134" s="222" t="s">
        <v>351</v>
      </c>
      <c r="H134" s="223">
        <v>18.997</v>
      </c>
      <c r="I134" s="224"/>
      <c r="J134" s="225">
        <f>ROUND(I134*H134,2)</f>
        <v>0</v>
      </c>
      <c r="K134" s="221" t="s">
        <v>176</v>
      </c>
      <c r="L134" s="45"/>
      <c r="M134" s="226" t="s">
        <v>1</v>
      </c>
      <c r="N134" s="227" t="s">
        <v>38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177</v>
      </c>
      <c r="AT134" s="230" t="s">
        <v>172</v>
      </c>
      <c r="AU134" s="230" t="s">
        <v>83</v>
      </c>
      <c r="AY134" s="18" t="s">
        <v>169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177</v>
      </c>
      <c r="BM134" s="230" t="s">
        <v>200</v>
      </c>
    </row>
    <row r="135" s="2" customFormat="1" ht="24.15" customHeight="1">
      <c r="A135" s="39"/>
      <c r="B135" s="40"/>
      <c r="C135" s="219" t="s">
        <v>177</v>
      </c>
      <c r="D135" s="219" t="s">
        <v>172</v>
      </c>
      <c r="E135" s="220" t="s">
        <v>357</v>
      </c>
      <c r="F135" s="221" t="s">
        <v>358</v>
      </c>
      <c r="G135" s="222" t="s">
        <v>351</v>
      </c>
      <c r="H135" s="223">
        <v>189.97</v>
      </c>
      <c r="I135" s="224"/>
      <c r="J135" s="225">
        <f>ROUND(I135*H135,2)</f>
        <v>0</v>
      </c>
      <c r="K135" s="221" t="s">
        <v>176</v>
      </c>
      <c r="L135" s="45"/>
      <c r="M135" s="226" t="s">
        <v>1</v>
      </c>
      <c r="N135" s="227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177</v>
      </c>
      <c r="AT135" s="230" t="s">
        <v>172</v>
      </c>
      <c r="AU135" s="230" t="s">
        <v>83</v>
      </c>
      <c r="AY135" s="18" t="s">
        <v>169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177</v>
      </c>
      <c r="BM135" s="230" t="s">
        <v>250</v>
      </c>
    </row>
    <row r="136" s="14" customFormat="1">
      <c r="A136" s="14"/>
      <c r="B136" s="243"/>
      <c r="C136" s="244"/>
      <c r="D136" s="234" t="s">
        <v>178</v>
      </c>
      <c r="E136" s="245" t="s">
        <v>1</v>
      </c>
      <c r="F136" s="246" t="s">
        <v>2082</v>
      </c>
      <c r="G136" s="244"/>
      <c r="H136" s="247">
        <v>189.97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178</v>
      </c>
      <c r="AU136" s="253" t="s">
        <v>83</v>
      </c>
      <c r="AV136" s="14" t="s">
        <v>83</v>
      </c>
      <c r="AW136" s="14" t="s">
        <v>30</v>
      </c>
      <c r="AX136" s="14" t="s">
        <v>73</v>
      </c>
      <c r="AY136" s="253" t="s">
        <v>169</v>
      </c>
    </row>
    <row r="137" s="15" customFormat="1">
      <c r="A137" s="15"/>
      <c r="B137" s="254"/>
      <c r="C137" s="255"/>
      <c r="D137" s="234" t="s">
        <v>178</v>
      </c>
      <c r="E137" s="256" t="s">
        <v>1</v>
      </c>
      <c r="F137" s="257" t="s">
        <v>181</v>
      </c>
      <c r="G137" s="255"/>
      <c r="H137" s="258">
        <v>189.97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178</v>
      </c>
      <c r="AU137" s="264" t="s">
        <v>83</v>
      </c>
      <c r="AV137" s="15" t="s">
        <v>177</v>
      </c>
      <c r="AW137" s="15" t="s">
        <v>30</v>
      </c>
      <c r="AX137" s="15" t="s">
        <v>81</v>
      </c>
      <c r="AY137" s="264" t="s">
        <v>169</v>
      </c>
    </row>
    <row r="138" s="2" customFormat="1" ht="24.15" customHeight="1">
      <c r="A138" s="39"/>
      <c r="B138" s="40"/>
      <c r="C138" s="219" t="s">
        <v>251</v>
      </c>
      <c r="D138" s="219" t="s">
        <v>172</v>
      </c>
      <c r="E138" s="220" t="s">
        <v>361</v>
      </c>
      <c r="F138" s="221" t="s">
        <v>362</v>
      </c>
      <c r="G138" s="222" t="s">
        <v>351</v>
      </c>
      <c r="H138" s="223">
        <v>18.997</v>
      </c>
      <c r="I138" s="224"/>
      <c r="J138" s="225">
        <f>ROUND(I138*H138,2)</f>
        <v>0</v>
      </c>
      <c r="K138" s="221" t="s">
        <v>176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177</v>
      </c>
      <c r="AT138" s="230" t="s">
        <v>172</v>
      </c>
      <c r="AU138" s="230" t="s">
        <v>83</v>
      </c>
      <c r="AY138" s="18" t="s">
        <v>169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177</v>
      </c>
      <c r="BM138" s="230" t="s">
        <v>254</v>
      </c>
    </row>
    <row r="139" s="12" customFormat="1" ht="25.92" customHeight="1">
      <c r="A139" s="12"/>
      <c r="B139" s="203"/>
      <c r="C139" s="204"/>
      <c r="D139" s="205" t="s">
        <v>72</v>
      </c>
      <c r="E139" s="206" t="s">
        <v>370</v>
      </c>
      <c r="F139" s="206" t="s">
        <v>371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P140+P168+P173+P181+P190</f>
        <v>0</v>
      </c>
      <c r="Q139" s="211"/>
      <c r="R139" s="212">
        <f>R140+R168+R173+R181+R190</f>
        <v>0</v>
      </c>
      <c r="S139" s="211"/>
      <c r="T139" s="213">
        <f>T140+T168+T173+T181+T190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83</v>
      </c>
      <c r="AT139" s="215" t="s">
        <v>72</v>
      </c>
      <c r="AU139" s="215" t="s">
        <v>73</v>
      </c>
      <c r="AY139" s="214" t="s">
        <v>169</v>
      </c>
      <c r="BK139" s="216">
        <f>BK140+BK168+BK173+BK181+BK190</f>
        <v>0</v>
      </c>
    </row>
    <row r="140" s="12" customFormat="1" ht="22.8" customHeight="1">
      <c r="A140" s="12"/>
      <c r="B140" s="203"/>
      <c r="C140" s="204"/>
      <c r="D140" s="205" t="s">
        <v>72</v>
      </c>
      <c r="E140" s="217" t="s">
        <v>377</v>
      </c>
      <c r="F140" s="217" t="s">
        <v>378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SUM(P141:P167)</f>
        <v>0</v>
      </c>
      <c r="Q140" s="211"/>
      <c r="R140" s="212">
        <f>SUM(R141:R167)</f>
        <v>0</v>
      </c>
      <c r="S140" s="211"/>
      <c r="T140" s="213">
        <f>SUM(T141:T167)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83</v>
      </c>
      <c r="AT140" s="215" t="s">
        <v>72</v>
      </c>
      <c r="AU140" s="215" t="s">
        <v>81</v>
      </c>
      <c r="AY140" s="214" t="s">
        <v>169</v>
      </c>
      <c r="BK140" s="216">
        <f>SUM(BK141:BK167)</f>
        <v>0</v>
      </c>
    </row>
    <row r="141" s="2" customFormat="1" ht="24.15" customHeight="1">
      <c r="A141" s="39"/>
      <c r="B141" s="40"/>
      <c r="C141" s="219" t="s">
        <v>200</v>
      </c>
      <c r="D141" s="219" t="s">
        <v>172</v>
      </c>
      <c r="E141" s="220" t="s">
        <v>2083</v>
      </c>
      <c r="F141" s="221" t="s">
        <v>2084</v>
      </c>
      <c r="G141" s="222" t="s">
        <v>175</v>
      </c>
      <c r="H141" s="223">
        <v>188.197</v>
      </c>
      <c r="I141" s="224"/>
      <c r="J141" s="225">
        <f>ROUND(I141*H141,2)</f>
        <v>0</v>
      </c>
      <c r="K141" s="221" t="s">
        <v>176</v>
      </c>
      <c r="L141" s="45"/>
      <c r="M141" s="226" t="s">
        <v>1</v>
      </c>
      <c r="N141" s="227" t="s">
        <v>38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316</v>
      </c>
      <c r="AT141" s="230" t="s">
        <v>172</v>
      </c>
      <c r="AU141" s="230" t="s">
        <v>83</v>
      </c>
      <c r="AY141" s="18" t="s">
        <v>169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81</v>
      </c>
      <c r="BK141" s="231">
        <f>ROUND(I141*H141,2)</f>
        <v>0</v>
      </c>
      <c r="BL141" s="18" t="s">
        <v>316</v>
      </c>
      <c r="BM141" s="230" t="s">
        <v>258</v>
      </c>
    </row>
    <row r="142" s="13" customFormat="1">
      <c r="A142" s="13"/>
      <c r="B142" s="232"/>
      <c r="C142" s="233"/>
      <c r="D142" s="234" t="s">
        <v>178</v>
      </c>
      <c r="E142" s="235" t="s">
        <v>1</v>
      </c>
      <c r="F142" s="236" t="s">
        <v>179</v>
      </c>
      <c r="G142" s="233"/>
      <c r="H142" s="235" t="s">
        <v>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178</v>
      </c>
      <c r="AU142" s="242" t="s">
        <v>83</v>
      </c>
      <c r="AV142" s="13" t="s">
        <v>81</v>
      </c>
      <c r="AW142" s="13" t="s">
        <v>30</v>
      </c>
      <c r="AX142" s="13" t="s">
        <v>73</v>
      </c>
      <c r="AY142" s="242" t="s">
        <v>169</v>
      </c>
    </row>
    <row r="143" s="14" customFormat="1">
      <c r="A143" s="14"/>
      <c r="B143" s="243"/>
      <c r="C143" s="244"/>
      <c r="D143" s="234" t="s">
        <v>178</v>
      </c>
      <c r="E143" s="245" t="s">
        <v>1</v>
      </c>
      <c r="F143" s="246" t="s">
        <v>2085</v>
      </c>
      <c r="G143" s="244"/>
      <c r="H143" s="247">
        <v>74.200000000000003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178</v>
      </c>
      <c r="AU143" s="253" t="s">
        <v>83</v>
      </c>
      <c r="AV143" s="14" t="s">
        <v>83</v>
      </c>
      <c r="AW143" s="14" t="s">
        <v>30</v>
      </c>
      <c r="AX143" s="14" t="s">
        <v>73</v>
      </c>
      <c r="AY143" s="253" t="s">
        <v>169</v>
      </c>
    </row>
    <row r="144" s="14" customFormat="1">
      <c r="A144" s="14"/>
      <c r="B144" s="243"/>
      <c r="C144" s="244"/>
      <c r="D144" s="234" t="s">
        <v>178</v>
      </c>
      <c r="E144" s="245" t="s">
        <v>1</v>
      </c>
      <c r="F144" s="246" t="s">
        <v>2086</v>
      </c>
      <c r="G144" s="244"/>
      <c r="H144" s="247">
        <v>33.600000000000001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178</v>
      </c>
      <c r="AU144" s="253" t="s">
        <v>83</v>
      </c>
      <c r="AV144" s="14" t="s">
        <v>83</v>
      </c>
      <c r="AW144" s="14" t="s">
        <v>30</v>
      </c>
      <c r="AX144" s="14" t="s">
        <v>73</v>
      </c>
      <c r="AY144" s="253" t="s">
        <v>169</v>
      </c>
    </row>
    <row r="145" s="14" customFormat="1">
      <c r="A145" s="14"/>
      <c r="B145" s="243"/>
      <c r="C145" s="244"/>
      <c r="D145" s="234" t="s">
        <v>178</v>
      </c>
      <c r="E145" s="245" t="s">
        <v>1</v>
      </c>
      <c r="F145" s="246" t="s">
        <v>2087</v>
      </c>
      <c r="G145" s="244"/>
      <c r="H145" s="247">
        <v>97.930000000000007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178</v>
      </c>
      <c r="AU145" s="253" t="s">
        <v>83</v>
      </c>
      <c r="AV145" s="14" t="s">
        <v>83</v>
      </c>
      <c r="AW145" s="14" t="s">
        <v>30</v>
      </c>
      <c r="AX145" s="14" t="s">
        <v>73</v>
      </c>
      <c r="AY145" s="253" t="s">
        <v>169</v>
      </c>
    </row>
    <row r="146" s="14" customFormat="1">
      <c r="A146" s="14"/>
      <c r="B146" s="243"/>
      <c r="C146" s="244"/>
      <c r="D146" s="234" t="s">
        <v>178</v>
      </c>
      <c r="E146" s="245" t="s">
        <v>1</v>
      </c>
      <c r="F146" s="246" t="s">
        <v>2088</v>
      </c>
      <c r="G146" s="244"/>
      <c r="H146" s="247">
        <v>-8.2739999999999991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178</v>
      </c>
      <c r="AU146" s="253" t="s">
        <v>83</v>
      </c>
      <c r="AV146" s="14" t="s">
        <v>83</v>
      </c>
      <c r="AW146" s="14" t="s">
        <v>30</v>
      </c>
      <c r="AX146" s="14" t="s">
        <v>73</v>
      </c>
      <c r="AY146" s="253" t="s">
        <v>169</v>
      </c>
    </row>
    <row r="147" s="14" customFormat="1">
      <c r="A147" s="14"/>
      <c r="B147" s="243"/>
      <c r="C147" s="244"/>
      <c r="D147" s="234" t="s">
        <v>178</v>
      </c>
      <c r="E147" s="245" t="s">
        <v>1</v>
      </c>
      <c r="F147" s="246" t="s">
        <v>283</v>
      </c>
      <c r="G147" s="244"/>
      <c r="H147" s="247">
        <v>-1.379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178</v>
      </c>
      <c r="AU147" s="253" t="s">
        <v>83</v>
      </c>
      <c r="AV147" s="14" t="s">
        <v>83</v>
      </c>
      <c r="AW147" s="14" t="s">
        <v>30</v>
      </c>
      <c r="AX147" s="14" t="s">
        <v>73</v>
      </c>
      <c r="AY147" s="253" t="s">
        <v>169</v>
      </c>
    </row>
    <row r="148" s="14" customFormat="1">
      <c r="A148" s="14"/>
      <c r="B148" s="243"/>
      <c r="C148" s="244"/>
      <c r="D148" s="234" t="s">
        <v>178</v>
      </c>
      <c r="E148" s="245" t="s">
        <v>1</v>
      </c>
      <c r="F148" s="246" t="s">
        <v>308</v>
      </c>
      <c r="G148" s="244"/>
      <c r="H148" s="247">
        <v>-7.8799999999999999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178</v>
      </c>
      <c r="AU148" s="253" t="s">
        <v>83</v>
      </c>
      <c r="AV148" s="14" t="s">
        <v>83</v>
      </c>
      <c r="AW148" s="14" t="s">
        <v>30</v>
      </c>
      <c r="AX148" s="14" t="s">
        <v>73</v>
      </c>
      <c r="AY148" s="253" t="s">
        <v>169</v>
      </c>
    </row>
    <row r="149" s="15" customFormat="1">
      <c r="A149" s="15"/>
      <c r="B149" s="254"/>
      <c r="C149" s="255"/>
      <c r="D149" s="234" t="s">
        <v>178</v>
      </c>
      <c r="E149" s="256" t="s">
        <v>1</v>
      </c>
      <c r="F149" s="257" t="s">
        <v>181</v>
      </c>
      <c r="G149" s="255"/>
      <c r="H149" s="258">
        <v>188.19700000000003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178</v>
      </c>
      <c r="AU149" s="264" t="s">
        <v>83</v>
      </c>
      <c r="AV149" s="15" t="s">
        <v>177</v>
      </c>
      <c r="AW149" s="15" t="s">
        <v>30</v>
      </c>
      <c r="AX149" s="15" t="s">
        <v>81</v>
      </c>
      <c r="AY149" s="264" t="s">
        <v>169</v>
      </c>
    </row>
    <row r="150" s="2" customFormat="1" ht="37.8" customHeight="1">
      <c r="A150" s="39"/>
      <c r="B150" s="40"/>
      <c r="C150" s="219" t="s">
        <v>275</v>
      </c>
      <c r="D150" s="219" t="s">
        <v>172</v>
      </c>
      <c r="E150" s="220" t="s">
        <v>2089</v>
      </c>
      <c r="F150" s="221" t="s">
        <v>2090</v>
      </c>
      <c r="G150" s="222" t="s">
        <v>175</v>
      </c>
      <c r="H150" s="223">
        <v>118.14</v>
      </c>
      <c r="I150" s="224"/>
      <c r="J150" s="225">
        <f>ROUND(I150*H150,2)</f>
        <v>0</v>
      </c>
      <c r="K150" s="221" t="s">
        <v>176</v>
      </c>
      <c r="L150" s="45"/>
      <c r="M150" s="226" t="s">
        <v>1</v>
      </c>
      <c r="N150" s="227" t="s">
        <v>38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316</v>
      </c>
      <c r="AT150" s="230" t="s">
        <v>172</v>
      </c>
      <c r="AU150" s="230" t="s">
        <v>83</v>
      </c>
      <c r="AY150" s="18" t="s">
        <v>169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316</v>
      </c>
      <c r="BM150" s="230" t="s">
        <v>278</v>
      </c>
    </row>
    <row r="151" s="13" customFormat="1">
      <c r="A151" s="13"/>
      <c r="B151" s="232"/>
      <c r="C151" s="233"/>
      <c r="D151" s="234" t="s">
        <v>178</v>
      </c>
      <c r="E151" s="235" t="s">
        <v>1</v>
      </c>
      <c r="F151" s="236" t="s">
        <v>179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178</v>
      </c>
      <c r="AU151" s="242" t="s">
        <v>83</v>
      </c>
      <c r="AV151" s="13" t="s">
        <v>81</v>
      </c>
      <c r="AW151" s="13" t="s">
        <v>30</v>
      </c>
      <c r="AX151" s="13" t="s">
        <v>73</v>
      </c>
      <c r="AY151" s="242" t="s">
        <v>169</v>
      </c>
    </row>
    <row r="152" s="14" customFormat="1">
      <c r="A152" s="14"/>
      <c r="B152" s="243"/>
      <c r="C152" s="244"/>
      <c r="D152" s="234" t="s">
        <v>178</v>
      </c>
      <c r="E152" s="245" t="s">
        <v>1</v>
      </c>
      <c r="F152" s="246" t="s">
        <v>2091</v>
      </c>
      <c r="G152" s="244"/>
      <c r="H152" s="247">
        <v>13.640000000000001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178</v>
      </c>
      <c r="AU152" s="253" t="s">
        <v>83</v>
      </c>
      <c r="AV152" s="14" t="s">
        <v>83</v>
      </c>
      <c r="AW152" s="14" t="s">
        <v>30</v>
      </c>
      <c r="AX152" s="14" t="s">
        <v>73</v>
      </c>
      <c r="AY152" s="253" t="s">
        <v>169</v>
      </c>
    </row>
    <row r="153" s="14" customFormat="1">
      <c r="A153" s="14"/>
      <c r="B153" s="243"/>
      <c r="C153" s="244"/>
      <c r="D153" s="234" t="s">
        <v>178</v>
      </c>
      <c r="E153" s="245" t="s">
        <v>1</v>
      </c>
      <c r="F153" s="246" t="s">
        <v>2092</v>
      </c>
      <c r="G153" s="244"/>
      <c r="H153" s="247">
        <v>31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178</v>
      </c>
      <c r="AU153" s="253" t="s">
        <v>83</v>
      </c>
      <c r="AV153" s="14" t="s">
        <v>83</v>
      </c>
      <c r="AW153" s="14" t="s">
        <v>30</v>
      </c>
      <c r="AX153" s="14" t="s">
        <v>73</v>
      </c>
      <c r="AY153" s="253" t="s">
        <v>169</v>
      </c>
    </row>
    <row r="154" s="14" customFormat="1">
      <c r="A154" s="14"/>
      <c r="B154" s="243"/>
      <c r="C154" s="244"/>
      <c r="D154" s="234" t="s">
        <v>178</v>
      </c>
      <c r="E154" s="245" t="s">
        <v>1</v>
      </c>
      <c r="F154" s="246" t="s">
        <v>2093</v>
      </c>
      <c r="G154" s="244"/>
      <c r="H154" s="247">
        <v>49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178</v>
      </c>
      <c r="AU154" s="253" t="s">
        <v>83</v>
      </c>
      <c r="AV154" s="14" t="s">
        <v>83</v>
      </c>
      <c r="AW154" s="14" t="s">
        <v>30</v>
      </c>
      <c r="AX154" s="14" t="s">
        <v>73</v>
      </c>
      <c r="AY154" s="253" t="s">
        <v>169</v>
      </c>
    </row>
    <row r="155" s="14" customFormat="1">
      <c r="A155" s="14"/>
      <c r="B155" s="243"/>
      <c r="C155" s="244"/>
      <c r="D155" s="234" t="s">
        <v>178</v>
      </c>
      <c r="E155" s="245" t="s">
        <v>1</v>
      </c>
      <c r="F155" s="246" t="s">
        <v>2094</v>
      </c>
      <c r="G155" s="244"/>
      <c r="H155" s="247">
        <v>24.5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178</v>
      </c>
      <c r="AU155" s="253" t="s">
        <v>83</v>
      </c>
      <c r="AV155" s="14" t="s">
        <v>83</v>
      </c>
      <c r="AW155" s="14" t="s">
        <v>30</v>
      </c>
      <c r="AX155" s="14" t="s">
        <v>73</v>
      </c>
      <c r="AY155" s="253" t="s">
        <v>169</v>
      </c>
    </row>
    <row r="156" s="15" customFormat="1">
      <c r="A156" s="15"/>
      <c r="B156" s="254"/>
      <c r="C156" s="255"/>
      <c r="D156" s="234" t="s">
        <v>178</v>
      </c>
      <c r="E156" s="256" t="s">
        <v>1</v>
      </c>
      <c r="F156" s="257" t="s">
        <v>181</v>
      </c>
      <c r="G156" s="255"/>
      <c r="H156" s="258">
        <v>118.14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178</v>
      </c>
      <c r="AU156" s="264" t="s">
        <v>83</v>
      </c>
      <c r="AV156" s="15" t="s">
        <v>177</v>
      </c>
      <c r="AW156" s="15" t="s">
        <v>30</v>
      </c>
      <c r="AX156" s="15" t="s">
        <v>81</v>
      </c>
      <c r="AY156" s="264" t="s">
        <v>169</v>
      </c>
    </row>
    <row r="157" s="2" customFormat="1" ht="24.15" customHeight="1">
      <c r="A157" s="39"/>
      <c r="B157" s="40"/>
      <c r="C157" s="219" t="s">
        <v>250</v>
      </c>
      <c r="D157" s="219" t="s">
        <v>172</v>
      </c>
      <c r="E157" s="220" t="s">
        <v>2095</v>
      </c>
      <c r="F157" s="221" t="s">
        <v>2096</v>
      </c>
      <c r="G157" s="222" t="s">
        <v>175</v>
      </c>
      <c r="H157" s="223">
        <v>144.15000000000001</v>
      </c>
      <c r="I157" s="224"/>
      <c r="J157" s="225">
        <f>ROUND(I157*H157,2)</f>
        <v>0</v>
      </c>
      <c r="K157" s="221" t="s">
        <v>176</v>
      </c>
      <c r="L157" s="45"/>
      <c r="M157" s="226" t="s">
        <v>1</v>
      </c>
      <c r="N157" s="227" t="s">
        <v>38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316</v>
      </c>
      <c r="AT157" s="230" t="s">
        <v>172</v>
      </c>
      <c r="AU157" s="230" t="s">
        <v>83</v>
      </c>
      <c r="AY157" s="18" t="s">
        <v>169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316</v>
      </c>
      <c r="BM157" s="230" t="s">
        <v>316</v>
      </c>
    </row>
    <row r="158" s="13" customFormat="1">
      <c r="A158" s="13"/>
      <c r="B158" s="232"/>
      <c r="C158" s="233"/>
      <c r="D158" s="234" t="s">
        <v>178</v>
      </c>
      <c r="E158" s="235" t="s">
        <v>1</v>
      </c>
      <c r="F158" s="236" t="s">
        <v>179</v>
      </c>
      <c r="G158" s="233"/>
      <c r="H158" s="235" t="s">
        <v>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178</v>
      </c>
      <c r="AU158" s="242" t="s">
        <v>83</v>
      </c>
      <c r="AV158" s="13" t="s">
        <v>81</v>
      </c>
      <c r="AW158" s="13" t="s">
        <v>30</v>
      </c>
      <c r="AX158" s="13" t="s">
        <v>73</v>
      </c>
      <c r="AY158" s="242" t="s">
        <v>169</v>
      </c>
    </row>
    <row r="159" s="14" customFormat="1">
      <c r="A159" s="14"/>
      <c r="B159" s="243"/>
      <c r="C159" s="244"/>
      <c r="D159" s="234" t="s">
        <v>178</v>
      </c>
      <c r="E159" s="245" t="s">
        <v>1</v>
      </c>
      <c r="F159" s="246" t="s">
        <v>2097</v>
      </c>
      <c r="G159" s="244"/>
      <c r="H159" s="247">
        <v>85.25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178</v>
      </c>
      <c r="AU159" s="253" t="s">
        <v>83</v>
      </c>
      <c r="AV159" s="14" t="s">
        <v>83</v>
      </c>
      <c r="AW159" s="14" t="s">
        <v>30</v>
      </c>
      <c r="AX159" s="14" t="s">
        <v>73</v>
      </c>
      <c r="AY159" s="253" t="s">
        <v>169</v>
      </c>
    </row>
    <row r="160" s="14" customFormat="1">
      <c r="A160" s="14"/>
      <c r="B160" s="243"/>
      <c r="C160" s="244"/>
      <c r="D160" s="234" t="s">
        <v>178</v>
      </c>
      <c r="E160" s="245" t="s">
        <v>1</v>
      </c>
      <c r="F160" s="246" t="s">
        <v>2098</v>
      </c>
      <c r="G160" s="244"/>
      <c r="H160" s="247">
        <v>58.899999999999999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178</v>
      </c>
      <c r="AU160" s="253" t="s">
        <v>83</v>
      </c>
      <c r="AV160" s="14" t="s">
        <v>83</v>
      </c>
      <c r="AW160" s="14" t="s">
        <v>30</v>
      </c>
      <c r="AX160" s="14" t="s">
        <v>73</v>
      </c>
      <c r="AY160" s="253" t="s">
        <v>169</v>
      </c>
    </row>
    <row r="161" s="15" customFormat="1">
      <c r="A161" s="15"/>
      <c r="B161" s="254"/>
      <c r="C161" s="255"/>
      <c r="D161" s="234" t="s">
        <v>178</v>
      </c>
      <c r="E161" s="256" t="s">
        <v>1</v>
      </c>
      <c r="F161" s="257" t="s">
        <v>181</v>
      </c>
      <c r="G161" s="255"/>
      <c r="H161" s="258">
        <v>144.15000000000001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178</v>
      </c>
      <c r="AU161" s="264" t="s">
        <v>83</v>
      </c>
      <c r="AV161" s="15" t="s">
        <v>177</v>
      </c>
      <c r="AW161" s="15" t="s">
        <v>30</v>
      </c>
      <c r="AX161" s="15" t="s">
        <v>81</v>
      </c>
      <c r="AY161" s="264" t="s">
        <v>169</v>
      </c>
    </row>
    <row r="162" s="2" customFormat="1" ht="24.15" customHeight="1">
      <c r="A162" s="39"/>
      <c r="B162" s="40"/>
      <c r="C162" s="219" t="s">
        <v>182</v>
      </c>
      <c r="D162" s="219" t="s">
        <v>172</v>
      </c>
      <c r="E162" s="220" t="s">
        <v>2099</v>
      </c>
      <c r="F162" s="221" t="s">
        <v>2100</v>
      </c>
      <c r="G162" s="222" t="s">
        <v>175</v>
      </c>
      <c r="H162" s="223">
        <v>100.5</v>
      </c>
      <c r="I162" s="224"/>
      <c r="J162" s="225">
        <f>ROUND(I162*H162,2)</f>
        <v>0</v>
      </c>
      <c r="K162" s="221" t="s">
        <v>409</v>
      </c>
      <c r="L162" s="45"/>
      <c r="M162" s="226" t="s">
        <v>1</v>
      </c>
      <c r="N162" s="227" t="s">
        <v>38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316</v>
      </c>
      <c r="AT162" s="230" t="s">
        <v>172</v>
      </c>
      <c r="AU162" s="230" t="s">
        <v>83</v>
      </c>
      <c r="AY162" s="18" t="s">
        <v>169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316</v>
      </c>
      <c r="BM162" s="230" t="s">
        <v>321</v>
      </c>
    </row>
    <row r="163" s="13" customFormat="1">
      <c r="A163" s="13"/>
      <c r="B163" s="232"/>
      <c r="C163" s="233"/>
      <c r="D163" s="234" t="s">
        <v>178</v>
      </c>
      <c r="E163" s="235" t="s">
        <v>1</v>
      </c>
      <c r="F163" s="236" t="s">
        <v>179</v>
      </c>
      <c r="G163" s="233"/>
      <c r="H163" s="235" t="s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178</v>
      </c>
      <c r="AU163" s="242" t="s">
        <v>83</v>
      </c>
      <c r="AV163" s="13" t="s">
        <v>81</v>
      </c>
      <c r="AW163" s="13" t="s">
        <v>30</v>
      </c>
      <c r="AX163" s="13" t="s">
        <v>73</v>
      </c>
      <c r="AY163" s="242" t="s">
        <v>169</v>
      </c>
    </row>
    <row r="164" s="14" customFormat="1">
      <c r="A164" s="14"/>
      <c r="B164" s="243"/>
      <c r="C164" s="244"/>
      <c r="D164" s="234" t="s">
        <v>178</v>
      </c>
      <c r="E164" s="245" t="s">
        <v>1</v>
      </c>
      <c r="F164" s="246" t="s">
        <v>2101</v>
      </c>
      <c r="G164" s="244"/>
      <c r="H164" s="247">
        <v>15.5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178</v>
      </c>
      <c r="AU164" s="253" t="s">
        <v>83</v>
      </c>
      <c r="AV164" s="14" t="s">
        <v>83</v>
      </c>
      <c r="AW164" s="14" t="s">
        <v>30</v>
      </c>
      <c r="AX164" s="14" t="s">
        <v>73</v>
      </c>
      <c r="AY164" s="253" t="s">
        <v>169</v>
      </c>
    </row>
    <row r="165" s="14" customFormat="1">
      <c r="A165" s="14"/>
      <c r="B165" s="243"/>
      <c r="C165" s="244"/>
      <c r="D165" s="234" t="s">
        <v>178</v>
      </c>
      <c r="E165" s="245" t="s">
        <v>1</v>
      </c>
      <c r="F165" s="246" t="s">
        <v>2102</v>
      </c>
      <c r="G165" s="244"/>
      <c r="H165" s="247">
        <v>70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178</v>
      </c>
      <c r="AU165" s="253" t="s">
        <v>83</v>
      </c>
      <c r="AV165" s="14" t="s">
        <v>83</v>
      </c>
      <c r="AW165" s="14" t="s">
        <v>30</v>
      </c>
      <c r="AX165" s="14" t="s">
        <v>73</v>
      </c>
      <c r="AY165" s="253" t="s">
        <v>169</v>
      </c>
    </row>
    <row r="166" s="14" customFormat="1">
      <c r="A166" s="14"/>
      <c r="B166" s="243"/>
      <c r="C166" s="244"/>
      <c r="D166" s="234" t="s">
        <v>178</v>
      </c>
      <c r="E166" s="245" t="s">
        <v>1</v>
      </c>
      <c r="F166" s="246" t="s">
        <v>2103</v>
      </c>
      <c r="G166" s="244"/>
      <c r="H166" s="247">
        <v>15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178</v>
      </c>
      <c r="AU166" s="253" t="s">
        <v>83</v>
      </c>
      <c r="AV166" s="14" t="s">
        <v>83</v>
      </c>
      <c r="AW166" s="14" t="s">
        <v>30</v>
      </c>
      <c r="AX166" s="14" t="s">
        <v>73</v>
      </c>
      <c r="AY166" s="253" t="s">
        <v>169</v>
      </c>
    </row>
    <row r="167" s="15" customFormat="1">
      <c r="A167" s="15"/>
      <c r="B167" s="254"/>
      <c r="C167" s="255"/>
      <c r="D167" s="234" t="s">
        <v>178</v>
      </c>
      <c r="E167" s="256" t="s">
        <v>1</v>
      </c>
      <c r="F167" s="257" t="s">
        <v>181</v>
      </c>
      <c r="G167" s="255"/>
      <c r="H167" s="258">
        <v>100.5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178</v>
      </c>
      <c r="AU167" s="264" t="s">
        <v>83</v>
      </c>
      <c r="AV167" s="15" t="s">
        <v>177</v>
      </c>
      <c r="AW167" s="15" t="s">
        <v>30</v>
      </c>
      <c r="AX167" s="15" t="s">
        <v>81</v>
      </c>
      <c r="AY167" s="264" t="s">
        <v>169</v>
      </c>
    </row>
    <row r="168" s="12" customFormat="1" ht="22.8" customHeight="1">
      <c r="A168" s="12"/>
      <c r="B168" s="203"/>
      <c r="C168" s="204"/>
      <c r="D168" s="205" t="s">
        <v>72</v>
      </c>
      <c r="E168" s="217" t="s">
        <v>392</v>
      </c>
      <c r="F168" s="217" t="s">
        <v>393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SUM(P169:P172)</f>
        <v>0</v>
      </c>
      <c r="Q168" s="211"/>
      <c r="R168" s="212">
        <f>SUM(R169:R172)</f>
        <v>0</v>
      </c>
      <c r="S168" s="211"/>
      <c r="T168" s="213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83</v>
      </c>
      <c r="AT168" s="215" t="s">
        <v>72</v>
      </c>
      <c r="AU168" s="215" t="s">
        <v>81</v>
      </c>
      <c r="AY168" s="214" t="s">
        <v>169</v>
      </c>
      <c r="BK168" s="216">
        <f>SUM(BK169:BK172)</f>
        <v>0</v>
      </c>
    </row>
    <row r="169" s="2" customFormat="1" ht="16.5" customHeight="1">
      <c r="A169" s="39"/>
      <c r="B169" s="40"/>
      <c r="C169" s="219" t="s">
        <v>254</v>
      </c>
      <c r="D169" s="219" t="s">
        <v>172</v>
      </c>
      <c r="E169" s="220" t="s">
        <v>407</v>
      </c>
      <c r="F169" s="221" t="s">
        <v>408</v>
      </c>
      <c r="G169" s="222" t="s">
        <v>335</v>
      </c>
      <c r="H169" s="223">
        <v>14</v>
      </c>
      <c r="I169" s="224"/>
      <c r="J169" s="225">
        <f>ROUND(I169*H169,2)</f>
        <v>0</v>
      </c>
      <c r="K169" s="221" t="s">
        <v>409</v>
      </c>
      <c r="L169" s="45"/>
      <c r="M169" s="226" t="s">
        <v>1</v>
      </c>
      <c r="N169" s="227" t="s">
        <v>38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316</v>
      </c>
      <c r="AT169" s="230" t="s">
        <v>172</v>
      </c>
      <c r="AU169" s="230" t="s">
        <v>83</v>
      </c>
      <c r="AY169" s="18" t="s">
        <v>169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81</v>
      </c>
      <c r="BK169" s="231">
        <f>ROUND(I169*H169,2)</f>
        <v>0</v>
      </c>
      <c r="BL169" s="18" t="s">
        <v>316</v>
      </c>
      <c r="BM169" s="230" t="s">
        <v>326</v>
      </c>
    </row>
    <row r="170" s="13" customFormat="1">
      <c r="A170" s="13"/>
      <c r="B170" s="232"/>
      <c r="C170" s="233"/>
      <c r="D170" s="234" t="s">
        <v>178</v>
      </c>
      <c r="E170" s="235" t="s">
        <v>1</v>
      </c>
      <c r="F170" s="236" t="s">
        <v>179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178</v>
      </c>
      <c r="AU170" s="242" t="s">
        <v>83</v>
      </c>
      <c r="AV170" s="13" t="s">
        <v>81</v>
      </c>
      <c r="AW170" s="13" t="s">
        <v>30</v>
      </c>
      <c r="AX170" s="13" t="s">
        <v>73</v>
      </c>
      <c r="AY170" s="242" t="s">
        <v>169</v>
      </c>
    </row>
    <row r="171" s="14" customFormat="1">
      <c r="A171" s="14"/>
      <c r="B171" s="243"/>
      <c r="C171" s="244"/>
      <c r="D171" s="234" t="s">
        <v>178</v>
      </c>
      <c r="E171" s="245" t="s">
        <v>1</v>
      </c>
      <c r="F171" s="246" t="s">
        <v>278</v>
      </c>
      <c r="G171" s="244"/>
      <c r="H171" s="247">
        <v>14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178</v>
      </c>
      <c r="AU171" s="253" t="s">
        <v>83</v>
      </c>
      <c r="AV171" s="14" t="s">
        <v>83</v>
      </c>
      <c r="AW171" s="14" t="s">
        <v>30</v>
      </c>
      <c r="AX171" s="14" t="s">
        <v>73</v>
      </c>
      <c r="AY171" s="253" t="s">
        <v>169</v>
      </c>
    </row>
    <row r="172" s="15" customFormat="1">
      <c r="A172" s="15"/>
      <c r="B172" s="254"/>
      <c r="C172" s="255"/>
      <c r="D172" s="234" t="s">
        <v>178</v>
      </c>
      <c r="E172" s="256" t="s">
        <v>1</v>
      </c>
      <c r="F172" s="257" t="s">
        <v>181</v>
      </c>
      <c r="G172" s="255"/>
      <c r="H172" s="258">
        <v>14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4" t="s">
        <v>178</v>
      </c>
      <c r="AU172" s="264" t="s">
        <v>83</v>
      </c>
      <c r="AV172" s="15" t="s">
        <v>177</v>
      </c>
      <c r="AW172" s="15" t="s">
        <v>30</v>
      </c>
      <c r="AX172" s="15" t="s">
        <v>81</v>
      </c>
      <c r="AY172" s="264" t="s">
        <v>169</v>
      </c>
    </row>
    <row r="173" s="12" customFormat="1" ht="22.8" customHeight="1">
      <c r="A173" s="12"/>
      <c r="B173" s="203"/>
      <c r="C173" s="204"/>
      <c r="D173" s="205" t="s">
        <v>72</v>
      </c>
      <c r="E173" s="217" t="s">
        <v>417</v>
      </c>
      <c r="F173" s="217" t="s">
        <v>418</v>
      </c>
      <c r="G173" s="204"/>
      <c r="H173" s="204"/>
      <c r="I173" s="207"/>
      <c r="J173" s="218">
        <f>BK173</f>
        <v>0</v>
      </c>
      <c r="K173" s="204"/>
      <c r="L173" s="209"/>
      <c r="M173" s="210"/>
      <c r="N173" s="211"/>
      <c r="O173" s="211"/>
      <c r="P173" s="212">
        <f>SUM(P174:P180)</f>
        <v>0</v>
      </c>
      <c r="Q173" s="211"/>
      <c r="R173" s="212">
        <f>SUM(R174:R180)</f>
        <v>0</v>
      </c>
      <c r="S173" s="211"/>
      <c r="T173" s="213">
        <f>SUM(T174:T180)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83</v>
      </c>
      <c r="AT173" s="215" t="s">
        <v>72</v>
      </c>
      <c r="AU173" s="215" t="s">
        <v>81</v>
      </c>
      <c r="AY173" s="214" t="s">
        <v>169</v>
      </c>
      <c r="BK173" s="216">
        <f>SUM(BK174:BK180)</f>
        <v>0</v>
      </c>
    </row>
    <row r="174" s="2" customFormat="1" ht="24.15" customHeight="1">
      <c r="A174" s="39"/>
      <c r="B174" s="40"/>
      <c r="C174" s="219" t="s">
        <v>328</v>
      </c>
      <c r="D174" s="219" t="s">
        <v>172</v>
      </c>
      <c r="E174" s="220" t="s">
        <v>419</v>
      </c>
      <c r="F174" s="221" t="s">
        <v>420</v>
      </c>
      <c r="G174" s="222" t="s">
        <v>175</v>
      </c>
      <c r="H174" s="223">
        <v>13.218</v>
      </c>
      <c r="I174" s="224"/>
      <c r="J174" s="225">
        <f>ROUND(I174*H174,2)</f>
        <v>0</v>
      </c>
      <c r="K174" s="221" t="s">
        <v>176</v>
      </c>
      <c r="L174" s="45"/>
      <c r="M174" s="226" t="s">
        <v>1</v>
      </c>
      <c r="N174" s="227" t="s">
        <v>38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316</v>
      </c>
      <c r="AT174" s="230" t="s">
        <v>172</v>
      </c>
      <c r="AU174" s="230" t="s">
        <v>83</v>
      </c>
      <c r="AY174" s="18" t="s">
        <v>169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316</v>
      </c>
      <c r="BM174" s="230" t="s">
        <v>331</v>
      </c>
    </row>
    <row r="175" s="13" customFormat="1">
      <c r="A175" s="13"/>
      <c r="B175" s="232"/>
      <c r="C175" s="233"/>
      <c r="D175" s="234" t="s">
        <v>178</v>
      </c>
      <c r="E175" s="235" t="s">
        <v>1</v>
      </c>
      <c r="F175" s="236" t="s">
        <v>2104</v>
      </c>
      <c r="G175" s="233"/>
      <c r="H175" s="235" t="s">
        <v>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178</v>
      </c>
      <c r="AU175" s="242" t="s">
        <v>83</v>
      </c>
      <c r="AV175" s="13" t="s">
        <v>81</v>
      </c>
      <c r="AW175" s="13" t="s">
        <v>30</v>
      </c>
      <c r="AX175" s="13" t="s">
        <v>73</v>
      </c>
      <c r="AY175" s="242" t="s">
        <v>169</v>
      </c>
    </row>
    <row r="176" s="14" customFormat="1">
      <c r="A176" s="14"/>
      <c r="B176" s="243"/>
      <c r="C176" s="244"/>
      <c r="D176" s="234" t="s">
        <v>178</v>
      </c>
      <c r="E176" s="245" t="s">
        <v>1</v>
      </c>
      <c r="F176" s="246" t="s">
        <v>2105</v>
      </c>
      <c r="G176" s="244"/>
      <c r="H176" s="247">
        <v>3.5089999999999999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178</v>
      </c>
      <c r="AU176" s="253" t="s">
        <v>83</v>
      </c>
      <c r="AV176" s="14" t="s">
        <v>83</v>
      </c>
      <c r="AW176" s="14" t="s">
        <v>30</v>
      </c>
      <c r="AX176" s="14" t="s">
        <v>73</v>
      </c>
      <c r="AY176" s="253" t="s">
        <v>169</v>
      </c>
    </row>
    <row r="177" s="14" customFormat="1">
      <c r="A177" s="14"/>
      <c r="B177" s="243"/>
      <c r="C177" s="244"/>
      <c r="D177" s="234" t="s">
        <v>178</v>
      </c>
      <c r="E177" s="245" t="s">
        <v>1</v>
      </c>
      <c r="F177" s="246" t="s">
        <v>2106</v>
      </c>
      <c r="G177" s="244"/>
      <c r="H177" s="247">
        <v>4.4290000000000003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178</v>
      </c>
      <c r="AU177" s="253" t="s">
        <v>83</v>
      </c>
      <c r="AV177" s="14" t="s">
        <v>83</v>
      </c>
      <c r="AW177" s="14" t="s">
        <v>30</v>
      </c>
      <c r="AX177" s="14" t="s">
        <v>73</v>
      </c>
      <c r="AY177" s="253" t="s">
        <v>169</v>
      </c>
    </row>
    <row r="178" s="14" customFormat="1">
      <c r="A178" s="14"/>
      <c r="B178" s="243"/>
      <c r="C178" s="244"/>
      <c r="D178" s="234" t="s">
        <v>178</v>
      </c>
      <c r="E178" s="245" t="s">
        <v>1</v>
      </c>
      <c r="F178" s="246" t="s">
        <v>2107</v>
      </c>
      <c r="G178" s="244"/>
      <c r="H178" s="247">
        <v>2.6949999999999998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178</v>
      </c>
      <c r="AU178" s="253" t="s">
        <v>83</v>
      </c>
      <c r="AV178" s="14" t="s">
        <v>83</v>
      </c>
      <c r="AW178" s="14" t="s">
        <v>30</v>
      </c>
      <c r="AX178" s="14" t="s">
        <v>73</v>
      </c>
      <c r="AY178" s="253" t="s">
        <v>169</v>
      </c>
    </row>
    <row r="179" s="14" customFormat="1">
      <c r="A179" s="14"/>
      <c r="B179" s="243"/>
      <c r="C179" s="244"/>
      <c r="D179" s="234" t="s">
        <v>178</v>
      </c>
      <c r="E179" s="245" t="s">
        <v>1</v>
      </c>
      <c r="F179" s="246" t="s">
        <v>2108</v>
      </c>
      <c r="G179" s="244"/>
      <c r="H179" s="247">
        <v>2.585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178</v>
      </c>
      <c r="AU179" s="253" t="s">
        <v>83</v>
      </c>
      <c r="AV179" s="14" t="s">
        <v>83</v>
      </c>
      <c r="AW179" s="14" t="s">
        <v>30</v>
      </c>
      <c r="AX179" s="14" t="s">
        <v>73</v>
      </c>
      <c r="AY179" s="253" t="s">
        <v>169</v>
      </c>
    </row>
    <row r="180" s="15" customFormat="1">
      <c r="A180" s="15"/>
      <c r="B180" s="254"/>
      <c r="C180" s="255"/>
      <c r="D180" s="234" t="s">
        <v>178</v>
      </c>
      <c r="E180" s="256" t="s">
        <v>1</v>
      </c>
      <c r="F180" s="257" t="s">
        <v>181</v>
      </c>
      <c r="G180" s="255"/>
      <c r="H180" s="258">
        <v>13.218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178</v>
      </c>
      <c r="AU180" s="264" t="s">
        <v>83</v>
      </c>
      <c r="AV180" s="15" t="s">
        <v>177</v>
      </c>
      <c r="AW180" s="15" t="s">
        <v>30</v>
      </c>
      <c r="AX180" s="15" t="s">
        <v>81</v>
      </c>
      <c r="AY180" s="264" t="s">
        <v>169</v>
      </c>
    </row>
    <row r="181" s="12" customFormat="1" ht="22.8" customHeight="1">
      <c r="A181" s="12"/>
      <c r="B181" s="203"/>
      <c r="C181" s="204"/>
      <c r="D181" s="205" t="s">
        <v>72</v>
      </c>
      <c r="E181" s="217" t="s">
        <v>1056</v>
      </c>
      <c r="F181" s="217" t="s">
        <v>1057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SUM(P182:P189)</f>
        <v>0</v>
      </c>
      <c r="Q181" s="211"/>
      <c r="R181" s="212">
        <f>SUM(R182:R189)</f>
        <v>0</v>
      </c>
      <c r="S181" s="211"/>
      <c r="T181" s="213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83</v>
      </c>
      <c r="AT181" s="215" t="s">
        <v>72</v>
      </c>
      <c r="AU181" s="215" t="s">
        <v>81</v>
      </c>
      <c r="AY181" s="214" t="s">
        <v>169</v>
      </c>
      <c r="BK181" s="216">
        <f>SUM(BK182:BK189)</f>
        <v>0</v>
      </c>
    </row>
    <row r="182" s="2" customFormat="1" ht="24.15" customHeight="1">
      <c r="A182" s="39"/>
      <c r="B182" s="40"/>
      <c r="C182" s="219" t="s">
        <v>258</v>
      </c>
      <c r="D182" s="219" t="s">
        <v>172</v>
      </c>
      <c r="E182" s="220" t="s">
        <v>2109</v>
      </c>
      <c r="F182" s="221" t="s">
        <v>2110</v>
      </c>
      <c r="G182" s="222" t="s">
        <v>175</v>
      </c>
      <c r="H182" s="223">
        <v>188.66999999999999</v>
      </c>
      <c r="I182" s="224"/>
      <c r="J182" s="225">
        <f>ROUND(I182*H182,2)</f>
        <v>0</v>
      </c>
      <c r="K182" s="221" t="s">
        <v>176</v>
      </c>
      <c r="L182" s="45"/>
      <c r="M182" s="226" t="s">
        <v>1</v>
      </c>
      <c r="N182" s="227" t="s">
        <v>38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316</v>
      </c>
      <c r="AT182" s="230" t="s">
        <v>172</v>
      </c>
      <c r="AU182" s="230" t="s">
        <v>83</v>
      </c>
      <c r="AY182" s="18" t="s">
        <v>169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81</v>
      </c>
      <c r="BK182" s="231">
        <f>ROUND(I182*H182,2)</f>
        <v>0</v>
      </c>
      <c r="BL182" s="18" t="s">
        <v>316</v>
      </c>
      <c r="BM182" s="230" t="s">
        <v>336</v>
      </c>
    </row>
    <row r="183" s="13" customFormat="1">
      <c r="A183" s="13"/>
      <c r="B183" s="232"/>
      <c r="C183" s="233"/>
      <c r="D183" s="234" t="s">
        <v>178</v>
      </c>
      <c r="E183" s="235" t="s">
        <v>1</v>
      </c>
      <c r="F183" s="236" t="s">
        <v>2111</v>
      </c>
      <c r="G183" s="233"/>
      <c r="H183" s="235" t="s">
        <v>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178</v>
      </c>
      <c r="AU183" s="242" t="s">
        <v>83</v>
      </c>
      <c r="AV183" s="13" t="s">
        <v>81</v>
      </c>
      <c r="AW183" s="13" t="s">
        <v>30</v>
      </c>
      <c r="AX183" s="13" t="s">
        <v>73</v>
      </c>
      <c r="AY183" s="242" t="s">
        <v>169</v>
      </c>
    </row>
    <row r="184" s="14" customFormat="1">
      <c r="A184" s="14"/>
      <c r="B184" s="243"/>
      <c r="C184" s="244"/>
      <c r="D184" s="234" t="s">
        <v>178</v>
      </c>
      <c r="E184" s="245" t="s">
        <v>1</v>
      </c>
      <c r="F184" s="246" t="s">
        <v>2112</v>
      </c>
      <c r="G184" s="244"/>
      <c r="H184" s="247">
        <v>12.914999999999999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178</v>
      </c>
      <c r="AU184" s="253" t="s">
        <v>83</v>
      </c>
      <c r="AV184" s="14" t="s">
        <v>83</v>
      </c>
      <c r="AW184" s="14" t="s">
        <v>30</v>
      </c>
      <c r="AX184" s="14" t="s">
        <v>73</v>
      </c>
      <c r="AY184" s="253" t="s">
        <v>169</v>
      </c>
    </row>
    <row r="185" s="14" customFormat="1">
      <c r="A185" s="14"/>
      <c r="B185" s="243"/>
      <c r="C185" s="244"/>
      <c r="D185" s="234" t="s">
        <v>178</v>
      </c>
      <c r="E185" s="245" t="s">
        <v>1</v>
      </c>
      <c r="F185" s="246" t="s">
        <v>2113</v>
      </c>
      <c r="G185" s="244"/>
      <c r="H185" s="247">
        <v>81.420000000000002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178</v>
      </c>
      <c r="AU185" s="253" t="s">
        <v>83</v>
      </c>
      <c r="AV185" s="14" t="s">
        <v>83</v>
      </c>
      <c r="AW185" s="14" t="s">
        <v>30</v>
      </c>
      <c r="AX185" s="14" t="s">
        <v>73</v>
      </c>
      <c r="AY185" s="253" t="s">
        <v>169</v>
      </c>
    </row>
    <row r="186" s="13" customFormat="1">
      <c r="A186" s="13"/>
      <c r="B186" s="232"/>
      <c r="C186" s="233"/>
      <c r="D186" s="234" t="s">
        <v>178</v>
      </c>
      <c r="E186" s="235" t="s">
        <v>1</v>
      </c>
      <c r="F186" s="236" t="s">
        <v>2114</v>
      </c>
      <c r="G186" s="233"/>
      <c r="H186" s="235" t="s">
        <v>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178</v>
      </c>
      <c r="AU186" s="242" t="s">
        <v>83</v>
      </c>
      <c r="AV186" s="13" t="s">
        <v>81</v>
      </c>
      <c r="AW186" s="13" t="s">
        <v>30</v>
      </c>
      <c r="AX186" s="13" t="s">
        <v>73</v>
      </c>
      <c r="AY186" s="242" t="s">
        <v>169</v>
      </c>
    </row>
    <row r="187" s="14" customFormat="1">
      <c r="A187" s="14"/>
      <c r="B187" s="243"/>
      <c r="C187" s="244"/>
      <c r="D187" s="234" t="s">
        <v>178</v>
      </c>
      <c r="E187" s="245" t="s">
        <v>1</v>
      </c>
      <c r="F187" s="246" t="s">
        <v>2112</v>
      </c>
      <c r="G187" s="244"/>
      <c r="H187" s="247">
        <v>12.914999999999999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178</v>
      </c>
      <c r="AU187" s="253" t="s">
        <v>83</v>
      </c>
      <c r="AV187" s="14" t="s">
        <v>83</v>
      </c>
      <c r="AW187" s="14" t="s">
        <v>30</v>
      </c>
      <c r="AX187" s="14" t="s">
        <v>73</v>
      </c>
      <c r="AY187" s="253" t="s">
        <v>169</v>
      </c>
    </row>
    <row r="188" s="14" customFormat="1">
      <c r="A188" s="14"/>
      <c r="B188" s="243"/>
      <c r="C188" s="244"/>
      <c r="D188" s="234" t="s">
        <v>178</v>
      </c>
      <c r="E188" s="245" t="s">
        <v>1</v>
      </c>
      <c r="F188" s="246" t="s">
        <v>2113</v>
      </c>
      <c r="G188" s="244"/>
      <c r="H188" s="247">
        <v>81.420000000000002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178</v>
      </c>
      <c r="AU188" s="253" t="s">
        <v>83</v>
      </c>
      <c r="AV188" s="14" t="s">
        <v>83</v>
      </c>
      <c r="AW188" s="14" t="s">
        <v>30</v>
      </c>
      <c r="AX188" s="14" t="s">
        <v>73</v>
      </c>
      <c r="AY188" s="253" t="s">
        <v>169</v>
      </c>
    </row>
    <row r="189" s="15" customFormat="1">
      <c r="A189" s="15"/>
      <c r="B189" s="254"/>
      <c r="C189" s="255"/>
      <c r="D189" s="234" t="s">
        <v>178</v>
      </c>
      <c r="E189" s="256" t="s">
        <v>1</v>
      </c>
      <c r="F189" s="257" t="s">
        <v>181</v>
      </c>
      <c r="G189" s="255"/>
      <c r="H189" s="258">
        <v>188.67000000000002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4" t="s">
        <v>178</v>
      </c>
      <c r="AU189" s="264" t="s">
        <v>83</v>
      </c>
      <c r="AV189" s="15" t="s">
        <v>177</v>
      </c>
      <c r="AW189" s="15" t="s">
        <v>30</v>
      </c>
      <c r="AX189" s="15" t="s">
        <v>81</v>
      </c>
      <c r="AY189" s="264" t="s">
        <v>169</v>
      </c>
    </row>
    <row r="190" s="12" customFormat="1" ht="22.8" customHeight="1">
      <c r="A190" s="12"/>
      <c r="B190" s="203"/>
      <c r="C190" s="204"/>
      <c r="D190" s="205" t="s">
        <v>72</v>
      </c>
      <c r="E190" s="217" t="s">
        <v>423</v>
      </c>
      <c r="F190" s="217" t="s">
        <v>424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SUM(P191:P199)</f>
        <v>0</v>
      </c>
      <c r="Q190" s="211"/>
      <c r="R190" s="212">
        <f>SUM(R191:R199)</f>
        <v>0</v>
      </c>
      <c r="S190" s="211"/>
      <c r="T190" s="213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83</v>
      </c>
      <c r="AT190" s="215" t="s">
        <v>72</v>
      </c>
      <c r="AU190" s="215" t="s">
        <v>81</v>
      </c>
      <c r="AY190" s="214" t="s">
        <v>169</v>
      </c>
      <c r="BK190" s="216">
        <f>SUM(BK191:BK199)</f>
        <v>0</v>
      </c>
    </row>
    <row r="191" s="2" customFormat="1" ht="24.15" customHeight="1">
      <c r="A191" s="39"/>
      <c r="B191" s="40"/>
      <c r="C191" s="219" t="s">
        <v>337</v>
      </c>
      <c r="D191" s="219" t="s">
        <v>172</v>
      </c>
      <c r="E191" s="220" t="s">
        <v>426</v>
      </c>
      <c r="F191" s="221" t="s">
        <v>427</v>
      </c>
      <c r="G191" s="222" t="s">
        <v>175</v>
      </c>
      <c r="H191" s="223">
        <v>61.847999999999999</v>
      </c>
      <c r="I191" s="224"/>
      <c r="J191" s="225">
        <f>ROUND(I191*H191,2)</f>
        <v>0</v>
      </c>
      <c r="K191" s="221" t="s">
        <v>176</v>
      </c>
      <c r="L191" s="45"/>
      <c r="M191" s="226" t="s">
        <v>1</v>
      </c>
      <c r="N191" s="227" t="s">
        <v>38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316</v>
      </c>
      <c r="AT191" s="230" t="s">
        <v>172</v>
      </c>
      <c r="AU191" s="230" t="s">
        <v>83</v>
      </c>
      <c r="AY191" s="18" t="s">
        <v>169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316</v>
      </c>
      <c r="BM191" s="230" t="s">
        <v>340</v>
      </c>
    </row>
    <row r="192" s="13" customFormat="1">
      <c r="A192" s="13"/>
      <c r="B192" s="232"/>
      <c r="C192" s="233"/>
      <c r="D192" s="234" t="s">
        <v>178</v>
      </c>
      <c r="E192" s="235" t="s">
        <v>1</v>
      </c>
      <c r="F192" s="236" t="s">
        <v>179</v>
      </c>
      <c r="G192" s="233"/>
      <c r="H192" s="235" t="s">
        <v>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178</v>
      </c>
      <c r="AU192" s="242" t="s">
        <v>83</v>
      </c>
      <c r="AV192" s="13" t="s">
        <v>81</v>
      </c>
      <c r="AW192" s="13" t="s">
        <v>30</v>
      </c>
      <c r="AX192" s="13" t="s">
        <v>73</v>
      </c>
      <c r="AY192" s="242" t="s">
        <v>169</v>
      </c>
    </row>
    <row r="193" s="14" customFormat="1">
      <c r="A193" s="14"/>
      <c r="B193" s="243"/>
      <c r="C193" s="244"/>
      <c r="D193" s="234" t="s">
        <v>178</v>
      </c>
      <c r="E193" s="245" t="s">
        <v>1</v>
      </c>
      <c r="F193" s="246" t="s">
        <v>2115</v>
      </c>
      <c r="G193" s="244"/>
      <c r="H193" s="247">
        <v>12.060000000000001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178</v>
      </c>
      <c r="AU193" s="253" t="s">
        <v>83</v>
      </c>
      <c r="AV193" s="14" t="s">
        <v>83</v>
      </c>
      <c r="AW193" s="14" t="s">
        <v>30</v>
      </c>
      <c r="AX193" s="14" t="s">
        <v>73</v>
      </c>
      <c r="AY193" s="253" t="s">
        <v>169</v>
      </c>
    </row>
    <row r="194" s="14" customFormat="1">
      <c r="A194" s="14"/>
      <c r="B194" s="243"/>
      <c r="C194" s="244"/>
      <c r="D194" s="234" t="s">
        <v>178</v>
      </c>
      <c r="E194" s="245" t="s">
        <v>1</v>
      </c>
      <c r="F194" s="246" t="s">
        <v>2116</v>
      </c>
      <c r="G194" s="244"/>
      <c r="H194" s="247">
        <v>12.42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178</v>
      </c>
      <c r="AU194" s="253" t="s">
        <v>83</v>
      </c>
      <c r="AV194" s="14" t="s">
        <v>83</v>
      </c>
      <c r="AW194" s="14" t="s">
        <v>30</v>
      </c>
      <c r="AX194" s="14" t="s">
        <v>73</v>
      </c>
      <c r="AY194" s="253" t="s">
        <v>169</v>
      </c>
    </row>
    <row r="195" s="14" customFormat="1">
      <c r="A195" s="14"/>
      <c r="B195" s="243"/>
      <c r="C195" s="244"/>
      <c r="D195" s="234" t="s">
        <v>178</v>
      </c>
      <c r="E195" s="245" t="s">
        <v>1</v>
      </c>
      <c r="F195" s="246" t="s">
        <v>2117</v>
      </c>
      <c r="G195" s="244"/>
      <c r="H195" s="247">
        <v>9.1799999999999997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178</v>
      </c>
      <c r="AU195" s="253" t="s">
        <v>83</v>
      </c>
      <c r="AV195" s="14" t="s">
        <v>83</v>
      </c>
      <c r="AW195" s="14" t="s">
        <v>30</v>
      </c>
      <c r="AX195" s="14" t="s">
        <v>73</v>
      </c>
      <c r="AY195" s="253" t="s">
        <v>169</v>
      </c>
    </row>
    <row r="196" s="14" customFormat="1">
      <c r="A196" s="14"/>
      <c r="B196" s="243"/>
      <c r="C196" s="244"/>
      <c r="D196" s="234" t="s">
        <v>178</v>
      </c>
      <c r="E196" s="245" t="s">
        <v>1</v>
      </c>
      <c r="F196" s="246" t="s">
        <v>2118</v>
      </c>
      <c r="G196" s="244"/>
      <c r="H196" s="247">
        <v>9.9000000000000004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178</v>
      </c>
      <c r="AU196" s="253" t="s">
        <v>83</v>
      </c>
      <c r="AV196" s="14" t="s">
        <v>83</v>
      </c>
      <c r="AW196" s="14" t="s">
        <v>30</v>
      </c>
      <c r="AX196" s="14" t="s">
        <v>73</v>
      </c>
      <c r="AY196" s="253" t="s">
        <v>169</v>
      </c>
    </row>
    <row r="197" s="14" customFormat="1">
      <c r="A197" s="14"/>
      <c r="B197" s="243"/>
      <c r="C197" s="244"/>
      <c r="D197" s="234" t="s">
        <v>178</v>
      </c>
      <c r="E197" s="245" t="s">
        <v>1</v>
      </c>
      <c r="F197" s="246" t="s">
        <v>2119</v>
      </c>
      <c r="G197" s="244"/>
      <c r="H197" s="247">
        <v>8.4600000000000009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178</v>
      </c>
      <c r="AU197" s="253" t="s">
        <v>83</v>
      </c>
      <c r="AV197" s="14" t="s">
        <v>83</v>
      </c>
      <c r="AW197" s="14" t="s">
        <v>30</v>
      </c>
      <c r="AX197" s="14" t="s">
        <v>73</v>
      </c>
      <c r="AY197" s="253" t="s">
        <v>169</v>
      </c>
    </row>
    <row r="198" s="14" customFormat="1">
      <c r="A198" s="14"/>
      <c r="B198" s="243"/>
      <c r="C198" s="244"/>
      <c r="D198" s="234" t="s">
        <v>178</v>
      </c>
      <c r="E198" s="245" t="s">
        <v>1</v>
      </c>
      <c r="F198" s="246" t="s">
        <v>2120</v>
      </c>
      <c r="G198" s="244"/>
      <c r="H198" s="247">
        <v>9.8279999999999994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178</v>
      </c>
      <c r="AU198" s="253" t="s">
        <v>83</v>
      </c>
      <c r="AV198" s="14" t="s">
        <v>83</v>
      </c>
      <c r="AW198" s="14" t="s">
        <v>30</v>
      </c>
      <c r="AX198" s="14" t="s">
        <v>73</v>
      </c>
      <c r="AY198" s="253" t="s">
        <v>169</v>
      </c>
    </row>
    <row r="199" s="15" customFormat="1">
      <c r="A199" s="15"/>
      <c r="B199" s="254"/>
      <c r="C199" s="255"/>
      <c r="D199" s="234" t="s">
        <v>178</v>
      </c>
      <c r="E199" s="256" t="s">
        <v>1</v>
      </c>
      <c r="F199" s="257" t="s">
        <v>181</v>
      </c>
      <c r="G199" s="255"/>
      <c r="H199" s="258">
        <v>61.847999999999999</v>
      </c>
      <c r="I199" s="259"/>
      <c r="J199" s="255"/>
      <c r="K199" s="255"/>
      <c r="L199" s="260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4" t="s">
        <v>178</v>
      </c>
      <c r="AU199" s="264" t="s">
        <v>83</v>
      </c>
      <c r="AV199" s="15" t="s">
        <v>177</v>
      </c>
      <c r="AW199" s="15" t="s">
        <v>30</v>
      </c>
      <c r="AX199" s="15" t="s">
        <v>81</v>
      </c>
      <c r="AY199" s="264" t="s">
        <v>169</v>
      </c>
    </row>
    <row r="200" s="2" customFormat="1" ht="6.96" customHeight="1">
      <c r="A200" s="39"/>
      <c r="B200" s="67"/>
      <c r="C200" s="68"/>
      <c r="D200" s="68"/>
      <c r="E200" s="68"/>
      <c r="F200" s="68"/>
      <c r="G200" s="68"/>
      <c r="H200" s="68"/>
      <c r="I200" s="68"/>
      <c r="J200" s="68"/>
      <c r="K200" s="68"/>
      <c r="L200" s="45"/>
      <c r="M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</sheetData>
  <sheetProtection sheet="1" autoFilter="0" formatColumns="0" formatRows="0" objects="1" scenarios="1" spinCount="100000" saltValue="MszR5bPBiUZe3OM92J9teRYDrfOZUmfHuM68Sqyob8WJxvODd+bu1+7mA7DhHoyD+pWq6Qhb+1QSoWevuSuOtg==" hashValue="naC52ojEfu7paYUMJAEcYkq93quV1OokYRoAd6M5aTe7KZFrBGRTa+xfay7wMnSh0YmmrVDtHN7Fnq/qUf2ozg==" algorithmName="SHA-512" password="CC35"/>
  <autoFilter ref="C124:K19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2121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ROUND((SUM(BE132:BE386)),  2)</f>
        <v>0</v>
      </c>
      <c r="G33" s="39"/>
      <c r="H33" s="39"/>
      <c r="I33" s="156">
        <v>0.20999999999999999</v>
      </c>
      <c r="J33" s="155">
        <f>ROUND(((SUM(BE132:BE386))*I33),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ROUND((SUM(BF132:BF386)),  2)</f>
        <v>0</v>
      </c>
      <c r="G34" s="39"/>
      <c r="H34" s="39"/>
      <c r="I34" s="156">
        <v>0.14999999999999999</v>
      </c>
      <c r="J34" s="155">
        <f>ROUND(((SUM(BF132:BF386))*I34),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ROUND((SUM(BG132:BG386)),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ROUND((SUM(BH132:BH386)),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ROUND((SUM(BI132:BI386)),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(1) - Nové konstrukce 3NP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141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142</v>
      </c>
      <c r="E98" s="189"/>
      <c r="F98" s="189"/>
      <c r="G98" s="189"/>
      <c r="H98" s="189"/>
      <c r="I98" s="189"/>
      <c r="J98" s="190">
        <f>J134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493</v>
      </c>
      <c r="E99" s="189"/>
      <c r="F99" s="189"/>
      <c r="G99" s="189"/>
      <c r="H99" s="189"/>
      <c r="I99" s="189"/>
      <c r="J99" s="190">
        <f>J139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143</v>
      </c>
      <c r="E100" s="189"/>
      <c r="F100" s="189"/>
      <c r="G100" s="189"/>
      <c r="H100" s="189"/>
      <c r="I100" s="189"/>
      <c r="J100" s="190">
        <f>J165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146</v>
      </c>
      <c r="E101" s="183"/>
      <c r="F101" s="183"/>
      <c r="G101" s="183"/>
      <c r="H101" s="183"/>
      <c r="I101" s="183"/>
      <c r="J101" s="184">
        <f>J178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2122</v>
      </c>
      <c r="E102" s="189"/>
      <c r="F102" s="189"/>
      <c r="G102" s="189"/>
      <c r="H102" s="189"/>
      <c r="I102" s="189"/>
      <c r="J102" s="190">
        <f>J179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148</v>
      </c>
      <c r="E103" s="189"/>
      <c r="F103" s="189"/>
      <c r="G103" s="189"/>
      <c r="H103" s="189"/>
      <c r="I103" s="189"/>
      <c r="J103" s="190">
        <f>J196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2123</v>
      </c>
      <c r="E104" s="189"/>
      <c r="F104" s="189"/>
      <c r="G104" s="189"/>
      <c r="H104" s="189"/>
      <c r="I104" s="189"/>
      <c r="J104" s="190">
        <f>J236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149</v>
      </c>
      <c r="E105" s="189"/>
      <c r="F105" s="189"/>
      <c r="G105" s="189"/>
      <c r="H105" s="189"/>
      <c r="I105" s="189"/>
      <c r="J105" s="190">
        <f>J267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150</v>
      </c>
      <c r="E106" s="189"/>
      <c r="F106" s="189"/>
      <c r="G106" s="189"/>
      <c r="H106" s="189"/>
      <c r="I106" s="189"/>
      <c r="J106" s="190">
        <f>J272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497</v>
      </c>
      <c r="E107" s="189"/>
      <c r="F107" s="189"/>
      <c r="G107" s="189"/>
      <c r="H107" s="189"/>
      <c r="I107" s="189"/>
      <c r="J107" s="190">
        <f>J304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151</v>
      </c>
      <c r="E108" s="189"/>
      <c r="F108" s="189"/>
      <c r="G108" s="189"/>
      <c r="H108" s="189"/>
      <c r="I108" s="189"/>
      <c r="J108" s="190">
        <f>J330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153</v>
      </c>
      <c r="E109" s="189"/>
      <c r="F109" s="189"/>
      <c r="G109" s="189"/>
      <c r="H109" s="189"/>
      <c r="I109" s="189"/>
      <c r="J109" s="190">
        <f>J360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0"/>
      <c r="C110" s="181"/>
      <c r="D110" s="182" t="s">
        <v>1762</v>
      </c>
      <c r="E110" s="183"/>
      <c r="F110" s="183"/>
      <c r="G110" s="183"/>
      <c r="H110" s="183"/>
      <c r="I110" s="183"/>
      <c r="J110" s="184">
        <f>J373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6"/>
      <c r="C111" s="187"/>
      <c r="D111" s="188" t="s">
        <v>2124</v>
      </c>
      <c r="E111" s="189"/>
      <c r="F111" s="189"/>
      <c r="G111" s="189"/>
      <c r="H111" s="189"/>
      <c r="I111" s="189"/>
      <c r="J111" s="190">
        <f>J374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0"/>
      <c r="C112" s="181"/>
      <c r="D112" s="182" t="s">
        <v>498</v>
      </c>
      <c r="E112" s="183"/>
      <c r="F112" s="183"/>
      <c r="G112" s="183"/>
      <c r="H112" s="183"/>
      <c r="I112" s="183"/>
      <c r="J112" s="184">
        <f>J378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154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75" t="str">
        <f>E7</f>
        <v xml:space="preserve"> Dětský domov a školní jídelna Sedloňov - Stavební úpravy objektu - II. ETAPA SO01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134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02 (1) - Nové konstrukce 3NP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14. 12. 2023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 xml:space="preserve"> </v>
      </c>
      <c r="G128" s="41"/>
      <c r="H128" s="41"/>
      <c r="I128" s="33" t="s">
        <v>29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27</v>
      </c>
      <c r="D129" s="41"/>
      <c r="E129" s="41"/>
      <c r="F129" s="28" t="str">
        <f>IF(E18="","",E18)</f>
        <v>Vyplň údaj</v>
      </c>
      <c r="G129" s="41"/>
      <c r="H129" s="41"/>
      <c r="I129" s="33" t="s">
        <v>31</v>
      </c>
      <c r="J129" s="37" t="str">
        <f>E24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155</v>
      </c>
      <c r="D131" s="195" t="s">
        <v>58</v>
      </c>
      <c r="E131" s="195" t="s">
        <v>54</v>
      </c>
      <c r="F131" s="195" t="s">
        <v>55</v>
      </c>
      <c r="G131" s="195" t="s">
        <v>156</v>
      </c>
      <c r="H131" s="195" t="s">
        <v>157</v>
      </c>
      <c r="I131" s="195" t="s">
        <v>158</v>
      </c>
      <c r="J131" s="195" t="s">
        <v>138</v>
      </c>
      <c r="K131" s="196" t="s">
        <v>159</v>
      </c>
      <c r="L131" s="197"/>
      <c r="M131" s="101" t="s">
        <v>1</v>
      </c>
      <c r="N131" s="102" t="s">
        <v>37</v>
      </c>
      <c r="O131" s="102" t="s">
        <v>160</v>
      </c>
      <c r="P131" s="102" t="s">
        <v>161</v>
      </c>
      <c r="Q131" s="102" t="s">
        <v>162</v>
      </c>
      <c r="R131" s="102" t="s">
        <v>163</v>
      </c>
      <c r="S131" s="102" t="s">
        <v>164</v>
      </c>
      <c r="T131" s="103" t="s">
        <v>165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166</v>
      </c>
      <c r="D132" s="41"/>
      <c r="E132" s="41"/>
      <c r="F132" s="41"/>
      <c r="G132" s="41"/>
      <c r="H132" s="41"/>
      <c r="I132" s="41"/>
      <c r="J132" s="198">
        <f>BK132</f>
        <v>0</v>
      </c>
      <c r="K132" s="41"/>
      <c r="L132" s="45"/>
      <c r="M132" s="104"/>
      <c r="N132" s="199"/>
      <c r="O132" s="105"/>
      <c r="P132" s="200">
        <f>P133+P178+P373+P378</f>
        <v>0</v>
      </c>
      <c r="Q132" s="105"/>
      <c r="R132" s="200">
        <f>R133+R178+R373+R378</f>
        <v>0</v>
      </c>
      <c r="S132" s="105"/>
      <c r="T132" s="201">
        <f>T133+T178+T373+T378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72</v>
      </c>
      <c r="AU132" s="18" t="s">
        <v>140</v>
      </c>
      <c r="BK132" s="202">
        <f>BK133+BK178+BK373+BK378</f>
        <v>0</v>
      </c>
    </row>
    <row r="133" s="12" customFormat="1" ht="25.92" customHeight="1">
      <c r="A133" s="12"/>
      <c r="B133" s="203"/>
      <c r="C133" s="204"/>
      <c r="D133" s="205" t="s">
        <v>72</v>
      </c>
      <c r="E133" s="206" t="s">
        <v>167</v>
      </c>
      <c r="F133" s="206" t="s">
        <v>168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P134+P139+P165</f>
        <v>0</v>
      </c>
      <c r="Q133" s="211"/>
      <c r="R133" s="212">
        <f>R134+R139+R165</f>
        <v>0</v>
      </c>
      <c r="S133" s="211"/>
      <c r="T133" s="213">
        <f>T134+T139+T165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81</v>
      </c>
      <c r="AT133" s="215" t="s">
        <v>72</v>
      </c>
      <c r="AU133" s="215" t="s">
        <v>73</v>
      </c>
      <c r="AY133" s="214" t="s">
        <v>169</v>
      </c>
      <c r="BK133" s="216">
        <f>BK134+BK139+BK165</f>
        <v>0</v>
      </c>
    </row>
    <row r="134" s="12" customFormat="1" ht="22.8" customHeight="1">
      <c r="A134" s="12"/>
      <c r="B134" s="203"/>
      <c r="C134" s="204"/>
      <c r="D134" s="205" t="s">
        <v>72</v>
      </c>
      <c r="E134" s="217" t="s">
        <v>170</v>
      </c>
      <c r="F134" s="217" t="s">
        <v>171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SUM(P135:P138)</f>
        <v>0</v>
      </c>
      <c r="Q134" s="211"/>
      <c r="R134" s="212">
        <f>SUM(R135:R138)</f>
        <v>0</v>
      </c>
      <c r="S134" s="211"/>
      <c r="T134" s="213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81</v>
      </c>
      <c r="AT134" s="215" t="s">
        <v>72</v>
      </c>
      <c r="AU134" s="215" t="s">
        <v>81</v>
      </c>
      <c r="AY134" s="214" t="s">
        <v>169</v>
      </c>
      <c r="BK134" s="216">
        <f>SUM(BK135:BK138)</f>
        <v>0</v>
      </c>
    </row>
    <row r="135" s="2" customFormat="1" ht="37.8" customHeight="1">
      <c r="A135" s="39"/>
      <c r="B135" s="40"/>
      <c r="C135" s="219" t="s">
        <v>81</v>
      </c>
      <c r="D135" s="219" t="s">
        <v>172</v>
      </c>
      <c r="E135" s="220" t="s">
        <v>524</v>
      </c>
      <c r="F135" s="221" t="s">
        <v>525</v>
      </c>
      <c r="G135" s="222" t="s">
        <v>335</v>
      </c>
      <c r="H135" s="223">
        <v>1</v>
      </c>
      <c r="I135" s="224"/>
      <c r="J135" s="225">
        <f>ROUND(I135*H135,2)</f>
        <v>0</v>
      </c>
      <c r="K135" s="221" t="s">
        <v>176</v>
      </c>
      <c r="L135" s="45"/>
      <c r="M135" s="226" t="s">
        <v>1</v>
      </c>
      <c r="N135" s="227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177</v>
      </c>
      <c r="AT135" s="230" t="s">
        <v>172</v>
      </c>
      <c r="AU135" s="230" t="s">
        <v>83</v>
      </c>
      <c r="AY135" s="18" t="s">
        <v>169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177</v>
      </c>
      <c r="BM135" s="230" t="s">
        <v>83</v>
      </c>
    </row>
    <row r="136" s="13" customFormat="1">
      <c r="A136" s="13"/>
      <c r="B136" s="232"/>
      <c r="C136" s="233"/>
      <c r="D136" s="234" t="s">
        <v>178</v>
      </c>
      <c r="E136" s="235" t="s">
        <v>1</v>
      </c>
      <c r="F136" s="236" t="s">
        <v>2125</v>
      </c>
      <c r="G136" s="233"/>
      <c r="H136" s="235" t="s">
        <v>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178</v>
      </c>
      <c r="AU136" s="242" t="s">
        <v>83</v>
      </c>
      <c r="AV136" s="13" t="s">
        <v>81</v>
      </c>
      <c r="AW136" s="13" t="s">
        <v>30</v>
      </c>
      <c r="AX136" s="13" t="s">
        <v>73</v>
      </c>
      <c r="AY136" s="242" t="s">
        <v>169</v>
      </c>
    </row>
    <row r="137" s="14" customFormat="1">
      <c r="A137" s="14"/>
      <c r="B137" s="243"/>
      <c r="C137" s="244"/>
      <c r="D137" s="234" t="s">
        <v>178</v>
      </c>
      <c r="E137" s="245" t="s">
        <v>1</v>
      </c>
      <c r="F137" s="246" t="s">
        <v>81</v>
      </c>
      <c r="G137" s="244"/>
      <c r="H137" s="247">
        <v>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178</v>
      </c>
      <c r="AU137" s="253" t="s">
        <v>83</v>
      </c>
      <c r="AV137" s="14" t="s">
        <v>83</v>
      </c>
      <c r="AW137" s="14" t="s">
        <v>30</v>
      </c>
      <c r="AX137" s="14" t="s">
        <v>73</v>
      </c>
      <c r="AY137" s="253" t="s">
        <v>169</v>
      </c>
    </row>
    <row r="138" s="15" customFormat="1">
      <c r="A138" s="15"/>
      <c r="B138" s="254"/>
      <c r="C138" s="255"/>
      <c r="D138" s="234" t="s">
        <v>178</v>
      </c>
      <c r="E138" s="256" t="s">
        <v>1</v>
      </c>
      <c r="F138" s="257" t="s">
        <v>181</v>
      </c>
      <c r="G138" s="255"/>
      <c r="H138" s="258">
        <v>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178</v>
      </c>
      <c r="AU138" s="264" t="s">
        <v>83</v>
      </c>
      <c r="AV138" s="15" t="s">
        <v>177</v>
      </c>
      <c r="AW138" s="15" t="s">
        <v>30</v>
      </c>
      <c r="AX138" s="15" t="s">
        <v>81</v>
      </c>
      <c r="AY138" s="264" t="s">
        <v>169</v>
      </c>
    </row>
    <row r="139" s="12" customFormat="1" ht="22.8" customHeight="1">
      <c r="A139" s="12"/>
      <c r="B139" s="203"/>
      <c r="C139" s="204"/>
      <c r="D139" s="205" t="s">
        <v>72</v>
      </c>
      <c r="E139" s="217" t="s">
        <v>200</v>
      </c>
      <c r="F139" s="217" t="s">
        <v>580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SUM(P140:P164)</f>
        <v>0</v>
      </c>
      <c r="Q139" s="211"/>
      <c r="R139" s="212">
        <f>SUM(R140:R164)</f>
        <v>0</v>
      </c>
      <c r="S139" s="211"/>
      <c r="T139" s="213">
        <f>SUM(T140:T164)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81</v>
      </c>
      <c r="AT139" s="215" t="s">
        <v>72</v>
      </c>
      <c r="AU139" s="215" t="s">
        <v>81</v>
      </c>
      <c r="AY139" s="214" t="s">
        <v>169</v>
      </c>
      <c r="BK139" s="216">
        <f>SUM(BK140:BK164)</f>
        <v>0</v>
      </c>
    </row>
    <row r="140" s="2" customFormat="1" ht="24.15" customHeight="1">
      <c r="A140" s="39"/>
      <c r="B140" s="40"/>
      <c r="C140" s="219" t="s">
        <v>83</v>
      </c>
      <c r="D140" s="219" t="s">
        <v>172</v>
      </c>
      <c r="E140" s="220" t="s">
        <v>617</v>
      </c>
      <c r="F140" s="221" t="s">
        <v>618</v>
      </c>
      <c r="G140" s="222" t="s">
        <v>335</v>
      </c>
      <c r="H140" s="223">
        <v>1</v>
      </c>
      <c r="I140" s="224"/>
      <c r="J140" s="225">
        <f>ROUND(I140*H140,2)</f>
        <v>0</v>
      </c>
      <c r="K140" s="221" t="s">
        <v>176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177</v>
      </c>
      <c r="AT140" s="230" t="s">
        <v>172</v>
      </c>
      <c r="AU140" s="230" t="s">
        <v>83</v>
      </c>
      <c r="AY140" s="18" t="s">
        <v>169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177</v>
      </c>
      <c r="BM140" s="230" t="s">
        <v>177</v>
      </c>
    </row>
    <row r="141" s="14" customFormat="1">
      <c r="A141" s="14"/>
      <c r="B141" s="243"/>
      <c r="C141" s="244"/>
      <c r="D141" s="234" t="s">
        <v>178</v>
      </c>
      <c r="E141" s="245" t="s">
        <v>1</v>
      </c>
      <c r="F141" s="246" t="s">
        <v>81</v>
      </c>
      <c r="G141" s="244"/>
      <c r="H141" s="247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178</v>
      </c>
      <c r="AU141" s="253" t="s">
        <v>83</v>
      </c>
      <c r="AV141" s="14" t="s">
        <v>83</v>
      </c>
      <c r="AW141" s="14" t="s">
        <v>30</v>
      </c>
      <c r="AX141" s="14" t="s">
        <v>73</v>
      </c>
      <c r="AY141" s="253" t="s">
        <v>169</v>
      </c>
    </row>
    <row r="142" s="15" customFormat="1">
      <c r="A142" s="15"/>
      <c r="B142" s="254"/>
      <c r="C142" s="255"/>
      <c r="D142" s="234" t="s">
        <v>178</v>
      </c>
      <c r="E142" s="256" t="s">
        <v>1</v>
      </c>
      <c r="F142" s="257" t="s">
        <v>181</v>
      </c>
      <c r="G142" s="255"/>
      <c r="H142" s="258">
        <v>1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178</v>
      </c>
      <c r="AU142" s="264" t="s">
        <v>83</v>
      </c>
      <c r="AV142" s="15" t="s">
        <v>177</v>
      </c>
      <c r="AW142" s="15" t="s">
        <v>30</v>
      </c>
      <c r="AX142" s="15" t="s">
        <v>81</v>
      </c>
      <c r="AY142" s="264" t="s">
        <v>169</v>
      </c>
    </row>
    <row r="143" s="2" customFormat="1" ht="24.15" customHeight="1">
      <c r="A143" s="39"/>
      <c r="B143" s="40"/>
      <c r="C143" s="219" t="s">
        <v>170</v>
      </c>
      <c r="D143" s="219" t="s">
        <v>172</v>
      </c>
      <c r="E143" s="220" t="s">
        <v>619</v>
      </c>
      <c r="F143" s="221" t="s">
        <v>620</v>
      </c>
      <c r="G143" s="222" t="s">
        <v>335</v>
      </c>
      <c r="H143" s="223">
        <v>6</v>
      </c>
      <c r="I143" s="224"/>
      <c r="J143" s="225">
        <f>ROUND(I143*H143,2)</f>
        <v>0</v>
      </c>
      <c r="K143" s="221" t="s">
        <v>409</v>
      </c>
      <c r="L143" s="45"/>
      <c r="M143" s="226" t="s">
        <v>1</v>
      </c>
      <c r="N143" s="227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177</v>
      </c>
      <c r="AT143" s="230" t="s">
        <v>172</v>
      </c>
      <c r="AU143" s="230" t="s">
        <v>83</v>
      </c>
      <c r="AY143" s="18" t="s">
        <v>169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177</v>
      </c>
      <c r="BM143" s="230" t="s">
        <v>200</v>
      </c>
    </row>
    <row r="144" s="14" customFormat="1">
      <c r="A144" s="14"/>
      <c r="B144" s="243"/>
      <c r="C144" s="244"/>
      <c r="D144" s="234" t="s">
        <v>178</v>
      </c>
      <c r="E144" s="245" t="s">
        <v>1</v>
      </c>
      <c r="F144" s="246" t="s">
        <v>200</v>
      </c>
      <c r="G144" s="244"/>
      <c r="H144" s="247">
        <v>6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178</v>
      </c>
      <c r="AU144" s="253" t="s">
        <v>83</v>
      </c>
      <c r="AV144" s="14" t="s">
        <v>83</v>
      </c>
      <c r="AW144" s="14" t="s">
        <v>30</v>
      </c>
      <c r="AX144" s="14" t="s">
        <v>73</v>
      </c>
      <c r="AY144" s="253" t="s">
        <v>169</v>
      </c>
    </row>
    <row r="145" s="15" customFormat="1">
      <c r="A145" s="15"/>
      <c r="B145" s="254"/>
      <c r="C145" s="255"/>
      <c r="D145" s="234" t="s">
        <v>178</v>
      </c>
      <c r="E145" s="256" t="s">
        <v>1</v>
      </c>
      <c r="F145" s="257" t="s">
        <v>181</v>
      </c>
      <c r="G145" s="255"/>
      <c r="H145" s="258">
        <v>6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178</v>
      </c>
      <c r="AU145" s="264" t="s">
        <v>83</v>
      </c>
      <c r="AV145" s="15" t="s">
        <v>177</v>
      </c>
      <c r="AW145" s="15" t="s">
        <v>30</v>
      </c>
      <c r="AX145" s="15" t="s">
        <v>81</v>
      </c>
      <c r="AY145" s="264" t="s">
        <v>169</v>
      </c>
    </row>
    <row r="146" s="2" customFormat="1" ht="16.5" customHeight="1">
      <c r="A146" s="39"/>
      <c r="B146" s="40"/>
      <c r="C146" s="219" t="s">
        <v>177</v>
      </c>
      <c r="D146" s="219" t="s">
        <v>172</v>
      </c>
      <c r="E146" s="220" t="s">
        <v>626</v>
      </c>
      <c r="F146" s="221" t="s">
        <v>627</v>
      </c>
      <c r="G146" s="222" t="s">
        <v>175</v>
      </c>
      <c r="H146" s="223">
        <v>103.76000000000001</v>
      </c>
      <c r="I146" s="224"/>
      <c r="J146" s="225">
        <f>ROUND(I146*H146,2)</f>
        <v>0</v>
      </c>
      <c r="K146" s="221" t="s">
        <v>176</v>
      </c>
      <c r="L146" s="45"/>
      <c r="M146" s="226" t="s">
        <v>1</v>
      </c>
      <c r="N146" s="227" t="s">
        <v>38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177</v>
      </c>
      <c r="AT146" s="230" t="s">
        <v>172</v>
      </c>
      <c r="AU146" s="230" t="s">
        <v>83</v>
      </c>
      <c r="AY146" s="18" t="s">
        <v>169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177</v>
      </c>
      <c r="BM146" s="230" t="s">
        <v>250</v>
      </c>
    </row>
    <row r="147" s="13" customFormat="1">
      <c r="A147" s="13"/>
      <c r="B147" s="232"/>
      <c r="C147" s="233"/>
      <c r="D147" s="234" t="s">
        <v>178</v>
      </c>
      <c r="E147" s="235" t="s">
        <v>1</v>
      </c>
      <c r="F147" s="236" t="s">
        <v>629</v>
      </c>
      <c r="G147" s="233"/>
      <c r="H147" s="235" t="s">
        <v>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178</v>
      </c>
      <c r="AU147" s="242" t="s">
        <v>83</v>
      </c>
      <c r="AV147" s="13" t="s">
        <v>81</v>
      </c>
      <c r="AW147" s="13" t="s">
        <v>30</v>
      </c>
      <c r="AX147" s="13" t="s">
        <v>73</v>
      </c>
      <c r="AY147" s="242" t="s">
        <v>169</v>
      </c>
    </row>
    <row r="148" s="14" customFormat="1">
      <c r="A148" s="14"/>
      <c r="B148" s="243"/>
      <c r="C148" s="244"/>
      <c r="D148" s="234" t="s">
        <v>178</v>
      </c>
      <c r="E148" s="245" t="s">
        <v>1</v>
      </c>
      <c r="F148" s="246" t="s">
        <v>2126</v>
      </c>
      <c r="G148" s="244"/>
      <c r="H148" s="247">
        <v>103.76000000000001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178</v>
      </c>
      <c r="AU148" s="253" t="s">
        <v>83</v>
      </c>
      <c r="AV148" s="14" t="s">
        <v>83</v>
      </c>
      <c r="AW148" s="14" t="s">
        <v>30</v>
      </c>
      <c r="AX148" s="14" t="s">
        <v>73</v>
      </c>
      <c r="AY148" s="253" t="s">
        <v>169</v>
      </c>
    </row>
    <row r="149" s="15" customFormat="1">
      <c r="A149" s="15"/>
      <c r="B149" s="254"/>
      <c r="C149" s="255"/>
      <c r="D149" s="234" t="s">
        <v>178</v>
      </c>
      <c r="E149" s="256" t="s">
        <v>1</v>
      </c>
      <c r="F149" s="257" t="s">
        <v>181</v>
      </c>
      <c r="G149" s="255"/>
      <c r="H149" s="258">
        <v>103.76000000000001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178</v>
      </c>
      <c r="AU149" s="264" t="s">
        <v>83</v>
      </c>
      <c r="AV149" s="15" t="s">
        <v>177</v>
      </c>
      <c r="AW149" s="15" t="s">
        <v>30</v>
      </c>
      <c r="AX149" s="15" t="s">
        <v>81</v>
      </c>
      <c r="AY149" s="264" t="s">
        <v>169</v>
      </c>
    </row>
    <row r="150" s="2" customFormat="1" ht="24.15" customHeight="1">
      <c r="A150" s="39"/>
      <c r="B150" s="40"/>
      <c r="C150" s="219" t="s">
        <v>251</v>
      </c>
      <c r="D150" s="219" t="s">
        <v>172</v>
      </c>
      <c r="E150" s="220" t="s">
        <v>632</v>
      </c>
      <c r="F150" s="221" t="s">
        <v>633</v>
      </c>
      <c r="G150" s="222" t="s">
        <v>175</v>
      </c>
      <c r="H150" s="223">
        <v>100</v>
      </c>
      <c r="I150" s="224"/>
      <c r="J150" s="225">
        <f>ROUND(I150*H150,2)</f>
        <v>0</v>
      </c>
      <c r="K150" s="221" t="s">
        <v>176</v>
      </c>
      <c r="L150" s="45"/>
      <c r="M150" s="226" t="s">
        <v>1</v>
      </c>
      <c r="N150" s="227" t="s">
        <v>38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177</v>
      </c>
      <c r="AT150" s="230" t="s">
        <v>172</v>
      </c>
      <c r="AU150" s="230" t="s">
        <v>83</v>
      </c>
      <c r="AY150" s="18" t="s">
        <v>169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177</v>
      </c>
      <c r="BM150" s="230" t="s">
        <v>254</v>
      </c>
    </row>
    <row r="151" s="14" customFormat="1">
      <c r="A151" s="14"/>
      <c r="B151" s="243"/>
      <c r="C151" s="244"/>
      <c r="D151" s="234" t="s">
        <v>178</v>
      </c>
      <c r="E151" s="245" t="s">
        <v>1</v>
      </c>
      <c r="F151" s="246" t="s">
        <v>2127</v>
      </c>
      <c r="G151" s="244"/>
      <c r="H151" s="247">
        <v>100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178</v>
      </c>
      <c r="AU151" s="253" t="s">
        <v>83</v>
      </c>
      <c r="AV151" s="14" t="s">
        <v>83</v>
      </c>
      <c r="AW151" s="14" t="s">
        <v>30</v>
      </c>
      <c r="AX151" s="14" t="s">
        <v>73</v>
      </c>
      <c r="AY151" s="253" t="s">
        <v>169</v>
      </c>
    </row>
    <row r="152" s="15" customFormat="1">
      <c r="A152" s="15"/>
      <c r="B152" s="254"/>
      <c r="C152" s="255"/>
      <c r="D152" s="234" t="s">
        <v>178</v>
      </c>
      <c r="E152" s="256" t="s">
        <v>1</v>
      </c>
      <c r="F152" s="257" t="s">
        <v>181</v>
      </c>
      <c r="G152" s="255"/>
      <c r="H152" s="258">
        <v>100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178</v>
      </c>
      <c r="AU152" s="264" t="s">
        <v>83</v>
      </c>
      <c r="AV152" s="15" t="s">
        <v>177</v>
      </c>
      <c r="AW152" s="15" t="s">
        <v>30</v>
      </c>
      <c r="AX152" s="15" t="s">
        <v>81</v>
      </c>
      <c r="AY152" s="264" t="s">
        <v>169</v>
      </c>
    </row>
    <row r="153" s="2" customFormat="1" ht="24.15" customHeight="1">
      <c r="A153" s="39"/>
      <c r="B153" s="40"/>
      <c r="C153" s="219" t="s">
        <v>200</v>
      </c>
      <c r="D153" s="219" t="s">
        <v>172</v>
      </c>
      <c r="E153" s="220" t="s">
        <v>662</v>
      </c>
      <c r="F153" s="221" t="s">
        <v>663</v>
      </c>
      <c r="G153" s="222" t="s">
        <v>175</v>
      </c>
      <c r="H153" s="223">
        <v>103.76000000000001</v>
      </c>
      <c r="I153" s="224"/>
      <c r="J153" s="225">
        <f>ROUND(I153*H153,2)</f>
        <v>0</v>
      </c>
      <c r="K153" s="221" t="s">
        <v>409</v>
      </c>
      <c r="L153" s="45"/>
      <c r="M153" s="226" t="s">
        <v>1</v>
      </c>
      <c r="N153" s="227" t="s">
        <v>38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177</v>
      </c>
      <c r="AT153" s="230" t="s">
        <v>172</v>
      </c>
      <c r="AU153" s="230" t="s">
        <v>83</v>
      </c>
      <c r="AY153" s="18" t="s">
        <v>169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81</v>
      </c>
      <c r="BK153" s="231">
        <f>ROUND(I153*H153,2)</f>
        <v>0</v>
      </c>
      <c r="BL153" s="18" t="s">
        <v>177</v>
      </c>
      <c r="BM153" s="230" t="s">
        <v>258</v>
      </c>
    </row>
    <row r="154" s="13" customFormat="1">
      <c r="A154" s="13"/>
      <c r="B154" s="232"/>
      <c r="C154" s="233"/>
      <c r="D154" s="234" t="s">
        <v>178</v>
      </c>
      <c r="E154" s="235" t="s">
        <v>1</v>
      </c>
      <c r="F154" s="236" t="s">
        <v>179</v>
      </c>
      <c r="G154" s="233"/>
      <c r="H154" s="235" t="s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178</v>
      </c>
      <c r="AU154" s="242" t="s">
        <v>83</v>
      </c>
      <c r="AV154" s="13" t="s">
        <v>81</v>
      </c>
      <c r="AW154" s="13" t="s">
        <v>30</v>
      </c>
      <c r="AX154" s="13" t="s">
        <v>73</v>
      </c>
      <c r="AY154" s="242" t="s">
        <v>169</v>
      </c>
    </row>
    <row r="155" s="13" customFormat="1">
      <c r="A155" s="13"/>
      <c r="B155" s="232"/>
      <c r="C155" s="233"/>
      <c r="D155" s="234" t="s">
        <v>178</v>
      </c>
      <c r="E155" s="235" t="s">
        <v>1</v>
      </c>
      <c r="F155" s="236" t="s">
        <v>677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178</v>
      </c>
      <c r="AU155" s="242" t="s">
        <v>83</v>
      </c>
      <c r="AV155" s="13" t="s">
        <v>81</v>
      </c>
      <c r="AW155" s="13" t="s">
        <v>30</v>
      </c>
      <c r="AX155" s="13" t="s">
        <v>73</v>
      </c>
      <c r="AY155" s="242" t="s">
        <v>169</v>
      </c>
    </row>
    <row r="156" s="14" customFormat="1">
      <c r="A156" s="14"/>
      <c r="B156" s="243"/>
      <c r="C156" s="244"/>
      <c r="D156" s="234" t="s">
        <v>178</v>
      </c>
      <c r="E156" s="245" t="s">
        <v>1</v>
      </c>
      <c r="F156" s="246" t="s">
        <v>2126</v>
      </c>
      <c r="G156" s="244"/>
      <c r="H156" s="247">
        <v>103.76000000000001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178</v>
      </c>
      <c r="AU156" s="253" t="s">
        <v>83</v>
      </c>
      <c r="AV156" s="14" t="s">
        <v>83</v>
      </c>
      <c r="AW156" s="14" t="s">
        <v>30</v>
      </c>
      <c r="AX156" s="14" t="s">
        <v>73</v>
      </c>
      <c r="AY156" s="253" t="s">
        <v>169</v>
      </c>
    </row>
    <row r="157" s="15" customFormat="1">
      <c r="A157" s="15"/>
      <c r="B157" s="254"/>
      <c r="C157" s="255"/>
      <c r="D157" s="234" t="s">
        <v>178</v>
      </c>
      <c r="E157" s="256" t="s">
        <v>1</v>
      </c>
      <c r="F157" s="257" t="s">
        <v>181</v>
      </c>
      <c r="G157" s="255"/>
      <c r="H157" s="258">
        <v>103.76000000000001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178</v>
      </c>
      <c r="AU157" s="264" t="s">
        <v>83</v>
      </c>
      <c r="AV157" s="15" t="s">
        <v>177</v>
      </c>
      <c r="AW157" s="15" t="s">
        <v>30</v>
      </c>
      <c r="AX157" s="15" t="s">
        <v>81</v>
      </c>
      <c r="AY157" s="264" t="s">
        <v>169</v>
      </c>
    </row>
    <row r="158" s="2" customFormat="1" ht="33" customHeight="1">
      <c r="A158" s="39"/>
      <c r="B158" s="40"/>
      <c r="C158" s="219" t="s">
        <v>275</v>
      </c>
      <c r="D158" s="219" t="s">
        <v>172</v>
      </c>
      <c r="E158" s="220" t="s">
        <v>716</v>
      </c>
      <c r="F158" s="221" t="s">
        <v>717</v>
      </c>
      <c r="G158" s="222" t="s">
        <v>175</v>
      </c>
      <c r="H158" s="223">
        <v>103.76000000000001</v>
      </c>
      <c r="I158" s="224"/>
      <c r="J158" s="225">
        <f>ROUND(I158*H158,2)</f>
        <v>0</v>
      </c>
      <c r="K158" s="221" t="s">
        <v>176</v>
      </c>
      <c r="L158" s="45"/>
      <c r="M158" s="226" t="s">
        <v>1</v>
      </c>
      <c r="N158" s="227" t="s">
        <v>38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177</v>
      </c>
      <c r="AT158" s="230" t="s">
        <v>172</v>
      </c>
      <c r="AU158" s="230" t="s">
        <v>83</v>
      </c>
      <c r="AY158" s="18" t="s">
        <v>169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81</v>
      </c>
      <c r="BK158" s="231">
        <f>ROUND(I158*H158,2)</f>
        <v>0</v>
      </c>
      <c r="BL158" s="18" t="s">
        <v>177</v>
      </c>
      <c r="BM158" s="230" t="s">
        <v>278</v>
      </c>
    </row>
    <row r="159" s="14" customFormat="1">
      <c r="A159" s="14"/>
      <c r="B159" s="243"/>
      <c r="C159" s="244"/>
      <c r="D159" s="234" t="s">
        <v>178</v>
      </c>
      <c r="E159" s="245" t="s">
        <v>1</v>
      </c>
      <c r="F159" s="246" t="s">
        <v>2128</v>
      </c>
      <c r="G159" s="244"/>
      <c r="H159" s="247">
        <v>103.76000000000001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178</v>
      </c>
      <c r="AU159" s="253" t="s">
        <v>83</v>
      </c>
      <c r="AV159" s="14" t="s">
        <v>83</v>
      </c>
      <c r="AW159" s="14" t="s">
        <v>30</v>
      </c>
      <c r="AX159" s="14" t="s">
        <v>73</v>
      </c>
      <c r="AY159" s="253" t="s">
        <v>169</v>
      </c>
    </row>
    <row r="160" s="15" customFormat="1">
      <c r="A160" s="15"/>
      <c r="B160" s="254"/>
      <c r="C160" s="255"/>
      <c r="D160" s="234" t="s">
        <v>178</v>
      </c>
      <c r="E160" s="256" t="s">
        <v>1</v>
      </c>
      <c r="F160" s="257" t="s">
        <v>181</v>
      </c>
      <c r="G160" s="255"/>
      <c r="H160" s="258">
        <v>103.76000000000001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178</v>
      </c>
      <c r="AU160" s="264" t="s">
        <v>83</v>
      </c>
      <c r="AV160" s="15" t="s">
        <v>177</v>
      </c>
      <c r="AW160" s="15" t="s">
        <v>30</v>
      </c>
      <c r="AX160" s="15" t="s">
        <v>81</v>
      </c>
      <c r="AY160" s="264" t="s">
        <v>169</v>
      </c>
    </row>
    <row r="161" s="2" customFormat="1" ht="16.5" customHeight="1">
      <c r="A161" s="39"/>
      <c r="B161" s="40"/>
      <c r="C161" s="219" t="s">
        <v>250</v>
      </c>
      <c r="D161" s="219" t="s">
        <v>172</v>
      </c>
      <c r="E161" s="220" t="s">
        <v>720</v>
      </c>
      <c r="F161" s="221" t="s">
        <v>721</v>
      </c>
      <c r="G161" s="222" t="s">
        <v>175</v>
      </c>
      <c r="H161" s="223">
        <v>103.76000000000001</v>
      </c>
      <c r="I161" s="224"/>
      <c r="J161" s="225">
        <f>ROUND(I161*H161,2)</f>
        <v>0</v>
      </c>
      <c r="K161" s="221" t="s">
        <v>176</v>
      </c>
      <c r="L161" s="45"/>
      <c r="M161" s="226" t="s">
        <v>1</v>
      </c>
      <c r="N161" s="227" t="s">
        <v>38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177</v>
      </c>
      <c r="AT161" s="230" t="s">
        <v>172</v>
      </c>
      <c r="AU161" s="230" t="s">
        <v>83</v>
      </c>
      <c r="AY161" s="18" t="s">
        <v>169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81</v>
      </c>
      <c r="BK161" s="231">
        <f>ROUND(I161*H161,2)</f>
        <v>0</v>
      </c>
      <c r="BL161" s="18" t="s">
        <v>177</v>
      </c>
      <c r="BM161" s="230" t="s">
        <v>316</v>
      </c>
    </row>
    <row r="162" s="13" customFormat="1">
      <c r="A162" s="13"/>
      <c r="B162" s="232"/>
      <c r="C162" s="233"/>
      <c r="D162" s="234" t="s">
        <v>178</v>
      </c>
      <c r="E162" s="235" t="s">
        <v>1</v>
      </c>
      <c r="F162" s="236" t="s">
        <v>2129</v>
      </c>
      <c r="G162" s="233"/>
      <c r="H162" s="235" t="s">
        <v>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178</v>
      </c>
      <c r="AU162" s="242" t="s">
        <v>83</v>
      </c>
      <c r="AV162" s="13" t="s">
        <v>81</v>
      </c>
      <c r="AW162" s="13" t="s">
        <v>30</v>
      </c>
      <c r="AX162" s="13" t="s">
        <v>73</v>
      </c>
      <c r="AY162" s="242" t="s">
        <v>169</v>
      </c>
    </row>
    <row r="163" s="14" customFormat="1">
      <c r="A163" s="14"/>
      <c r="B163" s="243"/>
      <c r="C163" s="244"/>
      <c r="D163" s="234" t="s">
        <v>178</v>
      </c>
      <c r="E163" s="245" t="s">
        <v>1</v>
      </c>
      <c r="F163" s="246" t="s">
        <v>2128</v>
      </c>
      <c r="G163" s="244"/>
      <c r="H163" s="247">
        <v>103.76000000000001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178</v>
      </c>
      <c r="AU163" s="253" t="s">
        <v>83</v>
      </c>
      <c r="AV163" s="14" t="s">
        <v>83</v>
      </c>
      <c r="AW163" s="14" t="s">
        <v>30</v>
      </c>
      <c r="AX163" s="14" t="s">
        <v>73</v>
      </c>
      <c r="AY163" s="253" t="s">
        <v>169</v>
      </c>
    </row>
    <row r="164" s="15" customFormat="1">
      <c r="A164" s="15"/>
      <c r="B164" s="254"/>
      <c r="C164" s="255"/>
      <c r="D164" s="234" t="s">
        <v>178</v>
      </c>
      <c r="E164" s="256" t="s">
        <v>1</v>
      </c>
      <c r="F164" s="257" t="s">
        <v>181</v>
      </c>
      <c r="G164" s="255"/>
      <c r="H164" s="258">
        <v>103.76000000000001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178</v>
      </c>
      <c r="AU164" s="264" t="s">
        <v>83</v>
      </c>
      <c r="AV164" s="15" t="s">
        <v>177</v>
      </c>
      <c r="AW164" s="15" t="s">
        <v>30</v>
      </c>
      <c r="AX164" s="15" t="s">
        <v>81</v>
      </c>
      <c r="AY164" s="264" t="s">
        <v>169</v>
      </c>
    </row>
    <row r="165" s="12" customFormat="1" ht="22.8" customHeight="1">
      <c r="A165" s="12"/>
      <c r="B165" s="203"/>
      <c r="C165" s="204"/>
      <c r="D165" s="205" t="s">
        <v>72</v>
      </c>
      <c r="E165" s="217" t="s">
        <v>182</v>
      </c>
      <c r="F165" s="217" t="s">
        <v>183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SUM(P166:P177)</f>
        <v>0</v>
      </c>
      <c r="Q165" s="211"/>
      <c r="R165" s="212">
        <f>SUM(R166:R177)</f>
        <v>0</v>
      </c>
      <c r="S165" s="211"/>
      <c r="T165" s="213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81</v>
      </c>
      <c r="AT165" s="215" t="s">
        <v>72</v>
      </c>
      <c r="AU165" s="215" t="s">
        <v>81</v>
      </c>
      <c r="AY165" s="214" t="s">
        <v>169</v>
      </c>
      <c r="BK165" s="216">
        <f>SUM(BK166:BK177)</f>
        <v>0</v>
      </c>
    </row>
    <row r="166" s="2" customFormat="1" ht="33" customHeight="1">
      <c r="A166" s="39"/>
      <c r="B166" s="40"/>
      <c r="C166" s="219" t="s">
        <v>182</v>
      </c>
      <c r="D166" s="219" t="s">
        <v>172</v>
      </c>
      <c r="E166" s="220" t="s">
        <v>748</v>
      </c>
      <c r="F166" s="221" t="s">
        <v>749</v>
      </c>
      <c r="G166" s="222" t="s">
        <v>175</v>
      </c>
      <c r="H166" s="223">
        <v>104</v>
      </c>
      <c r="I166" s="224"/>
      <c r="J166" s="225">
        <f>ROUND(I166*H166,2)</f>
        <v>0</v>
      </c>
      <c r="K166" s="221" t="s">
        <v>176</v>
      </c>
      <c r="L166" s="45"/>
      <c r="M166" s="226" t="s">
        <v>1</v>
      </c>
      <c r="N166" s="227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177</v>
      </c>
      <c r="AT166" s="230" t="s">
        <v>172</v>
      </c>
      <c r="AU166" s="230" t="s">
        <v>83</v>
      </c>
      <c r="AY166" s="18" t="s">
        <v>169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177</v>
      </c>
      <c r="BM166" s="230" t="s">
        <v>321</v>
      </c>
    </row>
    <row r="167" s="13" customFormat="1">
      <c r="A167" s="13"/>
      <c r="B167" s="232"/>
      <c r="C167" s="233"/>
      <c r="D167" s="234" t="s">
        <v>178</v>
      </c>
      <c r="E167" s="235" t="s">
        <v>1</v>
      </c>
      <c r="F167" s="236" t="s">
        <v>179</v>
      </c>
      <c r="G167" s="233"/>
      <c r="H167" s="235" t="s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178</v>
      </c>
      <c r="AU167" s="242" t="s">
        <v>83</v>
      </c>
      <c r="AV167" s="13" t="s">
        <v>81</v>
      </c>
      <c r="AW167" s="13" t="s">
        <v>30</v>
      </c>
      <c r="AX167" s="13" t="s">
        <v>73</v>
      </c>
      <c r="AY167" s="242" t="s">
        <v>169</v>
      </c>
    </row>
    <row r="168" s="14" customFormat="1">
      <c r="A168" s="14"/>
      <c r="B168" s="243"/>
      <c r="C168" s="244"/>
      <c r="D168" s="234" t="s">
        <v>178</v>
      </c>
      <c r="E168" s="245" t="s">
        <v>1</v>
      </c>
      <c r="F168" s="246" t="s">
        <v>750</v>
      </c>
      <c r="G168" s="244"/>
      <c r="H168" s="247">
        <v>104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178</v>
      </c>
      <c r="AU168" s="253" t="s">
        <v>83</v>
      </c>
      <c r="AV168" s="14" t="s">
        <v>83</v>
      </c>
      <c r="AW168" s="14" t="s">
        <v>30</v>
      </c>
      <c r="AX168" s="14" t="s">
        <v>73</v>
      </c>
      <c r="AY168" s="253" t="s">
        <v>169</v>
      </c>
    </row>
    <row r="169" s="15" customFormat="1">
      <c r="A169" s="15"/>
      <c r="B169" s="254"/>
      <c r="C169" s="255"/>
      <c r="D169" s="234" t="s">
        <v>178</v>
      </c>
      <c r="E169" s="256" t="s">
        <v>1</v>
      </c>
      <c r="F169" s="257" t="s">
        <v>181</v>
      </c>
      <c r="G169" s="255"/>
      <c r="H169" s="258">
        <v>104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178</v>
      </c>
      <c r="AU169" s="264" t="s">
        <v>83</v>
      </c>
      <c r="AV169" s="15" t="s">
        <v>177</v>
      </c>
      <c r="AW169" s="15" t="s">
        <v>30</v>
      </c>
      <c r="AX169" s="15" t="s">
        <v>81</v>
      </c>
      <c r="AY169" s="264" t="s">
        <v>169</v>
      </c>
    </row>
    <row r="170" s="2" customFormat="1" ht="24.15" customHeight="1">
      <c r="A170" s="39"/>
      <c r="B170" s="40"/>
      <c r="C170" s="219" t="s">
        <v>254</v>
      </c>
      <c r="D170" s="219" t="s">
        <v>172</v>
      </c>
      <c r="E170" s="220" t="s">
        <v>754</v>
      </c>
      <c r="F170" s="221" t="s">
        <v>755</v>
      </c>
      <c r="G170" s="222" t="s">
        <v>175</v>
      </c>
      <c r="H170" s="223">
        <v>104</v>
      </c>
      <c r="I170" s="224"/>
      <c r="J170" s="225">
        <f>ROUND(I170*H170,2)</f>
        <v>0</v>
      </c>
      <c r="K170" s="221" t="s">
        <v>176</v>
      </c>
      <c r="L170" s="45"/>
      <c r="M170" s="226" t="s">
        <v>1</v>
      </c>
      <c r="N170" s="227" t="s">
        <v>38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177</v>
      </c>
      <c r="AT170" s="230" t="s">
        <v>172</v>
      </c>
      <c r="AU170" s="230" t="s">
        <v>83</v>
      </c>
      <c r="AY170" s="18" t="s">
        <v>169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81</v>
      </c>
      <c r="BK170" s="231">
        <f>ROUND(I170*H170,2)</f>
        <v>0</v>
      </c>
      <c r="BL170" s="18" t="s">
        <v>177</v>
      </c>
      <c r="BM170" s="230" t="s">
        <v>326</v>
      </c>
    </row>
    <row r="171" s="13" customFormat="1">
      <c r="A171" s="13"/>
      <c r="B171" s="232"/>
      <c r="C171" s="233"/>
      <c r="D171" s="234" t="s">
        <v>178</v>
      </c>
      <c r="E171" s="235" t="s">
        <v>1</v>
      </c>
      <c r="F171" s="236" t="s">
        <v>757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178</v>
      </c>
      <c r="AU171" s="242" t="s">
        <v>83</v>
      </c>
      <c r="AV171" s="13" t="s">
        <v>81</v>
      </c>
      <c r="AW171" s="13" t="s">
        <v>30</v>
      </c>
      <c r="AX171" s="13" t="s">
        <v>73</v>
      </c>
      <c r="AY171" s="242" t="s">
        <v>169</v>
      </c>
    </row>
    <row r="172" s="14" customFormat="1">
      <c r="A172" s="14"/>
      <c r="B172" s="243"/>
      <c r="C172" s="244"/>
      <c r="D172" s="234" t="s">
        <v>178</v>
      </c>
      <c r="E172" s="245" t="s">
        <v>1</v>
      </c>
      <c r="F172" s="246" t="s">
        <v>750</v>
      </c>
      <c r="G172" s="244"/>
      <c r="H172" s="247">
        <v>104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178</v>
      </c>
      <c r="AU172" s="253" t="s">
        <v>83</v>
      </c>
      <c r="AV172" s="14" t="s">
        <v>83</v>
      </c>
      <c r="AW172" s="14" t="s">
        <v>30</v>
      </c>
      <c r="AX172" s="14" t="s">
        <v>73</v>
      </c>
      <c r="AY172" s="253" t="s">
        <v>169</v>
      </c>
    </row>
    <row r="173" s="15" customFormat="1">
      <c r="A173" s="15"/>
      <c r="B173" s="254"/>
      <c r="C173" s="255"/>
      <c r="D173" s="234" t="s">
        <v>178</v>
      </c>
      <c r="E173" s="256" t="s">
        <v>1</v>
      </c>
      <c r="F173" s="257" t="s">
        <v>181</v>
      </c>
      <c r="G173" s="255"/>
      <c r="H173" s="258">
        <v>104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178</v>
      </c>
      <c r="AU173" s="264" t="s">
        <v>83</v>
      </c>
      <c r="AV173" s="15" t="s">
        <v>177</v>
      </c>
      <c r="AW173" s="15" t="s">
        <v>30</v>
      </c>
      <c r="AX173" s="15" t="s">
        <v>81</v>
      </c>
      <c r="AY173" s="264" t="s">
        <v>169</v>
      </c>
    </row>
    <row r="174" s="2" customFormat="1" ht="33" customHeight="1">
      <c r="A174" s="39"/>
      <c r="B174" s="40"/>
      <c r="C174" s="219" t="s">
        <v>328</v>
      </c>
      <c r="D174" s="219" t="s">
        <v>172</v>
      </c>
      <c r="E174" s="220" t="s">
        <v>783</v>
      </c>
      <c r="F174" s="221" t="s">
        <v>2130</v>
      </c>
      <c r="G174" s="222" t="s">
        <v>521</v>
      </c>
      <c r="H174" s="223">
        <v>1</v>
      </c>
      <c r="I174" s="224"/>
      <c r="J174" s="225">
        <f>ROUND(I174*H174,2)</f>
        <v>0</v>
      </c>
      <c r="K174" s="221" t="s">
        <v>409</v>
      </c>
      <c r="L174" s="45"/>
      <c r="M174" s="226" t="s">
        <v>1</v>
      </c>
      <c r="N174" s="227" t="s">
        <v>38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177</v>
      </c>
      <c r="AT174" s="230" t="s">
        <v>172</v>
      </c>
      <c r="AU174" s="230" t="s">
        <v>83</v>
      </c>
      <c r="AY174" s="18" t="s">
        <v>169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177</v>
      </c>
      <c r="BM174" s="230" t="s">
        <v>331</v>
      </c>
    </row>
    <row r="175" s="14" customFormat="1">
      <c r="A175" s="14"/>
      <c r="B175" s="243"/>
      <c r="C175" s="244"/>
      <c r="D175" s="234" t="s">
        <v>178</v>
      </c>
      <c r="E175" s="245" t="s">
        <v>1</v>
      </c>
      <c r="F175" s="246" t="s">
        <v>81</v>
      </c>
      <c r="G175" s="244"/>
      <c r="H175" s="247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178</v>
      </c>
      <c r="AU175" s="253" t="s">
        <v>83</v>
      </c>
      <c r="AV175" s="14" t="s">
        <v>83</v>
      </c>
      <c r="AW175" s="14" t="s">
        <v>30</v>
      </c>
      <c r="AX175" s="14" t="s">
        <v>73</v>
      </c>
      <c r="AY175" s="253" t="s">
        <v>169</v>
      </c>
    </row>
    <row r="176" s="15" customFormat="1">
      <c r="A176" s="15"/>
      <c r="B176" s="254"/>
      <c r="C176" s="255"/>
      <c r="D176" s="234" t="s">
        <v>178</v>
      </c>
      <c r="E176" s="256" t="s">
        <v>1</v>
      </c>
      <c r="F176" s="257" t="s">
        <v>181</v>
      </c>
      <c r="G176" s="255"/>
      <c r="H176" s="258">
        <v>1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178</v>
      </c>
      <c r="AU176" s="264" t="s">
        <v>83</v>
      </c>
      <c r="AV176" s="15" t="s">
        <v>177</v>
      </c>
      <c r="AW176" s="15" t="s">
        <v>30</v>
      </c>
      <c r="AX176" s="15" t="s">
        <v>81</v>
      </c>
      <c r="AY176" s="264" t="s">
        <v>169</v>
      </c>
    </row>
    <row r="177" s="2" customFormat="1" ht="24.15" customHeight="1">
      <c r="A177" s="39"/>
      <c r="B177" s="40"/>
      <c r="C177" s="219" t="s">
        <v>258</v>
      </c>
      <c r="D177" s="219" t="s">
        <v>172</v>
      </c>
      <c r="E177" s="220" t="s">
        <v>811</v>
      </c>
      <c r="F177" s="221" t="s">
        <v>812</v>
      </c>
      <c r="G177" s="222" t="s">
        <v>335</v>
      </c>
      <c r="H177" s="223">
        <v>5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38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177</v>
      </c>
      <c r="AT177" s="230" t="s">
        <v>172</v>
      </c>
      <c r="AU177" s="230" t="s">
        <v>83</v>
      </c>
      <c r="AY177" s="18" t="s">
        <v>169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81</v>
      </c>
      <c r="BK177" s="231">
        <f>ROUND(I177*H177,2)</f>
        <v>0</v>
      </c>
      <c r="BL177" s="18" t="s">
        <v>177</v>
      </c>
      <c r="BM177" s="230" t="s">
        <v>336</v>
      </c>
    </row>
    <row r="178" s="12" customFormat="1" ht="25.92" customHeight="1">
      <c r="A178" s="12"/>
      <c r="B178" s="203"/>
      <c r="C178" s="204"/>
      <c r="D178" s="205" t="s">
        <v>72</v>
      </c>
      <c r="E178" s="206" t="s">
        <v>370</v>
      </c>
      <c r="F178" s="206" t="s">
        <v>371</v>
      </c>
      <c r="G178" s="204"/>
      <c r="H178" s="204"/>
      <c r="I178" s="207"/>
      <c r="J178" s="208">
        <f>BK178</f>
        <v>0</v>
      </c>
      <c r="K178" s="204"/>
      <c r="L178" s="209"/>
      <c r="M178" s="210"/>
      <c r="N178" s="211"/>
      <c r="O178" s="211"/>
      <c r="P178" s="212">
        <f>P179+P196+P236+P267+P272+P304+P330+P360</f>
        <v>0</v>
      </c>
      <c r="Q178" s="211"/>
      <c r="R178" s="212">
        <f>R179+R196+R236+R267+R272+R304+R330+R360</f>
        <v>0</v>
      </c>
      <c r="S178" s="211"/>
      <c r="T178" s="213">
        <f>T179+T196+T236+T267+T272+T304+T330+T360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83</v>
      </c>
      <c r="AT178" s="215" t="s">
        <v>72</v>
      </c>
      <c r="AU178" s="215" t="s">
        <v>73</v>
      </c>
      <c r="AY178" s="214" t="s">
        <v>169</v>
      </c>
      <c r="BK178" s="216">
        <f>BK179+BK196+BK236+BK267+BK272+BK304+BK330+BK360</f>
        <v>0</v>
      </c>
    </row>
    <row r="179" s="12" customFormat="1" ht="22.8" customHeight="1">
      <c r="A179" s="12"/>
      <c r="B179" s="203"/>
      <c r="C179" s="204"/>
      <c r="D179" s="205" t="s">
        <v>72</v>
      </c>
      <c r="E179" s="217" t="s">
        <v>2131</v>
      </c>
      <c r="F179" s="217" t="s">
        <v>2132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SUM(P180:P195)</f>
        <v>0</v>
      </c>
      <c r="Q179" s="211"/>
      <c r="R179" s="212">
        <f>SUM(R180:R195)</f>
        <v>0</v>
      </c>
      <c r="S179" s="211"/>
      <c r="T179" s="213">
        <f>SUM(T180:T195)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83</v>
      </c>
      <c r="AT179" s="215" t="s">
        <v>72</v>
      </c>
      <c r="AU179" s="215" t="s">
        <v>81</v>
      </c>
      <c r="AY179" s="214" t="s">
        <v>169</v>
      </c>
      <c r="BK179" s="216">
        <f>SUM(BK180:BK195)</f>
        <v>0</v>
      </c>
    </row>
    <row r="180" s="2" customFormat="1" ht="24.15" customHeight="1">
      <c r="A180" s="39"/>
      <c r="B180" s="40"/>
      <c r="C180" s="219" t="s">
        <v>337</v>
      </c>
      <c r="D180" s="219" t="s">
        <v>172</v>
      </c>
      <c r="E180" s="220" t="s">
        <v>2133</v>
      </c>
      <c r="F180" s="221" t="s">
        <v>2134</v>
      </c>
      <c r="G180" s="222" t="s">
        <v>561</v>
      </c>
      <c r="H180" s="223">
        <v>30</v>
      </c>
      <c r="I180" s="224"/>
      <c r="J180" s="225">
        <f>ROUND(I180*H180,2)</f>
        <v>0</v>
      </c>
      <c r="K180" s="221" t="s">
        <v>176</v>
      </c>
      <c r="L180" s="45"/>
      <c r="M180" s="226" t="s">
        <v>1</v>
      </c>
      <c r="N180" s="227" t="s">
        <v>38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316</v>
      </c>
      <c r="AT180" s="230" t="s">
        <v>172</v>
      </c>
      <c r="AU180" s="230" t="s">
        <v>83</v>
      </c>
      <c r="AY180" s="18" t="s">
        <v>169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81</v>
      </c>
      <c r="BK180" s="231">
        <f>ROUND(I180*H180,2)</f>
        <v>0</v>
      </c>
      <c r="BL180" s="18" t="s">
        <v>316</v>
      </c>
      <c r="BM180" s="230" t="s">
        <v>340</v>
      </c>
    </row>
    <row r="181" s="14" customFormat="1">
      <c r="A181" s="14"/>
      <c r="B181" s="243"/>
      <c r="C181" s="244"/>
      <c r="D181" s="234" t="s">
        <v>178</v>
      </c>
      <c r="E181" s="245" t="s">
        <v>1</v>
      </c>
      <c r="F181" s="246" t="s">
        <v>2135</v>
      </c>
      <c r="G181" s="244"/>
      <c r="H181" s="247">
        <v>30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178</v>
      </c>
      <c r="AU181" s="253" t="s">
        <v>83</v>
      </c>
      <c r="AV181" s="14" t="s">
        <v>83</v>
      </c>
      <c r="AW181" s="14" t="s">
        <v>30</v>
      </c>
      <c r="AX181" s="14" t="s">
        <v>73</v>
      </c>
      <c r="AY181" s="253" t="s">
        <v>169</v>
      </c>
    </row>
    <row r="182" s="15" customFormat="1">
      <c r="A182" s="15"/>
      <c r="B182" s="254"/>
      <c r="C182" s="255"/>
      <c r="D182" s="234" t="s">
        <v>178</v>
      </c>
      <c r="E182" s="256" t="s">
        <v>1</v>
      </c>
      <c r="F182" s="257" t="s">
        <v>181</v>
      </c>
      <c r="G182" s="255"/>
      <c r="H182" s="258">
        <v>30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178</v>
      </c>
      <c r="AU182" s="264" t="s">
        <v>83</v>
      </c>
      <c r="AV182" s="15" t="s">
        <v>177</v>
      </c>
      <c r="AW182" s="15" t="s">
        <v>30</v>
      </c>
      <c r="AX182" s="15" t="s">
        <v>81</v>
      </c>
      <c r="AY182" s="264" t="s">
        <v>169</v>
      </c>
    </row>
    <row r="183" s="2" customFormat="1" ht="24.15" customHeight="1">
      <c r="A183" s="39"/>
      <c r="B183" s="40"/>
      <c r="C183" s="219" t="s">
        <v>278</v>
      </c>
      <c r="D183" s="219" t="s">
        <v>172</v>
      </c>
      <c r="E183" s="220" t="s">
        <v>2136</v>
      </c>
      <c r="F183" s="221" t="s">
        <v>2137</v>
      </c>
      <c r="G183" s="222" t="s">
        <v>561</v>
      </c>
      <c r="H183" s="223">
        <v>10</v>
      </c>
      <c r="I183" s="224"/>
      <c r="J183" s="225">
        <f>ROUND(I183*H183,2)</f>
        <v>0</v>
      </c>
      <c r="K183" s="221" t="s">
        <v>176</v>
      </c>
      <c r="L183" s="45"/>
      <c r="M183" s="226" t="s">
        <v>1</v>
      </c>
      <c r="N183" s="227" t="s">
        <v>38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316</v>
      </c>
      <c r="AT183" s="230" t="s">
        <v>172</v>
      </c>
      <c r="AU183" s="230" t="s">
        <v>83</v>
      </c>
      <c r="AY183" s="18" t="s">
        <v>169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81</v>
      </c>
      <c r="BK183" s="231">
        <f>ROUND(I183*H183,2)</f>
        <v>0</v>
      </c>
      <c r="BL183" s="18" t="s">
        <v>316</v>
      </c>
      <c r="BM183" s="230" t="s">
        <v>345</v>
      </c>
    </row>
    <row r="184" s="14" customFormat="1">
      <c r="A184" s="14"/>
      <c r="B184" s="243"/>
      <c r="C184" s="244"/>
      <c r="D184" s="234" t="s">
        <v>178</v>
      </c>
      <c r="E184" s="245" t="s">
        <v>1</v>
      </c>
      <c r="F184" s="246" t="s">
        <v>2138</v>
      </c>
      <c r="G184" s="244"/>
      <c r="H184" s="247">
        <v>10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178</v>
      </c>
      <c r="AU184" s="253" t="s">
        <v>83</v>
      </c>
      <c r="AV184" s="14" t="s">
        <v>83</v>
      </c>
      <c r="AW184" s="14" t="s">
        <v>30</v>
      </c>
      <c r="AX184" s="14" t="s">
        <v>73</v>
      </c>
      <c r="AY184" s="253" t="s">
        <v>169</v>
      </c>
    </row>
    <row r="185" s="15" customFormat="1">
      <c r="A185" s="15"/>
      <c r="B185" s="254"/>
      <c r="C185" s="255"/>
      <c r="D185" s="234" t="s">
        <v>178</v>
      </c>
      <c r="E185" s="256" t="s">
        <v>1</v>
      </c>
      <c r="F185" s="257" t="s">
        <v>181</v>
      </c>
      <c r="G185" s="255"/>
      <c r="H185" s="258">
        <v>10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4" t="s">
        <v>178</v>
      </c>
      <c r="AU185" s="264" t="s">
        <v>83</v>
      </c>
      <c r="AV185" s="15" t="s">
        <v>177</v>
      </c>
      <c r="AW185" s="15" t="s">
        <v>30</v>
      </c>
      <c r="AX185" s="15" t="s">
        <v>81</v>
      </c>
      <c r="AY185" s="264" t="s">
        <v>169</v>
      </c>
    </row>
    <row r="186" s="2" customFormat="1" ht="24.15" customHeight="1">
      <c r="A186" s="39"/>
      <c r="B186" s="40"/>
      <c r="C186" s="219" t="s">
        <v>8</v>
      </c>
      <c r="D186" s="219" t="s">
        <v>172</v>
      </c>
      <c r="E186" s="220" t="s">
        <v>2139</v>
      </c>
      <c r="F186" s="221" t="s">
        <v>2140</v>
      </c>
      <c r="G186" s="222" t="s">
        <v>561</v>
      </c>
      <c r="H186" s="223">
        <v>10</v>
      </c>
      <c r="I186" s="224"/>
      <c r="J186" s="225">
        <f>ROUND(I186*H186,2)</f>
        <v>0</v>
      </c>
      <c r="K186" s="221" t="s">
        <v>176</v>
      </c>
      <c r="L186" s="45"/>
      <c r="M186" s="226" t="s">
        <v>1</v>
      </c>
      <c r="N186" s="227" t="s">
        <v>38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316</v>
      </c>
      <c r="AT186" s="230" t="s">
        <v>172</v>
      </c>
      <c r="AU186" s="230" t="s">
        <v>83</v>
      </c>
      <c r="AY186" s="18" t="s">
        <v>169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81</v>
      </c>
      <c r="BK186" s="231">
        <f>ROUND(I186*H186,2)</f>
        <v>0</v>
      </c>
      <c r="BL186" s="18" t="s">
        <v>316</v>
      </c>
      <c r="BM186" s="230" t="s">
        <v>352</v>
      </c>
    </row>
    <row r="187" s="14" customFormat="1">
      <c r="A187" s="14"/>
      <c r="B187" s="243"/>
      <c r="C187" s="244"/>
      <c r="D187" s="234" t="s">
        <v>178</v>
      </c>
      <c r="E187" s="245" t="s">
        <v>1</v>
      </c>
      <c r="F187" s="246" t="s">
        <v>2138</v>
      </c>
      <c r="G187" s="244"/>
      <c r="H187" s="247">
        <v>10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178</v>
      </c>
      <c r="AU187" s="253" t="s">
        <v>83</v>
      </c>
      <c r="AV187" s="14" t="s">
        <v>83</v>
      </c>
      <c r="AW187" s="14" t="s">
        <v>30</v>
      </c>
      <c r="AX187" s="14" t="s">
        <v>73</v>
      </c>
      <c r="AY187" s="253" t="s">
        <v>169</v>
      </c>
    </row>
    <row r="188" s="15" customFormat="1">
      <c r="A188" s="15"/>
      <c r="B188" s="254"/>
      <c r="C188" s="255"/>
      <c r="D188" s="234" t="s">
        <v>178</v>
      </c>
      <c r="E188" s="256" t="s">
        <v>1</v>
      </c>
      <c r="F188" s="257" t="s">
        <v>181</v>
      </c>
      <c r="G188" s="255"/>
      <c r="H188" s="258">
        <v>10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178</v>
      </c>
      <c r="AU188" s="264" t="s">
        <v>83</v>
      </c>
      <c r="AV188" s="15" t="s">
        <v>177</v>
      </c>
      <c r="AW188" s="15" t="s">
        <v>30</v>
      </c>
      <c r="AX188" s="15" t="s">
        <v>81</v>
      </c>
      <c r="AY188" s="264" t="s">
        <v>169</v>
      </c>
    </row>
    <row r="189" s="2" customFormat="1" ht="24.15" customHeight="1">
      <c r="A189" s="39"/>
      <c r="B189" s="40"/>
      <c r="C189" s="219" t="s">
        <v>316</v>
      </c>
      <c r="D189" s="219" t="s">
        <v>172</v>
      </c>
      <c r="E189" s="220" t="s">
        <v>2141</v>
      </c>
      <c r="F189" s="221" t="s">
        <v>2142</v>
      </c>
      <c r="G189" s="222" t="s">
        <v>175</v>
      </c>
      <c r="H189" s="223">
        <v>30</v>
      </c>
      <c r="I189" s="224"/>
      <c r="J189" s="225">
        <f>ROUND(I189*H189,2)</f>
        <v>0</v>
      </c>
      <c r="K189" s="221" t="s">
        <v>176</v>
      </c>
      <c r="L189" s="45"/>
      <c r="M189" s="226" t="s">
        <v>1</v>
      </c>
      <c r="N189" s="227" t="s">
        <v>38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316</v>
      </c>
      <c r="AT189" s="230" t="s">
        <v>172</v>
      </c>
      <c r="AU189" s="230" t="s">
        <v>83</v>
      </c>
      <c r="AY189" s="18" t="s">
        <v>169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81</v>
      </c>
      <c r="BK189" s="231">
        <f>ROUND(I189*H189,2)</f>
        <v>0</v>
      </c>
      <c r="BL189" s="18" t="s">
        <v>316</v>
      </c>
      <c r="BM189" s="230" t="s">
        <v>355</v>
      </c>
    </row>
    <row r="190" s="14" customFormat="1">
      <c r="A190" s="14"/>
      <c r="B190" s="243"/>
      <c r="C190" s="244"/>
      <c r="D190" s="234" t="s">
        <v>178</v>
      </c>
      <c r="E190" s="245" t="s">
        <v>1</v>
      </c>
      <c r="F190" s="246" t="s">
        <v>2143</v>
      </c>
      <c r="G190" s="244"/>
      <c r="H190" s="247">
        <v>30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178</v>
      </c>
      <c r="AU190" s="253" t="s">
        <v>83</v>
      </c>
      <c r="AV190" s="14" t="s">
        <v>83</v>
      </c>
      <c r="AW190" s="14" t="s">
        <v>30</v>
      </c>
      <c r="AX190" s="14" t="s">
        <v>73</v>
      </c>
      <c r="AY190" s="253" t="s">
        <v>169</v>
      </c>
    </row>
    <row r="191" s="15" customFormat="1">
      <c r="A191" s="15"/>
      <c r="B191" s="254"/>
      <c r="C191" s="255"/>
      <c r="D191" s="234" t="s">
        <v>178</v>
      </c>
      <c r="E191" s="256" t="s">
        <v>1</v>
      </c>
      <c r="F191" s="257" t="s">
        <v>181</v>
      </c>
      <c r="G191" s="255"/>
      <c r="H191" s="258">
        <v>30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178</v>
      </c>
      <c r="AU191" s="264" t="s">
        <v>83</v>
      </c>
      <c r="AV191" s="15" t="s">
        <v>177</v>
      </c>
      <c r="AW191" s="15" t="s">
        <v>30</v>
      </c>
      <c r="AX191" s="15" t="s">
        <v>81</v>
      </c>
      <c r="AY191" s="264" t="s">
        <v>169</v>
      </c>
    </row>
    <row r="192" s="2" customFormat="1" ht="37.8" customHeight="1">
      <c r="A192" s="39"/>
      <c r="B192" s="40"/>
      <c r="C192" s="219" t="s">
        <v>356</v>
      </c>
      <c r="D192" s="219" t="s">
        <v>172</v>
      </c>
      <c r="E192" s="220" t="s">
        <v>2144</v>
      </c>
      <c r="F192" s="221" t="s">
        <v>2145</v>
      </c>
      <c r="G192" s="222" t="s">
        <v>175</v>
      </c>
      <c r="H192" s="223">
        <v>40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38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316</v>
      </c>
      <c r="AT192" s="230" t="s">
        <v>172</v>
      </c>
      <c r="AU192" s="230" t="s">
        <v>83</v>
      </c>
      <c r="AY192" s="18" t="s">
        <v>169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81</v>
      </c>
      <c r="BK192" s="231">
        <f>ROUND(I192*H192,2)</f>
        <v>0</v>
      </c>
      <c r="BL192" s="18" t="s">
        <v>316</v>
      </c>
      <c r="BM192" s="230" t="s">
        <v>359</v>
      </c>
    </row>
    <row r="193" s="13" customFormat="1">
      <c r="A193" s="13"/>
      <c r="B193" s="232"/>
      <c r="C193" s="233"/>
      <c r="D193" s="234" t="s">
        <v>178</v>
      </c>
      <c r="E193" s="235" t="s">
        <v>1</v>
      </c>
      <c r="F193" s="236" t="s">
        <v>2146</v>
      </c>
      <c r="G193" s="233"/>
      <c r="H193" s="235" t="s">
        <v>1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178</v>
      </c>
      <c r="AU193" s="242" t="s">
        <v>83</v>
      </c>
      <c r="AV193" s="13" t="s">
        <v>81</v>
      </c>
      <c r="AW193" s="13" t="s">
        <v>30</v>
      </c>
      <c r="AX193" s="13" t="s">
        <v>73</v>
      </c>
      <c r="AY193" s="242" t="s">
        <v>169</v>
      </c>
    </row>
    <row r="194" s="14" customFormat="1">
      <c r="A194" s="14"/>
      <c r="B194" s="243"/>
      <c r="C194" s="244"/>
      <c r="D194" s="234" t="s">
        <v>178</v>
      </c>
      <c r="E194" s="245" t="s">
        <v>1</v>
      </c>
      <c r="F194" s="246" t="s">
        <v>376</v>
      </c>
      <c r="G194" s="244"/>
      <c r="H194" s="247">
        <v>40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178</v>
      </c>
      <c r="AU194" s="253" t="s">
        <v>83</v>
      </c>
      <c r="AV194" s="14" t="s">
        <v>83</v>
      </c>
      <c r="AW194" s="14" t="s">
        <v>30</v>
      </c>
      <c r="AX194" s="14" t="s">
        <v>73</v>
      </c>
      <c r="AY194" s="253" t="s">
        <v>169</v>
      </c>
    </row>
    <row r="195" s="15" customFormat="1">
      <c r="A195" s="15"/>
      <c r="B195" s="254"/>
      <c r="C195" s="255"/>
      <c r="D195" s="234" t="s">
        <v>178</v>
      </c>
      <c r="E195" s="256" t="s">
        <v>1</v>
      </c>
      <c r="F195" s="257" t="s">
        <v>181</v>
      </c>
      <c r="G195" s="255"/>
      <c r="H195" s="258">
        <v>40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178</v>
      </c>
      <c r="AU195" s="264" t="s">
        <v>83</v>
      </c>
      <c r="AV195" s="15" t="s">
        <v>177</v>
      </c>
      <c r="AW195" s="15" t="s">
        <v>30</v>
      </c>
      <c r="AX195" s="15" t="s">
        <v>81</v>
      </c>
      <c r="AY195" s="264" t="s">
        <v>169</v>
      </c>
    </row>
    <row r="196" s="12" customFormat="1" ht="22.8" customHeight="1">
      <c r="A196" s="12"/>
      <c r="B196" s="203"/>
      <c r="C196" s="204"/>
      <c r="D196" s="205" t="s">
        <v>72</v>
      </c>
      <c r="E196" s="217" t="s">
        <v>377</v>
      </c>
      <c r="F196" s="217" t="s">
        <v>378</v>
      </c>
      <c r="G196" s="204"/>
      <c r="H196" s="204"/>
      <c r="I196" s="207"/>
      <c r="J196" s="218">
        <f>BK196</f>
        <v>0</v>
      </c>
      <c r="K196" s="204"/>
      <c r="L196" s="209"/>
      <c r="M196" s="210"/>
      <c r="N196" s="211"/>
      <c r="O196" s="211"/>
      <c r="P196" s="212">
        <f>SUM(P197:P235)</f>
        <v>0</v>
      </c>
      <c r="Q196" s="211"/>
      <c r="R196" s="212">
        <f>SUM(R197:R235)</f>
        <v>0</v>
      </c>
      <c r="S196" s="211"/>
      <c r="T196" s="213">
        <f>SUM(T197:T235)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83</v>
      </c>
      <c r="AT196" s="215" t="s">
        <v>72</v>
      </c>
      <c r="AU196" s="215" t="s">
        <v>81</v>
      </c>
      <c r="AY196" s="214" t="s">
        <v>169</v>
      </c>
      <c r="BK196" s="216">
        <f>SUM(BK197:BK235)</f>
        <v>0</v>
      </c>
    </row>
    <row r="197" s="2" customFormat="1" ht="24.15" customHeight="1">
      <c r="A197" s="39"/>
      <c r="B197" s="40"/>
      <c r="C197" s="219" t="s">
        <v>321</v>
      </c>
      <c r="D197" s="219" t="s">
        <v>172</v>
      </c>
      <c r="E197" s="220" t="s">
        <v>2147</v>
      </c>
      <c r="F197" s="221" t="s">
        <v>2148</v>
      </c>
      <c r="G197" s="222" t="s">
        <v>175</v>
      </c>
      <c r="H197" s="223">
        <v>25.829999999999998</v>
      </c>
      <c r="I197" s="224"/>
      <c r="J197" s="225">
        <f>ROUND(I197*H197,2)</f>
        <v>0</v>
      </c>
      <c r="K197" s="221" t="s">
        <v>176</v>
      </c>
      <c r="L197" s="45"/>
      <c r="M197" s="226" t="s">
        <v>1</v>
      </c>
      <c r="N197" s="227" t="s">
        <v>38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316</v>
      </c>
      <c r="AT197" s="230" t="s">
        <v>172</v>
      </c>
      <c r="AU197" s="230" t="s">
        <v>83</v>
      </c>
      <c r="AY197" s="18" t="s">
        <v>169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81</v>
      </c>
      <c r="BK197" s="231">
        <f>ROUND(I197*H197,2)</f>
        <v>0</v>
      </c>
      <c r="BL197" s="18" t="s">
        <v>316</v>
      </c>
      <c r="BM197" s="230" t="s">
        <v>363</v>
      </c>
    </row>
    <row r="198" s="13" customFormat="1">
      <c r="A198" s="13"/>
      <c r="B198" s="232"/>
      <c r="C198" s="233"/>
      <c r="D198" s="234" t="s">
        <v>178</v>
      </c>
      <c r="E198" s="235" t="s">
        <v>1</v>
      </c>
      <c r="F198" s="236" t="s">
        <v>179</v>
      </c>
      <c r="G198" s="233"/>
      <c r="H198" s="235" t="s">
        <v>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178</v>
      </c>
      <c r="AU198" s="242" t="s">
        <v>83</v>
      </c>
      <c r="AV198" s="13" t="s">
        <v>81</v>
      </c>
      <c r="AW198" s="13" t="s">
        <v>30</v>
      </c>
      <c r="AX198" s="13" t="s">
        <v>73</v>
      </c>
      <c r="AY198" s="242" t="s">
        <v>169</v>
      </c>
    </row>
    <row r="199" s="14" customFormat="1">
      <c r="A199" s="14"/>
      <c r="B199" s="243"/>
      <c r="C199" s="244"/>
      <c r="D199" s="234" t="s">
        <v>178</v>
      </c>
      <c r="E199" s="245" t="s">
        <v>1</v>
      </c>
      <c r="F199" s="246" t="s">
        <v>2149</v>
      </c>
      <c r="G199" s="244"/>
      <c r="H199" s="247">
        <v>32.725000000000001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178</v>
      </c>
      <c r="AU199" s="253" t="s">
        <v>83</v>
      </c>
      <c r="AV199" s="14" t="s">
        <v>83</v>
      </c>
      <c r="AW199" s="14" t="s">
        <v>30</v>
      </c>
      <c r="AX199" s="14" t="s">
        <v>73</v>
      </c>
      <c r="AY199" s="253" t="s">
        <v>169</v>
      </c>
    </row>
    <row r="200" s="14" customFormat="1">
      <c r="A200" s="14"/>
      <c r="B200" s="243"/>
      <c r="C200" s="244"/>
      <c r="D200" s="234" t="s">
        <v>178</v>
      </c>
      <c r="E200" s="245" t="s">
        <v>1</v>
      </c>
      <c r="F200" s="246" t="s">
        <v>1106</v>
      </c>
      <c r="G200" s="244"/>
      <c r="H200" s="247">
        <v>-6.8949999999999996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178</v>
      </c>
      <c r="AU200" s="253" t="s">
        <v>83</v>
      </c>
      <c r="AV200" s="14" t="s">
        <v>83</v>
      </c>
      <c r="AW200" s="14" t="s">
        <v>30</v>
      </c>
      <c r="AX200" s="14" t="s">
        <v>73</v>
      </c>
      <c r="AY200" s="253" t="s">
        <v>169</v>
      </c>
    </row>
    <row r="201" s="15" customFormat="1">
      <c r="A201" s="15"/>
      <c r="B201" s="254"/>
      <c r="C201" s="255"/>
      <c r="D201" s="234" t="s">
        <v>178</v>
      </c>
      <c r="E201" s="256" t="s">
        <v>1</v>
      </c>
      <c r="F201" s="257" t="s">
        <v>181</v>
      </c>
      <c r="G201" s="255"/>
      <c r="H201" s="258">
        <v>25.830000000000002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178</v>
      </c>
      <c r="AU201" s="264" t="s">
        <v>83</v>
      </c>
      <c r="AV201" s="15" t="s">
        <v>177</v>
      </c>
      <c r="AW201" s="15" t="s">
        <v>30</v>
      </c>
      <c r="AX201" s="15" t="s">
        <v>81</v>
      </c>
      <c r="AY201" s="264" t="s">
        <v>169</v>
      </c>
    </row>
    <row r="202" s="2" customFormat="1" ht="24.15" customHeight="1">
      <c r="A202" s="39"/>
      <c r="B202" s="40"/>
      <c r="C202" s="219" t="s">
        <v>366</v>
      </c>
      <c r="D202" s="219" t="s">
        <v>172</v>
      </c>
      <c r="E202" s="220" t="s">
        <v>2150</v>
      </c>
      <c r="F202" s="221" t="s">
        <v>2151</v>
      </c>
      <c r="G202" s="222" t="s">
        <v>175</v>
      </c>
      <c r="H202" s="223">
        <v>33.878999999999998</v>
      </c>
      <c r="I202" s="224"/>
      <c r="J202" s="225">
        <f>ROUND(I202*H202,2)</f>
        <v>0</v>
      </c>
      <c r="K202" s="221" t="s">
        <v>176</v>
      </c>
      <c r="L202" s="45"/>
      <c r="M202" s="226" t="s">
        <v>1</v>
      </c>
      <c r="N202" s="227" t="s">
        <v>38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316</v>
      </c>
      <c r="AT202" s="230" t="s">
        <v>172</v>
      </c>
      <c r="AU202" s="230" t="s">
        <v>83</v>
      </c>
      <c r="AY202" s="18" t="s">
        <v>169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81</v>
      </c>
      <c r="BK202" s="231">
        <f>ROUND(I202*H202,2)</f>
        <v>0</v>
      </c>
      <c r="BL202" s="18" t="s">
        <v>316</v>
      </c>
      <c r="BM202" s="230" t="s">
        <v>369</v>
      </c>
    </row>
    <row r="203" s="13" customFormat="1">
      <c r="A203" s="13"/>
      <c r="B203" s="232"/>
      <c r="C203" s="233"/>
      <c r="D203" s="234" t="s">
        <v>178</v>
      </c>
      <c r="E203" s="235" t="s">
        <v>1</v>
      </c>
      <c r="F203" s="236" t="s">
        <v>179</v>
      </c>
      <c r="G203" s="233"/>
      <c r="H203" s="235" t="s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178</v>
      </c>
      <c r="AU203" s="242" t="s">
        <v>83</v>
      </c>
      <c r="AV203" s="13" t="s">
        <v>81</v>
      </c>
      <c r="AW203" s="13" t="s">
        <v>30</v>
      </c>
      <c r="AX203" s="13" t="s">
        <v>73</v>
      </c>
      <c r="AY203" s="242" t="s">
        <v>169</v>
      </c>
    </row>
    <row r="204" s="14" customFormat="1">
      <c r="A204" s="14"/>
      <c r="B204" s="243"/>
      <c r="C204" s="244"/>
      <c r="D204" s="234" t="s">
        <v>178</v>
      </c>
      <c r="E204" s="245" t="s">
        <v>1</v>
      </c>
      <c r="F204" s="246" t="s">
        <v>2152</v>
      </c>
      <c r="G204" s="244"/>
      <c r="H204" s="247">
        <v>28.454999999999998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178</v>
      </c>
      <c r="AU204" s="253" t="s">
        <v>83</v>
      </c>
      <c r="AV204" s="14" t="s">
        <v>83</v>
      </c>
      <c r="AW204" s="14" t="s">
        <v>30</v>
      </c>
      <c r="AX204" s="14" t="s">
        <v>73</v>
      </c>
      <c r="AY204" s="253" t="s">
        <v>169</v>
      </c>
    </row>
    <row r="205" s="14" customFormat="1">
      <c r="A205" s="14"/>
      <c r="B205" s="243"/>
      <c r="C205" s="244"/>
      <c r="D205" s="234" t="s">
        <v>178</v>
      </c>
      <c r="E205" s="245" t="s">
        <v>1</v>
      </c>
      <c r="F205" s="246" t="s">
        <v>2153</v>
      </c>
      <c r="G205" s="244"/>
      <c r="H205" s="247">
        <v>7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178</v>
      </c>
      <c r="AU205" s="253" t="s">
        <v>83</v>
      </c>
      <c r="AV205" s="14" t="s">
        <v>83</v>
      </c>
      <c r="AW205" s="14" t="s">
        <v>30</v>
      </c>
      <c r="AX205" s="14" t="s">
        <v>73</v>
      </c>
      <c r="AY205" s="253" t="s">
        <v>169</v>
      </c>
    </row>
    <row r="206" s="14" customFormat="1">
      <c r="A206" s="14"/>
      <c r="B206" s="243"/>
      <c r="C206" s="244"/>
      <c r="D206" s="234" t="s">
        <v>178</v>
      </c>
      <c r="E206" s="245" t="s">
        <v>1</v>
      </c>
      <c r="F206" s="246" t="s">
        <v>288</v>
      </c>
      <c r="G206" s="244"/>
      <c r="H206" s="247">
        <v>-1.5760000000000001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178</v>
      </c>
      <c r="AU206" s="253" t="s">
        <v>83</v>
      </c>
      <c r="AV206" s="14" t="s">
        <v>83</v>
      </c>
      <c r="AW206" s="14" t="s">
        <v>30</v>
      </c>
      <c r="AX206" s="14" t="s">
        <v>73</v>
      </c>
      <c r="AY206" s="253" t="s">
        <v>169</v>
      </c>
    </row>
    <row r="207" s="15" customFormat="1">
      <c r="A207" s="15"/>
      <c r="B207" s="254"/>
      <c r="C207" s="255"/>
      <c r="D207" s="234" t="s">
        <v>178</v>
      </c>
      <c r="E207" s="256" t="s">
        <v>1</v>
      </c>
      <c r="F207" s="257" t="s">
        <v>181</v>
      </c>
      <c r="G207" s="255"/>
      <c r="H207" s="258">
        <v>33.878999999999998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178</v>
      </c>
      <c r="AU207" s="264" t="s">
        <v>83</v>
      </c>
      <c r="AV207" s="15" t="s">
        <v>177</v>
      </c>
      <c r="AW207" s="15" t="s">
        <v>30</v>
      </c>
      <c r="AX207" s="15" t="s">
        <v>81</v>
      </c>
      <c r="AY207" s="264" t="s">
        <v>169</v>
      </c>
    </row>
    <row r="208" s="2" customFormat="1" ht="24.15" customHeight="1">
      <c r="A208" s="39"/>
      <c r="B208" s="40"/>
      <c r="C208" s="219" t="s">
        <v>326</v>
      </c>
      <c r="D208" s="219" t="s">
        <v>172</v>
      </c>
      <c r="E208" s="220" t="s">
        <v>2154</v>
      </c>
      <c r="F208" s="221" t="s">
        <v>2155</v>
      </c>
      <c r="G208" s="222" t="s">
        <v>175</v>
      </c>
      <c r="H208" s="223">
        <v>118.14</v>
      </c>
      <c r="I208" s="224"/>
      <c r="J208" s="225">
        <f>ROUND(I208*H208,2)</f>
        <v>0</v>
      </c>
      <c r="K208" s="221" t="s">
        <v>409</v>
      </c>
      <c r="L208" s="45"/>
      <c r="M208" s="226" t="s">
        <v>1</v>
      </c>
      <c r="N208" s="227" t="s">
        <v>38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316</v>
      </c>
      <c r="AT208" s="230" t="s">
        <v>172</v>
      </c>
      <c r="AU208" s="230" t="s">
        <v>83</v>
      </c>
      <c r="AY208" s="18" t="s">
        <v>169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81</v>
      </c>
      <c r="BK208" s="231">
        <f>ROUND(I208*H208,2)</f>
        <v>0</v>
      </c>
      <c r="BL208" s="18" t="s">
        <v>316</v>
      </c>
      <c r="BM208" s="230" t="s">
        <v>376</v>
      </c>
    </row>
    <row r="209" s="13" customFormat="1">
      <c r="A209" s="13"/>
      <c r="B209" s="232"/>
      <c r="C209" s="233"/>
      <c r="D209" s="234" t="s">
        <v>178</v>
      </c>
      <c r="E209" s="235" t="s">
        <v>1</v>
      </c>
      <c r="F209" s="236" t="s">
        <v>179</v>
      </c>
      <c r="G209" s="233"/>
      <c r="H209" s="235" t="s">
        <v>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178</v>
      </c>
      <c r="AU209" s="242" t="s">
        <v>83</v>
      </c>
      <c r="AV209" s="13" t="s">
        <v>81</v>
      </c>
      <c r="AW209" s="13" t="s">
        <v>30</v>
      </c>
      <c r="AX209" s="13" t="s">
        <v>73</v>
      </c>
      <c r="AY209" s="242" t="s">
        <v>169</v>
      </c>
    </row>
    <row r="210" s="14" customFormat="1">
      <c r="A210" s="14"/>
      <c r="B210" s="243"/>
      <c r="C210" s="244"/>
      <c r="D210" s="234" t="s">
        <v>178</v>
      </c>
      <c r="E210" s="245" t="s">
        <v>1</v>
      </c>
      <c r="F210" s="246" t="s">
        <v>2091</v>
      </c>
      <c r="G210" s="244"/>
      <c r="H210" s="247">
        <v>13.640000000000001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178</v>
      </c>
      <c r="AU210" s="253" t="s">
        <v>83</v>
      </c>
      <c r="AV210" s="14" t="s">
        <v>83</v>
      </c>
      <c r="AW210" s="14" t="s">
        <v>30</v>
      </c>
      <c r="AX210" s="14" t="s">
        <v>73</v>
      </c>
      <c r="AY210" s="253" t="s">
        <v>169</v>
      </c>
    </row>
    <row r="211" s="14" customFormat="1">
      <c r="A211" s="14"/>
      <c r="B211" s="243"/>
      <c r="C211" s="244"/>
      <c r="D211" s="234" t="s">
        <v>178</v>
      </c>
      <c r="E211" s="245" t="s">
        <v>1</v>
      </c>
      <c r="F211" s="246" t="s">
        <v>2092</v>
      </c>
      <c r="G211" s="244"/>
      <c r="H211" s="247">
        <v>31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178</v>
      </c>
      <c r="AU211" s="253" t="s">
        <v>83</v>
      </c>
      <c r="AV211" s="14" t="s">
        <v>83</v>
      </c>
      <c r="AW211" s="14" t="s">
        <v>30</v>
      </c>
      <c r="AX211" s="14" t="s">
        <v>73</v>
      </c>
      <c r="AY211" s="253" t="s">
        <v>169</v>
      </c>
    </row>
    <row r="212" s="14" customFormat="1">
      <c r="A212" s="14"/>
      <c r="B212" s="243"/>
      <c r="C212" s="244"/>
      <c r="D212" s="234" t="s">
        <v>178</v>
      </c>
      <c r="E212" s="245" t="s">
        <v>1</v>
      </c>
      <c r="F212" s="246" t="s">
        <v>2093</v>
      </c>
      <c r="G212" s="244"/>
      <c r="H212" s="247">
        <v>49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178</v>
      </c>
      <c r="AU212" s="253" t="s">
        <v>83</v>
      </c>
      <c r="AV212" s="14" t="s">
        <v>83</v>
      </c>
      <c r="AW212" s="14" t="s">
        <v>30</v>
      </c>
      <c r="AX212" s="14" t="s">
        <v>73</v>
      </c>
      <c r="AY212" s="253" t="s">
        <v>169</v>
      </c>
    </row>
    <row r="213" s="14" customFormat="1">
      <c r="A213" s="14"/>
      <c r="B213" s="243"/>
      <c r="C213" s="244"/>
      <c r="D213" s="234" t="s">
        <v>178</v>
      </c>
      <c r="E213" s="245" t="s">
        <v>1</v>
      </c>
      <c r="F213" s="246" t="s">
        <v>2094</v>
      </c>
      <c r="G213" s="244"/>
      <c r="H213" s="247">
        <v>24.5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178</v>
      </c>
      <c r="AU213" s="253" t="s">
        <v>83</v>
      </c>
      <c r="AV213" s="14" t="s">
        <v>83</v>
      </c>
      <c r="AW213" s="14" t="s">
        <v>30</v>
      </c>
      <c r="AX213" s="14" t="s">
        <v>73</v>
      </c>
      <c r="AY213" s="253" t="s">
        <v>169</v>
      </c>
    </row>
    <row r="214" s="15" customFormat="1">
      <c r="A214" s="15"/>
      <c r="B214" s="254"/>
      <c r="C214" s="255"/>
      <c r="D214" s="234" t="s">
        <v>178</v>
      </c>
      <c r="E214" s="256" t="s">
        <v>1</v>
      </c>
      <c r="F214" s="257" t="s">
        <v>181</v>
      </c>
      <c r="G214" s="255"/>
      <c r="H214" s="258">
        <v>118.14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178</v>
      </c>
      <c r="AU214" s="264" t="s">
        <v>83</v>
      </c>
      <c r="AV214" s="15" t="s">
        <v>177</v>
      </c>
      <c r="AW214" s="15" t="s">
        <v>30</v>
      </c>
      <c r="AX214" s="15" t="s">
        <v>81</v>
      </c>
      <c r="AY214" s="264" t="s">
        <v>169</v>
      </c>
    </row>
    <row r="215" s="2" customFormat="1" ht="21.75" customHeight="1">
      <c r="A215" s="39"/>
      <c r="B215" s="40"/>
      <c r="C215" s="219" t="s">
        <v>7</v>
      </c>
      <c r="D215" s="219" t="s">
        <v>172</v>
      </c>
      <c r="E215" s="220" t="s">
        <v>2156</v>
      </c>
      <c r="F215" s="221" t="s">
        <v>2157</v>
      </c>
      <c r="G215" s="222" t="s">
        <v>175</v>
      </c>
      <c r="H215" s="223">
        <v>144.15000000000001</v>
      </c>
      <c r="I215" s="224"/>
      <c r="J215" s="225">
        <f>ROUND(I215*H215,2)</f>
        <v>0</v>
      </c>
      <c r="K215" s="221" t="s">
        <v>409</v>
      </c>
      <c r="L215" s="45"/>
      <c r="M215" s="226" t="s">
        <v>1</v>
      </c>
      <c r="N215" s="227" t="s">
        <v>38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316</v>
      </c>
      <c r="AT215" s="230" t="s">
        <v>172</v>
      </c>
      <c r="AU215" s="230" t="s">
        <v>83</v>
      </c>
      <c r="AY215" s="18" t="s">
        <v>169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81</v>
      </c>
      <c r="BK215" s="231">
        <f>ROUND(I215*H215,2)</f>
        <v>0</v>
      </c>
      <c r="BL215" s="18" t="s">
        <v>316</v>
      </c>
      <c r="BM215" s="230" t="s">
        <v>381</v>
      </c>
    </row>
    <row r="216" s="2" customFormat="1">
      <c r="A216" s="39"/>
      <c r="B216" s="40"/>
      <c r="C216" s="41"/>
      <c r="D216" s="234" t="s">
        <v>522</v>
      </c>
      <c r="E216" s="41"/>
      <c r="F216" s="279" t="s">
        <v>2158</v>
      </c>
      <c r="G216" s="41"/>
      <c r="H216" s="41"/>
      <c r="I216" s="280"/>
      <c r="J216" s="41"/>
      <c r="K216" s="41"/>
      <c r="L216" s="45"/>
      <c r="M216" s="281"/>
      <c r="N216" s="282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522</v>
      </c>
      <c r="AU216" s="18" t="s">
        <v>83</v>
      </c>
    </row>
    <row r="217" s="13" customFormat="1">
      <c r="A217" s="13"/>
      <c r="B217" s="232"/>
      <c r="C217" s="233"/>
      <c r="D217" s="234" t="s">
        <v>178</v>
      </c>
      <c r="E217" s="235" t="s">
        <v>1</v>
      </c>
      <c r="F217" s="236" t="s">
        <v>2159</v>
      </c>
      <c r="G217" s="233"/>
      <c r="H217" s="235" t="s">
        <v>1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178</v>
      </c>
      <c r="AU217" s="242" t="s">
        <v>83</v>
      </c>
      <c r="AV217" s="13" t="s">
        <v>81</v>
      </c>
      <c r="AW217" s="13" t="s">
        <v>30</v>
      </c>
      <c r="AX217" s="13" t="s">
        <v>73</v>
      </c>
      <c r="AY217" s="242" t="s">
        <v>169</v>
      </c>
    </row>
    <row r="218" s="14" customFormat="1">
      <c r="A218" s="14"/>
      <c r="B218" s="243"/>
      <c r="C218" s="244"/>
      <c r="D218" s="234" t="s">
        <v>178</v>
      </c>
      <c r="E218" s="245" t="s">
        <v>1</v>
      </c>
      <c r="F218" s="246" t="s">
        <v>2097</v>
      </c>
      <c r="G218" s="244"/>
      <c r="H218" s="247">
        <v>85.25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178</v>
      </c>
      <c r="AU218" s="253" t="s">
        <v>83</v>
      </c>
      <c r="AV218" s="14" t="s">
        <v>83</v>
      </c>
      <c r="AW218" s="14" t="s">
        <v>30</v>
      </c>
      <c r="AX218" s="14" t="s">
        <v>73</v>
      </c>
      <c r="AY218" s="253" t="s">
        <v>169</v>
      </c>
    </row>
    <row r="219" s="14" customFormat="1">
      <c r="A219" s="14"/>
      <c r="B219" s="243"/>
      <c r="C219" s="244"/>
      <c r="D219" s="234" t="s">
        <v>178</v>
      </c>
      <c r="E219" s="245" t="s">
        <v>1</v>
      </c>
      <c r="F219" s="246" t="s">
        <v>2098</v>
      </c>
      <c r="G219" s="244"/>
      <c r="H219" s="247">
        <v>58.899999999999999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178</v>
      </c>
      <c r="AU219" s="253" t="s">
        <v>83</v>
      </c>
      <c r="AV219" s="14" t="s">
        <v>83</v>
      </c>
      <c r="AW219" s="14" t="s">
        <v>30</v>
      </c>
      <c r="AX219" s="14" t="s">
        <v>73</v>
      </c>
      <c r="AY219" s="253" t="s">
        <v>169</v>
      </c>
    </row>
    <row r="220" s="15" customFormat="1">
      <c r="A220" s="15"/>
      <c r="B220" s="254"/>
      <c r="C220" s="255"/>
      <c r="D220" s="234" t="s">
        <v>178</v>
      </c>
      <c r="E220" s="256" t="s">
        <v>1</v>
      </c>
      <c r="F220" s="257" t="s">
        <v>181</v>
      </c>
      <c r="G220" s="255"/>
      <c r="H220" s="258">
        <v>144.15000000000001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178</v>
      </c>
      <c r="AU220" s="264" t="s">
        <v>83</v>
      </c>
      <c r="AV220" s="15" t="s">
        <v>177</v>
      </c>
      <c r="AW220" s="15" t="s">
        <v>30</v>
      </c>
      <c r="AX220" s="15" t="s">
        <v>81</v>
      </c>
      <c r="AY220" s="264" t="s">
        <v>169</v>
      </c>
    </row>
    <row r="221" s="2" customFormat="1" ht="24.15" customHeight="1">
      <c r="A221" s="39"/>
      <c r="B221" s="40"/>
      <c r="C221" s="219" t="s">
        <v>331</v>
      </c>
      <c r="D221" s="219" t="s">
        <v>172</v>
      </c>
      <c r="E221" s="220" t="s">
        <v>2160</v>
      </c>
      <c r="F221" s="221" t="s">
        <v>2161</v>
      </c>
      <c r="G221" s="222" t="s">
        <v>335</v>
      </c>
      <c r="H221" s="223">
        <v>3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38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316</v>
      </c>
      <c r="AT221" s="230" t="s">
        <v>172</v>
      </c>
      <c r="AU221" s="230" t="s">
        <v>83</v>
      </c>
      <c r="AY221" s="18" t="s">
        <v>169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81</v>
      </c>
      <c r="BK221" s="231">
        <f>ROUND(I221*H221,2)</f>
        <v>0</v>
      </c>
      <c r="BL221" s="18" t="s">
        <v>316</v>
      </c>
      <c r="BM221" s="230" t="s">
        <v>396</v>
      </c>
    </row>
    <row r="222" s="13" customFormat="1">
      <c r="A222" s="13"/>
      <c r="B222" s="232"/>
      <c r="C222" s="233"/>
      <c r="D222" s="234" t="s">
        <v>178</v>
      </c>
      <c r="E222" s="235" t="s">
        <v>1</v>
      </c>
      <c r="F222" s="236" t="s">
        <v>179</v>
      </c>
      <c r="G222" s="233"/>
      <c r="H222" s="235" t="s">
        <v>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178</v>
      </c>
      <c r="AU222" s="242" t="s">
        <v>83</v>
      </c>
      <c r="AV222" s="13" t="s">
        <v>81</v>
      </c>
      <c r="AW222" s="13" t="s">
        <v>30</v>
      </c>
      <c r="AX222" s="13" t="s">
        <v>73</v>
      </c>
      <c r="AY222" s="242" t="s">
        <v>169</v>
      </c>
    </row>
    <row r="223" s="14" customFormat="1">
      <c r="A223" s="14"/>
      <c r="B223" s="243"/>
      <c r="C223" s="244"/>
      <c r="D223" s="234" t="s">
        <v>178</v>
      </c>
      <c r="E223" s="245" t="s">
        <v>1</v>
      </c>
      <c r="F223" s="246" t="s">
        <v>170</v>
      </c>
      <c r="G223" s="244"/>
      <c r="H223" s="247">
        <v>3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178</v>
      </c>
      <c r="AU223" s="253" t="s">
        <v>83</v>
      </c>
      <c r="AV223" s="14" t="s">
        <v>83</v>
      </c>
      <c r="AW223" s="14" t="s">
        <v>30</v>
      </c>
      <c r="AX223" s="14" t="s">
        <v>73</v>
      </c>
      <c r="AY223" s="253" t="s">
        <v>169</v>
      </c>
    </row>
    <row r="224" s="15" customFormat="1">
      <c r="A224" s="15"/>
      <c r="B224" s="254"/>
      <c r="C224" s="255"/>
      <c r="D224" s="234" t="s">
        <v>178</v>
      </c>
      <c r="E224" s="256" t="s">
        <v>1</v>
      </c>
      <c r="F224" s="257" t="s">
        <v>181</v>
      </c>
      <c r="G224" s="255"/>
      <c r="H224" s="258">
        <v>3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178</v>
      </c>
      <c r="AU224" s="264" t="s">
        <v>83</v>
      </c>
      <c r="AV224" s="15" t="s">
        <v>177</v>
      </c>
      <c r="AW224" s="15" t="s">
        <v>30</v>
      </c>
      <c r="AX224" s="15" t="s">
        <v>81</v>
      </c>
      <c r="AY224" s="264" t="s">
        <v>169</v>
      </c>
    </row>
    <row r="225" s="2" customFormat="1" ht="16.5" customHeight="1">
      <c r="A225" s="39"/>
      <c r="B225" s="40"/>
      <c r="C225" s="219" t="s">
        <v>402</v>
      </c>
      <c r="D225" s="219" t="s">
        <v>172</v>
      </c>
      <c r="E225" s="220" t="s">
        <v>878</v>
      </c>
      <c r="F225" s="221" t="s">
        <v>879</v>
      </c>
      <c r="G225" s="222" t="s">
        <v>175</v>
      </c>
      <c r="H225" s="223">
        <v>144.15000000000001</v>
      </c>
      <c r="I225" s="224"/>
      <c r="J225" s="225">
        <f>ROUND(I225*H225,2)</f>
        <v>0</v>
      </c>
      <c r="K225" s="221" t="s">
        <v>176</v>
      </c>
      <c r="L225" s="45"/>
      <c r="M225" s="226" t="s">
        <v>1</v>
      </c>
      <c r="N225" s="227" t="s">
        <v>38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316</v>
      </c>
      <c r="AT225" s="230" t="s">
        <v>172</v>
      </c>
      <c r="AU225" s="230" t="s">
        <v>83</v>
      </c>
      <c r="AY225" s="18" t="s">
        <v>169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81</v>
      </c>
      <c r="BK225" s="231">
        <f>ROUND(I225*H225,2)</f>
        <v>0</v>
      </c>
      <c r="BL225" s="18" t="s">
        <v>316</v>
      </c>
      <c r="BM225" s="230" t="s">
        <v>405</v>
      </c>
    </row>
    <row r="226" s="14" customFormat="1">
      <c r="A226" s="14"/>
      <c r="B226" s="243"/>
      <c r="C226" s="244"/>
      <c r="D226" s="234" t="s">
        <v>178</v>
      </c>
      <c r="E226" s="245" t="s">
        <v>1</v>
      </c>
      <c r="F226" s="246" t="s">
        <v>2162</v>
      </c>
      <c r="G226" s="244"/>
      <c r="H226" s="247">
        <v>144.15000000000001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178</v>
      </c>
      <c r="AU226" s="253" t="s">
        <v>83</v>
      </c>
      <c r="AV226" s="14" t="s">
        <v>83</v>
      </c>
      <c r="AW226" s="14" t="s">
        <v>30</v>
      </c>
      <c r="AX226" s="14" t="s">
        <v>73</v>
      </c>
      <c r="AY226" s="253" t="s">
        <v>169</v>
      </c>
    </row>
    <row r="227" s="15" customFormat="1">
      <c r="A227" s="15"/>
      <c r="B227" s="254"/>
      <c r="C227" s="255"/>
      <c r="D227" s="234" t="s">
        <v>178</v>
      </c>
      <c r="E227" s="256" t="s">
        <v>1</v>
      </c>
      <c r="F227" s="257" t="s">
        <v>181</v>
      </c>
      <c r="G227" s="255"/>
      <c r="H227" s="258">
        <v>144.15000000000001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178</v>
      </c>
      <c r="AU227" s="264" t="s">
        <v>83</v>
      </c>
      <c r="AV227" s="15" t="s">
        <v>177</v>
      </c>
      <c r="AW227" s="15" t="s">
        <v>30</v>
      </c>
      <c r="AX227" s="15" t="s">
        <v>81</v>
      </c>
      <c r="AY227" s="264" t="s">
        <v>169</v>
      </c>
    </row>
    <row r="228" s="2" customFormat="1" ht="24.15" customHeight="1">
      <c r="A228" s="39"/>
      <c r="B228" s="40"/>
      <c r="C228" s="283" t="s">
        <v>336</v>
      </c>
      <c r="D228" s="283" t="s">
        <v>737</v>
      </c>
      <c r="E228" s="284" t="s">
        <v>882</v>
      </c>
      <c r="F228" s="285" t="s">
        <v>883</v>
      </c>
      <c r="G228" s="286" t="s">
        <v>175</v>
      </c>
      <c r="H228" s="287">
        <v>158.565</v>
      </c>
      <c r="I228" s="288"/>
      <c r="J228" s="289">
        <f>ROUND(I228*H228,2)</f>
        <v>0</v>
      </c>
      <c r="K228" s="285" t="s">
        <v>176</v>
      </c>
      <c r="L228" s="290"/>
      <c r="M228" s="291" t="s">
        <v>1</v>
      </c>
      <c r="N228" s="292" t="s">
        <v>38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355</v>
      </c>
      <c r="AT228" s="230" t="s">
        <v>737</v>
      </c>
      <c r="AU228" s="230" t="s">
        <v>83</v>
      </c>
      <c r="AY228" s="18" t="s">
        <v>169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81</v>
      </c>
      <c r="BK228" s="231">
        <f>ROUND(I228*H228,2)</f>
        <v>0</v>
      </c>
      <c r="BL228" s="18" t="s">
        <v>316</v>
      </c>
      <c r="BM228" s="230" t="s">
        <v>410</v>
      </c>
    </row>
    <row r="229" s="2" customFormat="1" ht="21.75" customHeight="1">
      <c r="A229" s="39"/>
      <c r="B229" s="40"/>
      <c r="C229" s="219" t="s">
        <v>411</v>
      </c>
      <c r="D229" s="219" t="s">
        <v>172</v>
      </c>
      <c r="E229" s="220" t="s">
        <v>2163</v>
      </c>
      <c r="F229" s="221" t="s">
        <v>2164</v>
      </c>
      <c r="G229" s="222" t="s">
        <v>561</v>
      </c>
      <c r="H229" s="223">
        <v>100.5</v>
      </c>
      <c r="I229" s="224"/>
      <c r="J229" s="225">
        <f>ROUND(I229*H229,2)</f>
        <v>0</v>
      </c>
      <c r="K229" s="221" t="s">
        <v>176</v>
      </c>
      <c r="L229" s="45"/>
      <c r="M229" s="226" t="s">
        <v>1</v>
      </c>
      <c r="N229" s="227" t="s">
        <v>38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316</v>
      </c>
      <c r="AT229" s="230" t="s">
        <v>172</v>
      </c>
      <c r="AU229" s="230" t="s">
        <v>83</v>
      </c>
      <c r="AY229" s="18" t="s">
        <v>169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81</v>
      </c>
      <c r="BK229" s="231">
        <f>ROUND(I229*H229,2)</f>
        <v>0</v>
      </c>
      <c r="BL229" s="18" t="s">
        <v>316</v>
      </c>
      <c r="BM229" s="230" t="s">
        <v>414</v>
      </c>
    </row>
    <row r="230" s="13" customFormat="1">
      <c r="A230" s="13"/>
      <c r="B230" s="232"/>
      <c r="C230" s="233"/>
      <c r="D230" s="234" t="s">
        <v>178</v>
      </c>
      <c r="E230" s="235" t="s">
        <v>1</v>
      </c>
      <c r="F230" s="236" t="s">
        <v>2165</v>
      </c>
      <c r="G230" s="233"/>
      <c r="H230" s="235" t="s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178</v>
      </c>
      <c r="AU230" s="242" t="s">
        <v>83</v>
      </c>
      <c r="AV230" s="13" t="s">
        <v>81</v>
      </c>
      <c r="AW230" s="13" t="s">
        <v>30</v>
      </c>
      <c r="AX230" s="13" t="s">
        <v>73</v>
      </c>
      <c r="AY230" s="242" t="s">
        <v>169</v>
      </c>
    </row>
    <row r="231" s="14" customFormat="1">
      <c r="A231" s="14"/>
      <c r="B231" s="243"/>
      <c r="C231" s="244"/>
      <c r="D231" s="234" t="s">
        <v>178</v>
      </c>
      <c r="E231" s="245" t="s">
        <v>1</v>
      </c>
      <c r="F231" s="246" t="s">
        <v>2101</v>
      </c>
      <c r="G231" s="244"/>
      <c r="H231" s="247">
        <v>15.5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178</v>
      </c>
      <c r="AU231" s="253" t="s">
        <v>83</v>
      </c>
      <c r="AV231" s="14" t="s">
        <v>83</v>
      </c>
      <c r="AW231" s="14" t="s">
        <v>30</v>
      </c>
      <c r="AX231" s="14" t="s">
        <v>73</v>
      </c>
      <c r="AY231" s="253" t="s">
        <v>169</v>
      </c>
    </row>
    <row r="232" s="14" customFormat="1">
      <c r="A232" s="14"/>
      <c r="B232" s="243"/>
      <c r="C232" s="244"/>
      <c r="D232" s="234" t="s">
        <v>178</v>
      </c>
      <c r="E232" s="245" t="s">
        <v>1</v>
      </c>
      <c r="F232" s="246" t="s">
        <v>2102</v>
      </c>
      <c r="G232" s="244"/>
      <c r="H232" s="247">
        <v>70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178</v>
      </c>
      <c r="AU232" s="253" t="s">
        <v>83</v>
      </c>
      <c r="AV232" s="14" t="s">
        <v>83</v>
      </c>
      <c r="AW232" s="14" t="s">
        <v>30</v>
      </c>
      <c r="AX232" s="14" t="s">
        <v>73</v>
      </c>
      <c r="AY232" s="253" t="s">
        <v>169</v>
      </c>
    </row>
    <row r="233" s="14" customFormat="1">
      <c r="A233" s="14"/>
      <c r="B233" s="243"/>
      <c r="C233" s="244"/>
      <c r="D233" s="234" t="s">
        <v>178</v>
      </c>
      <c r="E233" s="245" t="s">
        <v>1</v>
      </c>
      <c r="F233" s="246" t="s">
        <v>2103</v>
      </c>
      <c r="G233" s="244"/>
      <c r="H233" s="247">
        <v>15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178</v>
      </c>
      <c r="AU233" s="253" t="s">
        <v>83</v>
      </c>
      <c r="AV233" s="14" t="s">
        <v>83</v>
      </c>
      <c r="AW233" s="14" t="s">
        <v>30</v>
      </c>
      <c r="AX233" s="14" t="s">
        <v>73</v>
      </c>
      <c r="AY233" s="253" t="s">
        <v>169</v>
      </c>
    </row>
    <row r="234" s="15" customFormat="1">
      <c r="A234" s="15"/>
      <c r="B234" s="254"/>
      <c r="C234" s="255"/>
      <c r="D234" s="234" t="s">
        <v>178</v>
      </c>
      <c r="E234" s="256" t="s">
        <v>1</v>
      </c>
      <c r="F234" s="257" t="s">
        <v>181</v>
      </c>
      <c r="G234" s="255"/>
      <c r="H234" s="258">
        <v>100.5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4" t="s">
        <v>178</v>
      </c>
      <c r="AU234" s="264" t="s">
        <v>83</v>
      </c>
      <c r="AV234" s="15" t="s">
        <v>177</v>
      </c>
      <c r="AW234" s="15" t="s">
        <v>30</v>
      </c>
      <c r="AX234" s="15" t="s">
        <v>81</v>
      </c>
      <c r="AY234" s="264" t="s">
        <v>169</v>
      </c>
    </row>
    <row r="235" s="2" customFormat="1" ht="24.15" customHeight="1">
      <c r="A235" s="39"/>
      <c r="B235" s="40"/>
      <c r="C235" s="219" t="s">
        <v>340</v>
      </c>
      <c r="D235" s="219" t="s">
        <v>172</v>
      </c>
      <c r="E235" s="220" t="s">
        <v>898</v>
      </c>
      <c r="F235" s="221" t="s">
        <v>2166</v>
      </c>
      <c r="G235" s="222" t="s">
        <v>351</v>
      </c>
      <c r="H235" s="223">
        <v>7.5860000000000003</v>
      </c>
      <c r="I235" s="224"/>
      <c r="J235" s="225">
        <f>ROUND(I235*H235,2)</f>
        <v>0</v>
      </c>
      <c r="K235" s="221" t="s">
        <v>176</v>
      </c>
      <c r="L235" s="45"/>
      <c r="M235" s="226" t="s">
        <v>1</v>
      </c>
      <c r="N235" s="227" t="s">
        <v>38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316</v>
      </c>
      <c r="AT235" s="230" t="s">
        <v>172</v>
      </c>
      <c r="AU235" s="230" t="s">
        <v>83</v>
      </c>
      <c r="AY235" s="18" t="s">
        <v>169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81</v>
      </c>
      <c r="BK235" s="231">
        <f>ROUND(I235*H235,2)</f>
        <v>0</v>
      </c>
      <c r="BL235" s="18" t="s">
        <v>316</v>
      </c>
      <c r="BM235" s="230" t="s">
        <v>421</v>
      </c>
    </row>
    <row r="236" s="12" customFormat="1" ht="22.8" customHeight="1">
      <c r="A236" s="12"/>
      <c r="B236" s="203"/>
      <c r="C236" s="204"/>
      <c r="D236" s="205" t="s">
        <v>72</v>
      </c>
      <c r="E236" s="217" t="s">
        <v>2167</v>
      </c>
      <c r="F236" s="217" t="s">
        <v>2168</v>
      </c>
      <c r="G236" s="204"/>
      <c r="H236" s="204"/>
      <c r="I236" s="207"/>
      <c r="J236" s="218">
        <f>BK236</f>
        <v>0</v>
      </c>
      <c r="K236" s="204"/>
      <c r="L236" s="209"/>
      <c r="M236" s="210"/>
      <c r="N236" s="211"/>
      <c r="O236" s="211"/>
      <c r="P236" s="212">
        <f>SUM(P237:P266)</f>
        <v>0</v>
      </c>
      <c r="Q236" s="211"/>
      <c r="R236" s="212">
        <f>SUM(R237:R266)</f>
        <v>0</v>
      </c>
      <c r="S236" s="211"/>
      <c r="T236" s="213">
        <f>SUM(T237:T266)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83</v>
      </c>
      <c r="AT236" s="215" t="s">
        <v>72</v>
      </c>
      <c r="AU236" s="215" t="s">
        <v>81</v>
      </c>
      <c r="AY236" s="214" t="s">
        <v>169</v>
      </c>
      <c r="BK236" s="216">
        <f>SUM(BK237:BK266)</f>
        <v>0</v>
      </c>
    </row>
    <row r="237" s="2" customFormat="1" ht="24.15" customHeight="1">
      <c r="A237" s="39"/>
      <c r="B237" s="40"/>
      <c r="C237" s="219" t="s">
        <v>425</v>
      </c>
      <c r="D237" s="219" t="s">
        <v>172</v>
      </c>
      <c r="E237" s="220" t="s">
        <v>2169</v>
      </c>
      <c r="F237" s="221" t="s">
        <v>2170</v>
      </c>
      <c r="G237" s="222" t="s">
        <v>561</v>
      </c>
      <c r="H237" s="223">
        <v>4.5</v>
      </c>
      <c r="I237" s="224"/>
      <c r="J237" s="225">
        <f>ROUND(I237*H237,2)</f>
        <v>0</v>
      </c>
      <c r="K237" s="221" t="s">
        <v>176</v>
      </c>
      <c r="L237" s="45"/>
      <c r="M237" s="226" t="s">
        <v>1</v>
      </c>
      <c r="N237" s="227" t="s">
        <v>38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316</v>
      </c>
      <c r="AT237" s="230" t="s">
        <v>172</v>
      </c>
      <c r="AU237" s="230" t="s">
        <v>83</v>
      </c>
      <c r="AY237" s="18" t="s">
        <v>169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81</v>
      </c>
      <c r="BK237" s="231">
        <f>ROUND(I237*H237,2)</f>
        <v>0</v>
      </c>
      <c r="BL237" s="18" t="s">
        <v>316</v>
      </c>
      <c r="BM237" s="230" t="s">
        <v>428</v>
      </c>
    </row>
    <row r="238" s="13" customFormat="1">
      <c r="A238" s="13"/>
      <c r="B238" s="232"/>
      <c r="C238" s="233"/>
      <c r="D238" s="234" t="s">
        <v>178</v>
      </c>
      <c r="E238" s="235" t="s">
        <v>1</v>
      </c>
      <c r="F238" s="236" t="s">
        <v>2171</v>
      </c>
      <c r="G238" s="233"/>
      <c r="H238" s="235" t="s">
        <v>1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178</v>
      </c>
      <c r="AU238" s="242" t="s">
        <v>83</v>
      </c>
      <c r="AV238" s="13" t="s">
        <v>81</v>
      </c>
      <c r="AW238" s="13" t="s">
        <v>30</v>
      </c>
      <c r="AX238" s="13" t="s">
        <v>73</v>
      </c>
      <c r="AY238" s="242" t="s">
        <v>169</v>
      </c>
    </row>
    <row r="239" s="14" customFormat="1">
      <c r="A239" s="14"/>
      <c r="B239" s="243"/>
      <c r="C239" s="244"/>
      <c r="D239" s="234" t="s">
        <v>178</v>
      </c>
      <c r="E239" s="245" t="s">
        <v>1</v>
      </c>
      <c r="F239" s="246" t="s">
        <v>2172</v>
      </c>
      <c r="G239" s="244"/>
      <c r="H239" s="247">
        <v>4.5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178</v>
      </c>
      <c r="AU239" s="253" t="s">
        <v>83</v>
      </c>
      <c r="AV239" s="14" t="s">
        <v>83</v>
      </c>
      <c r="AW239" s="14" t="s">
        <v>30</v>
      </c>
      <c r="AX239" s="14" t="s">
        <v>73</v>
      </c>
      <c r="AY239" s="253" t="s">
        <v>169</v>
      </c>
    </row>
    <row r="240" s="15" customFormat="1">
      <c r="A240" s="15"/>
      <c r="B240" s="254"/>
      <c r="C240" s="255"/>
      <c r="D240" s="234" t="s">
        <v>178</v>
      </c>
      <c r="E240" s="256" t="s">
        <v>1</v>
      </c>
      <c r="F240" s="257" t="s">
        <v>181</v>
      </c>
      <c r="G240" s="255"/>
      <c r="H240" s="258">
        <v>4.5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178</v>
      </c>
      <c r="AU240" s="264" t="s">
        <v>83</v>
      </c>
      <c r="AV240" s="15" t="s">
        <v>177</v>
      </c>
      <c r="AW240" s="15" t="s">
        <v>30</v>
      </c>
      <c r="AX240" s="15" t="s">
        <v>81</v>
      </c>
      <c r="AY240" s="264" t="s">
        <v>169</v>
      </c>
    </row>
    <row r="241" s="2" customFormat="1" ht="24.15" customHeight="1">
      <c r="A241" s="39"/>
      <c r="B241" s="40"/>
      <c r="C241" s="219" t="s">
        <v>345</v>
      </c>
      <c r="D241" s="219" t="s">
        <v>172</v>
      </c>
      <c r="E241" s="220" t="s">
        <v>2173</v>
      </c>
      <c r="F241" s="221" t="s">
        <v>2174</v>
      </c>
      <c r="G241" s="222" t="s">
        <v>561</v>
      </c>
      <c r="H241" s="223">
        <v>13</v>
      </c>
      <c r="I241" s="224"/>
      <c r="J241" s="225">
        <f>ROUND(I241*H241,2)</f>
        <v>0</v>
      </c>
      <c r="K241" s="221" t="s">
        <v>176</v>
      </c>
      <c r="L241" s="45"/>
      <c r="M241" s="226" t="s">
        <v>1</v>
      </c>
      <c r="N241" s="227" t="s">
        <v>38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316</v>
      </c>
      <c r="AT241" s="230" t="s">
        <v>172</v>
      </c>
      <c r="AU241" s="230" t="s">
        <v>83</v>
      </c>
      <c r="AY241" s="18" t="s">
        <v>169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81</v>
      </c>
      <c r="BK241" s="231">
        <f>ROUND(I241*H241,2)</f>
        <v>0</v>
      </c>
      <c r="BL241" s="18" t="s">
        <v>316</v>
      </c>
      <c r="BM241" s="230" t="s">
        <v>449</v>
      </c>
    </row>
    <row r="242" s="13" customFormat="1">
      <c r="A242" s="13"/>
      <c r="B242" s="232"/>
      <c r="C242" s="233"/>
      <c r="D242" s="234" t="s">
        <v>178</v>
      </c>
      <c r="E242" s="235" t="s">
        <v>1</v>
      </c>
      <c r="F242" s="236" t="s">
        <v>179</v>
      </c>
      <c r="G242" s="233"/>
      <c r="H242" s="235" t="s">
        <v>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178</v>
      </c>
      <c r="AU242" s="242" t="s">
        <v>83</v>
      </c>
      <c r="AV242" s="13" t="s">
        <v>81</v>
      </c>
      <c r="AW242" s="13" t="s">
        <v>30</v>
      </c>
      <c r="AX242" s="13" t="s">
        <v>73</v>
      </c>
      <c r="AY242" s="242" t="s">
        <v>169</v>
      </c>
    </row>
    <row r="243" s="13" customFormat="1">
      <c r="A243" s="13"/>
      <c r="B243" s="232"/>
      <c r="C243" s="233"/>
      <c r="D243" s="234" t="s">
        <v>178</v>
      </c>
      <c r="E243" s="235" t="s">
        <v>1</v>
      </c>
      <c r="F243" s="236" t="s">
        <v>2175</v>
      </c>
      <c r="G243" s="233"/>
      <c r="H243" s="235" t="s">
        <v>1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178</v>
      </c>
      <c r="AU243" s="242" t="s">
        <v>83</v>
      </c>
      <c r="AV243" s="13" t="s">
        <v>81</v>
      </c>
      <c r="AW243" s="13" t="s">
        <v>30</v>
      </c>
      <c r="AX243" s="13" t="s">
        <v>73</v>
      </c>
      <c r="AY243" s="242" t="s">
        <v>169</v>
      </c>
    </row>
    <row r="244" s="14" customFormat="1">
      <c r="A244" s="14"/>
      <c r="B244" s="243"/>
      <c r="C244" s="244"/>
      <c r="D244" s="234" t="s">
        <v>178</v>
      </c>
      <c r="E244" s="245" t="s">
        <v>1</v>
      </c>
      <c r="F244" s="246" t="s">
        <v>337</v>
      </c>
      <c r="G244" s="244"/>
      <c r="H244" s="247">
        <v>13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178</v>
      </c>
      <c r="AU244" s="253" t="s">
        <v>83</v>
      </c>
      <c r="AV244" s="14" t="s">
        <v>83</v>
      </c>
      <c r="AW244" s="14" t="s">
        <v>30</v>
      </c>
      <c r="AX244" s="14" t="s">
        <v>73</v>
      </c>
      <c r="AY244" s="253" t="s">
        <v>169</v>
      </c>
    </row>
    <row r="245" s="15" customFormat="1">
      <c r="A245" s="15"/>
      <c r="B245" s="254"/>
      <c r="C245" s="255"/>
      <c r="D245" s="234" t="s">
        <v>178</v>
      </c>
      <c r="E245" s="256" t="s">
        <v>1</v>
      </c>
      <c r="F245" s="257" t="s">
        <v>181</v>
      </c>
      <c r="G245" s="255"/>
      <c r="H245" s="258">
        <v>13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4" t="s">
        <v>178</v>
      </c>
      <c r="AU245" s="264" t="s">
        <v>83</v>
      </c>
      <c r="AV245" s="15" t="s">
        <v>177</v>
      </c>
      <c r="AW245" s="15" t="s">
        <v>30</v>
      </c>
      <c r="AX245" s="15" t="s">
        <v>81</v>
      </c>
      <c r="AY245" s="264" t="s">
        <v>169</v>
      </c>
    </row>
    <row r="246" s="2" customFormat="1" ht="33" customHeight="1">
      <c r="A246" s="39"/>
      <c r="B246" s="40"/>
      <c r="C246" s="219" t="s">
        <v>468</v>
      </c>
      <c r="D246" s="219" t="s">
        <v>172</v>
      </c>
      <c r="E246" s="220" t="s">
        <v>2176</v>
      </c>
      <c r="F246" s="221" t="s">
        <v>2177</v>
      </c>
      <c r="G246" s="222" t="s">
        <v>335</v>
      </c>
      <c r="H246" s="223">
        <v>113</v>
      </c>
      <c r="I246" s="224"/>
      <c r="J246" s="225">
        <f>ROUND(I246*H246,2)</f>
        <v>0</v>
      </c>
      <c r="K246" s="221" t="s">
        <v>409</v>
      </c>
      <c r="L246" s="45"/>
      <c r="M246" s="226" t="s">
        <v>1</v>
      </c>
      <c r="N246" s="227" t="s">
        <v>38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316</v>
      </c>
      <c r="AT246" s="230" t="s">
        <v>172</v>
      </c>
      <c r="AU246" s="230" t="s">
        <v>83</v>
      </c>
      <c r="AY246" s="18" t="s">
        <v>169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81</v>
      </c>
      <c r="BK246" s="231">
        <f>ROUND(I246*H246,2)</f>
        <v>0</v>
      </c>
      <c r="BL246" s="18" t="s">
        <v>316</v>
      </c>
      <c r="BM246" s="230" t="s">
        <v>471</v>
      </c>
    </row>
    <row r="247" s="2" customFormat="1">
      <c r="A247" s="39"/>
      <c r="B247" s="40"/>
      <c r="C247" s="41"/>
      <c r="D247" s="234" t="s">
        <v>522</v>
      </c>
      <c r="E247" s="41"/>
      <c r="F247" s="279" t="s">
        <v>2178</v>
      </c>
      <c r="G247" s="41"/>
      <c r="H247" s="41"/>
      <c r="I247" s="280"/>
      <c r="J247" s="41"/>
      <c r="K247" s="41"/>
      <c r="L247" s="45"/>
      <c r="M247" s="281"/>
      <c r="N247" s="282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522</v>
      </c>
      <c r="AU247" s="18" t="s">
        <v>83</v>
      </c>
    </row>
    <row r="248" s="13" customFormat="1">
      <c r="A248" s="13"/>
      <c r="B248" s="232"/>
      <c r="C248" s="233"/>
      <c r="D248" s="234" t="s">
        <v>178</v>
      </c>
      <c r="E248" s="235" t="s">
        <v>1</v>
      </c>
      <c r="F248" s="236" t="s">
        <v>179</v>
      </c>
      <c r="G248" s="233"/>
      <c r="H248" s="235" t="s">
        <v>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178</v>
      </c>
      <c r="AU248" s="242" t="s">
        <v>83</v>
      </c>
      <c r="AV248" s="13" t="s">
        <v>81</v>
      </c>
      <c r="AW248" s="13" t="s">
        <v>30</v>
      </c>
      <c r="AX248" s="13" t="s">
        <v>73</v>
      </c>
      <c r="AY248" s="242" t="s">
        <v>169</v>
      </c>
    </row>
    <row r="249" s="14" customFormat="1">
      <c r="A249" s="14"/>
      <c r="B249" s="243"/>
      <c r="C249" s="244"/>
      <c r="D249" s="234" t="s">
        <v>178</v>
      </c>
      <c r="E249" s="245" t="s">
        <v>1</v>
      </c>
      <c r="F249" s="246" t="s">
        <v>1031</v>
      </c>
      <c r="G249" s="244"/>
      <c r="H249" s="247">
        <v>113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178</v>
      </c>
      <c r="AU249" s="253" t="s">
        <v>83</v>
      </c>
      <c r="AV249" s="14" t="s">
        <v>83</v>
      </c>
      <c r="AW249" s="14" t="s">
        <v>30</v>
      </c>
      <c r="AX249" s="14" t="s">
        <v>73</v>
      </c>
      <c r="AY249" s="253" t="s">
        <v>169</v>
      </c>
    </row>
    <row r="250" s="15" customFormat="1">
      <c r="A250" s="15"/>
      <c r="B250" s="254"/>
      <c r="C250" s="255"/>
      <c r="D250" s="234" t="s">
        <v>178</v>
      </c>
      <c r="E250" s="256" t="s">
        <v>1</v>
      </c>
      <c r="F250" s="257" t="s">
        <v>181</v>
      </c>
      <c r="G250" s="255"/>
      <c r="H250" s="258">
        <v>113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178</v>
      </c>
      <c r="AU250" s="264" t="s">
        <v>83</v>
      </c>
      <c r="AV250" s="15" t="s">
        <v>177</v>
      </c>
      <c r="AW250" s="15" t="s">
        <v>30</v>
      </c>
      <c r="AX250" s="15" t="s">
        <v>81</v>
      </c>
      <c r="AY250" s="264" t="s">
        <v>169</v>
      </c>
    </row>
    <row r="251" s="2" customFormat="1" ht="33" customHeight="1">
      <c r="A251" s="39"/>
      <c r="B251" s="40"/>
      <c r="C251" s="219" t="s">
        <v>352</v>
      </c>
      <c r="D251" s="219" t="s">
        <v>172</v>
      </c>
      <c r="E251" s="220" t="s">
        <v>2179</v>
      </c>
      <c r="F251" s="221" t="s">
        <v>2180</v>
      </c>
      <c r="G251" s="222" t="s">
        <v>335</v>
      </c>
      <c r="H251" s="223">
        <v>340</v>
      </c>
      <c r="I251" s="224"/>
      <c r="J251" s="225">
        <f>ROUND(I251*H251,2)</f>
        <v>0</v>
      </c>
      <c r="K251" s="221" t="s">
        <v>409</v>
      </c>
      <c r="L251" s="45"/>
      <c r="M251" s="226" t="s">
        <v>1</v>
      </c>
      <c r="N251" s="227" t="s">
        <v>38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316</v>
      </c>
      <c r="AT251" s="230" t="s">
        <v>172</v>
      </c>
      <c r="AU251" s="230" t="s">
        <v>83</v>
      </c>
      <c r="AY251" s="18" t="s">
        <v>169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81</v>
      </c>
      <c r="BK251" s="231">
        <f>ROUND(I251*H251,2)</f>
        <v>0</v>
      </c>
      <c r="BL251" s="18" t="s">
        <v>316</v>
      </c>
      <c r="BM251" s="230" t="s">
        <v>2181</v>
      </c>
    </row>
    <row r="252" s="13" customFormat="1">
      <c r="A252" s="13"/>
      <c r="B252" s="232"/>
      <c r="C252" s="233"/>
      <c r="D252" s="234" t="s">
        <v>178</v>
      </c>
      <c r="E252" s="235" t="s">
        <v>1</v>
      </c>
      <c r="F252" s="236" t="s">
        <v>179</v>
      </c>
      <c r="G252" s="233"/>
      <c r="H252" s="235" t="s">
        <v>1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178</v>
      </c>
      <c r="AU252" s="242" t="s">
        <v>83</v>
      </c>
      <c r="AV252" s="13" t="s">
        <v>81</v>
      </c>
      <c r="AW252" s="13" t="s">
        <v>30</v>
      </c>
      <c r="AX252" s="13" t="s">
        <v>73</v>
      </c>
      <c r="AY252" s="242" t="s">
        <v>169</v>
      </c>
    </row>
    <row r="253" s="14" customFormat="1">
      <c r="A253" s="14"/>
      <c r="B253" s="243"/>
      <c r="C253" s="244"/>
      <c r="D253" s="234" t="s">
        <v>178</v>
      </c>
      <c r="E253" s="245" t="s">
        <v>1</v>
      </c>
      <c r="F253" s="246" t="s">
        <v>2182</v>
      </c>
      <c r="G253" s="244"/>
      <c r="H253" s="247">
        <v>340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178</v>
      </c>
      <c r="AU253" s="253" t="s">
        <v>83</v>
      </c>
      <c r="AV253" s="14" t="s">
        <v>83</v>
      </c>
      <c r="AW253" s="14" t="s">
        <v>30</v>
      </c>
      <c r="AX253" s="14" t="s">
        <v>73</v>
      </c>
      <c r="AY253" s="253" t="s">
        <v>169</v>
      </c>
    </row>
    <row r="254" s="15" customFormat="1">
      <c r="A254" s="15"/>
      <c r="B254" s="254"/>
      <c r="C254" s="255"/>
      <c r="D254" s="234" t="s">
        <v>178</v>
      </c>
      <c r="E254" s="256" t="s">
        <v>1</v>
      </c>
      <c r="F254" s="257" t="s">
        <v>181</v>
      </c>
      <c r="G254" s="255"/>
      <c r="H254" s="258">
        <v>340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4" t="s">
        <v>178</v>
      </c>
      <c r="AU254" s="264" t="s">
        <v>83</v>
      </c>
      <c r="AV254" s="15" t="s">
        <v>177</v>
      </c>
      <c r="AW254" s="15" t="s">
        <v>30</v>
      </c>
      <c r="AX254" s="15" t="s">
        <v>81</v>
      </c>
      <c r="AY254" s="264" t="s">
        <v>169</v>
      </c>
    </row>
    <row r="255" s="2" customFormat="1" ht="37.8" customHeight="1">
      <c r="A255" s="39"/>
      <c r="B255" s="40"/>
      <c r="C255" s="219" t="s">
        <v>622</v>
      </c>
      <c r="D255" s="219" t="s">
        <v>172</v>
      </c>
      <c r="E255" s="220" t="s">
        <v>2183</v>
      </c>
      <c r="F255" s="221" t="s">
        <v>2184</v>
      </c>
      <c r="G255" s="222" t="s">
        <v>335</v>
      </c>
      <c r="H255" s="223">
        <v>340</v>
      </c>
      <c r="I255" s="224"/>
      <c r="J255" s="225">
        <f>ROUND(I255*H255,2)</f>
        <v>0</v>
      </c>
      <c r="K255" s="221" t="s">
        <v>409</v>
      </c>
      <c r="L255" s="45"/>
      <c r="M255" s="226" t="s">
        <v>1</v>
      </c>
      <c r="N255" s="227" t="s">
        <v>38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316</v>
      </c>
      <c r="AT255" s="230" t="s">
        <v>172</v>
      </c>
      <c r="AU255" s="230" t="s">
        <v>83</v>
      </c>
      <c r="AY255" s="18" t="s">
        <v>169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81</v>
      </c>
      <c r="BK255" s="231">
        <f>ROUND(I255*H255,2)</f>
        <v>0</v>
      </c>
      <c r="BL255" s="18" t="s">
        <v>316</v>
      </c>
      <c r="BM255" s="230" t="s">
        <v>2185</v>
      </c>
    </row>
    <row r="256" s="13" customFormat="1">
      <c r="A256" s="13"/>
      <c r="B256" s="232"/>
      <c r="C256" s="233"/>
      <c r="D256" s="234" t="s">
        <v>178</v>
      </c>
      <c r="E256" s="235" t="s">
        <v>1</v>
      </c>
      <c r="F256" s="236" t="s">
        <v>179</v>
      </c>
      <c r="G256" s="233"/>
      <c r="H256" s="235" t="s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178</v>
      </c>
      <c r="AU256" s="242" t="s">
        <v>83</v>
      </c>
      <c r="AV256" s="13" t="s">
        <v>81</v>
      </c>
      <c r="AW256" s="13" t="s">
        <v>30</v>
      </c>
      <c r="AX256" s="13" t="s">
        <v>73</v>
      </c>
      <c r="AY256" s="242" t="s">
        <v>169</v>
      </c>
    </row>
    <row r="257" s="14" customFormat="1">
      <c r="A257" s="14"/>
      <c r="B257" s="243"/>
      <c r="C257" s="244"/>
      <c r="D257" s="234" t="s">
        <v>178</v>
      </c>
      <c r="E257" s="245" t="s">
        <v>1</v>
      </c>
      <c r="F257" s="246" t="s">
        <v>2182</v>
      </c>
      <c r="G257" s="244"/>
      <c r="H257" s="247">
        <v>340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178</v>
      </c>
      <c r="AU257" s="253" t="s">
        <v>83</v>
      </c>
      <c r="AV257" s="14" t="s">
        <v>83</v>
      </c>
      <c r="AW257" s="14" t="s">
        <v>30</v>
      </c>
      <c r="AX257" s="14" t="s">
        <v>73</v>
      </c>
      <c r="AY257" s="253" t="s">
        <v>169</v>
      </c>
    </row>
    <row r="258" s="15" customFormat="1">
      <c r="A258" s="15"/>
      <c r="B258" s="254"/>
      <c r="C258" s="255"/>
      <c r="D258" s="234" t="s">
        <v>178</v>
      </c>
      <c r="E258" s="256" t="s">
        <v>1</v>
      </c>
      <c r="F258" s="257" t="s">
        <v>181</v>
      </c>
      <c r="G258" s="255"/>
      <c r="H258" s="258">
        <v>340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178</v>
      </c>
      <c r="AU258" s="264" t="s">
        <v>83</v>
      </c>
      <c r="AV258" s="15" t="s">
        <v>177</v>
      </c>
      <c r="AW258" s="15" t="s">
        <v>30</v>
      </c>
      <c r="AX258" s="15" t="s">
        <v>81</v>
      </c>
      <c r="AY258" s="264" t="s">
        <v>169</v>
      </c>
    </row>
    <row r="259" s="2" customFormat="1" ht="33" customHeight="1">
      <c r="A259" s="39"/>
      <c r="B259" s="40"/>
      <c r="C259" s="219" t="s">
        <v>355</v>
      </c>
      <c r="D259" s="219" t="s">
        <v>172</v>
      </c>
      <c r="E259" s="220" t="s">
        <v>2186</v>
      </c>
      <c r="F259" s="221" t="s">
        <v>2187</v>
      </c>
      <c r="G259" s="222" t="s">
        <v>335</v>
      </c>
      <c r="H259" s="223">
        <v>1360</v>
      </c>
      <c r="I259" s="224"/>
      <c r="J259" s="225">
        <f>ROUND(I259*H259,2)</f>
        <v>0</v>
      </c>
      <c r="K259" s="221" t="s">
        <v>409</v>
      </c>
      <c r="L259" s="45"/>
      <c r="M259" s="226" t="s">
        <v>1</v>
      </c>
      <c r="N259" s="227" t="s">
        <v>38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316</v>
      </c>
      <c r="AT259" s="230" t="s">
        <v>172</v>
      </c>
      <c r="AU259" s="230" t="s">
        <v>83</v>
      </c>
      <c r="AY259" s="18" t="s">
        <v>169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81</v>
      </c>
      <c r="BK259" s="231">
        <f>ROUND(I259*H259,2)</f>
        <v>0</v>
      </c>
      <c r="BL259" s="18" t="s">
        <v>316</v>
      </c>
      <c r="BM259" s="230" t="s">
        <v>2188</v>
      </c>
    </row>
    <row r="260" s="13" customFormat="1">
      <c r="A260" s="13"/>
      <c r="B260" s="232"/>
      <c r="C260" s="233"/>
      <c r="D260" s="234" t="s">
        <v>178</v>
      </c>
      <c r="E260" s="235" t="s">
        <v>1</v>
      </c>
      <c r="F260" s="236" t="s">
        <v>179</v>
      </c>
      <c r="G260" s="233"/>
      <c r="H260" s="235" t="s">
        <v>1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178</v>
      </c>
      <c r="AU260" s="242" t="s">
        <v>83</v>
      </c>
      <c r="AV260" s="13" t="s">
        <v>81</v>
      </c>
      <c r="AW260" s="13" t="s">
        <v>30</v>
      </c>
      <c r="AX260" s="13" t="s">
        <v>73</v>
      </c>
      <c r="AY260" s="242" t="s">
        <v>169</v>
      </c>
    </row>
    <row r="261" s="14" customFormat="1">
      <c r="A261" s="14"/>
      <c r="B261" s="243"/>
      <c r="C261" s="244"/>
      <c r="D261" s="234" t="s">
        <v>178</v>
      </c>
      <c r="E261" s="245" t="s">
        <v>1</v>
      </c>
      <c r="F261" s="246" t="s">
        <v>2189</v>
      </c>
      <c r="G261" s="244"/>
      <c r="H261" s="247">
        <v>1360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178</v>
      </c>
      <c r="AU261" s="253" t="s">
        <v>83</v>
      </c>
      <c r="AV261" s="14" t="s">
        <v>83</v>
      </c>
      <c r="AW261" s="14" t="s">
        <v>30</v>
      </c>
      <c r="AX261" s="14" t="s">
        <v>73</v>
      </c>
      <c r="AY261" s="253" t="s">
        <v>169</v>
      </c>
    </row>
    <row r="262" s="15" customFormat="1">
      <c r="A262" s="15"/>
      <c r="B262" s="254"/>
      <c r="C262" s="255"/>
      <c r="D262" s="234" t="s">
        <v>178</v>
      </c>
      <c r="E262" s="256" t="s">
        <v>1</v>
      </c>
      <c r="F262" s="257" t="s">
        <v>181</v>
      </c>
      <c r="G262" s="255"/>
      <c r="H262" s="258">
        <v>1360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178</v>
      </c>
      <c r="AU262" s="264" t="s">
        <v>83</v>
      </c>
      <c r="AV262" s="15" t="s">
        <v>177</v>
      </c>
      <c r="AW262" s="15" t="s">
        <v>30</v>
      </c>
      <c r="AX262" s="15" t="s">
        <v>81</v>
      </c>
      <c r="AY262" s="264" t="s">
        <v>169</v>
      </c>
    </row>
    <row r="263" s="2" customFormat="1" ht="24.15" customHeight="1">
      <c r="A263" s="39"/>
      <c r="B263" s="40"/>
      <c r="C263" s="219" t="s">
        <v>631</v>
      </c>
      <c r="D263" s="219" t="s">
        <v>172</v>
      </c>
      <c r="E263" s="220" t="s">
        <v>2190</v>
      </c>
      <c r="F263" s="221" t="s">
        <v>2191</v>
      </c>
      <c r="G263" s="222" t="s">
        <v>335</v>
      </c>
      <c r="H263" s="223">
        <v>1360</v>
      </c>
      <c r="I263" s="224"/>
      <c r="J263" s="225">
        <f>ROUND(I263*H263,2)</f>
        <v>0</v>
      </c>
      <c r="K263" s="221" t="s">
        <v>409</v>
      </c>
      <c r="L263" s="45"/>
      <c r="M263" s="226" t="s">
        <v>1</v>
      </c>
      <c r="N263" s="227" t="s">
        <v>38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316</v>
      </c>
      <c r="AT263" s="230" t="s">
        <v>172</v>
      </c>
      <c r="AU263" s="230" t="s">
        <v>83</v>
      </c>
      <c r="AY263" s="18" t="s">
        <v>169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81</v>
      </c>
      <c r="BK263" s="231">
        <f>ROUND(I263*H263,2)</f>
        <v>0</v>
      </c>
      <c r="BL263" s="18" t="s">
        <v>316</v>
      </c>
      <c r="BM263" s="230" t="s">
        <v>2192</v>
      </c>
    </row>
    <row r="264" s="13" customFormat="1">
      <c r="A264" s="13"/>
      <c r="B264" s="232"/>
      <c r="C264" s="233"/>
      <c r="D264" s="234" t="s">
        <v>178</v>
      </c>
      <c r="E264" s="235" t="s">
        <v>1</v>
      </c>
      <c r="F264" s="236" t="s">
        <v>179</v>
      </c>
      <c r="G264" s="233"/>
      <c r="H264" s="235" t="s">
        <v>1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178</v>
      </c>
      <c r="AU264" s="242" t="s">
        <v>83</v>
      </c>
      <c r="AV264" s="13" t="s">
        <v>81</v>
      </c>
      <c r="AW264" s="13" t="s">
        <v>30</v>
      </c>
      <c r="AX264" s="13" t="s">
        <v>73</v>
      </c>
      <c r="AY264" s="242" t="s">
        <v>169</v>
      </c>
    </row>
    <row r="265" s="14" customFormat="1">
      <c r="A265" s="14"/>
      <c r="B265" s="243"/>
      <c r="C265" s="244"/>
      <c r="D265" s="234" t="s">
        <v>178</v>
      </c>
      <c r="E265" s="245" t="s">
        <v>1</v>
      </c>
      <c r="F265" s="246" t="s">
        <v>2189</v>
      </c>
      <c r="G265" s="244"/>
      <c r="H265" s="247">
        <v>1360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178</v>
      </c>
      <c r="AU265" s="253" t="s">
        <v>83</v>
      </c>
      <c r="AV265" s="14" t="s">
        <v>83</v>
      </c>
      <c r="AW265" s="14" t="s">
        <v>30</v>
      </c>
      <c r="AX265" s="14" t="s">
        <v>73</v>
      </c>
      <c r="AY265" s="253" t="s">
        <v>169</v>
      </c>
    </row>
    <row r="266" s="15" customFormat="1">
      <c r="A266" s="15"/>
      <c r="B266" s="254"/>
      <c r="C266" s="255"/>
      <c r="D266" s="234" t="s">
        <v>178</v>
      </c>
      <c r="E266" s="256" t="s">
        <v>1</v>
      </c>
      <c r="F266" s="257" t="s">
        <v>181</v>
      </c>
      <c r="G266" s="255"/>
      <c r="H266" s="258">
        <v>1360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178</v>
      </c>
      <c r="AU266" s="264" t="s">
        <v>83</v>
      </c>
      <c r="AV266" s="15" t="s">
        <v>177</v>
      </c>
      <c r="AW266" s="15" t="s">
        <v>30</v>
      </c>
      <c r="AX266" s="15" t="s">
        <v>81</v>
      </c>
      <c r="AY266" s="264" t="s">
        <v>169</v>
      </c>
    </row>
    <row r="267" s="12" customFormat="1" ht="22.8" customHeight="1">
      <c r="A267" s="12"/>
      <c r="B267" s="203"/>
      <c r="C267" s="204"/>
      <c r="D267" s="205" t="s">
        <v>72</v>
      </c>
      <c r="E267" s="217" t="s">
        <v>392</v>
      </c>
      <c r="F267" s="217" t="s">
        <v>393</v>
      </c>
      <c r="G267" s="204"/>
      <c r="H267" s="204"/>
      <c r="I267" s="207"/>
      <c r="J267" s="218">
        <f>BK267</f>
        <v>0</v>
      </c>
      <c r="K267" s="204"/>
      <c r="L267" s="209"/>
      <c r="M267" s="210"/>
      <c r="N267" s="211"/>
      <c r="O267" s="211"/>
      <c r="P267" s="212">
        <f>SUM(P268:P271)</f>
        <v>0</v>
      </c>
      <c r="Q267" s="211"/>
      <c r="R267" s="212">
        <f>SUM(R268:R271)</f>
        <v>0</v>
      </c>
      <c r="S267" s="211"/>
      <c r="T267" s="213">
        <f>SUM(T268:T271)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83</v>
      </c>
      <c r="AT267" s="215" t="s">
        <v>72</v>
      </c>
      <c r="AU267" s="215" t="s">
        <v>81</v>
      </c>
      <c r="AY267" s="214" t="s">
        <v>169</v>
      </c>
      <c r="BK267" s="216">
        <f>SUM(BK268:BK271)</f>
        <v>0</v>
      </c>
    </row>
    <row r="268" s="2" customFormat="1" ht="24.15" customHeight="1">
      <c r="A268" s="39"/>
      <c r="B268" s="40"/>
      <c r="C268" s="219" t="s">
        <v>359</v>
      </c>
      <c r="D268" s="219" t="s">
        <v>172</v>
      </c>
      <c r="E268" s="220" t="s">
        <v>2193</v>
      </c>
      <c r="F268" s="221" t="s">
        <v>2194</v>
      </c>
      <c r="G268" s="222" t="s">
        <v>335</v>
      </c>
      <c r="H268" s="223">
        <v>6</v>
      </c>
      <c r="I268" s="224"/>
      <c r="J268" s="225">
        <f>ROUND(I268*H268,2)</f>
        <v>0</v>
      </c>
      <c r="K268" s="221" t="s">
        <v>409</v>
      </c>
      <c r="L268" s="45"/>
      <c r="M268" s="226" t="s">
        <v>1</v>
      </c>
      <c r="N268" s="227" t="s">
        <v>38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316</v>
      </c>
      <c r="AT268" s="230" t="s">
        <v>172</v>
      </c>
      <c r="AU268" s="230" t="s">
        <v>83</v>
      </c>
      <c r="AY268" s="18" t="s">
        <v>169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81</v>
      </c>
      <c r="BK268" s="231">
        <f>ROUND(I268*H268,2)</f>
        <v>0</v>
      </c>
      <c r="BL268" s="18" t="s">
        <v>316</v>
      </c>
      <c r="BM268" s="230" t="s">
        <v>621</v>
      </c>
    </row>
    <row r="269" s="13" customFormat="1">
      <c r="A269" s="13"/>
      <c r="B269" s="232"/>
      <c r="C269" s="233"/>
      <c r="D269" s="234" t="s">
        <v>178</v>
      </c>
      <c r="E269" s="235" t="s">
        <v>1</v>
      </c>
      <c r="F269" s="236" t="s">
        <v>179</v>
      </c>
      <c r="G269" s="233"/>
      <c r="H269" s="235" t="s">
        <v>1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178</v>
      </c>
      <c r="AU269" s="242" t="s">
        <v>83</v>
      </c>
      <c r="AV269" s="13" t="s">
        <v>81</v>
      </c>
      <c r="AW269" s="13" t="s">
        <v>30</v>
      </c>
      <c r="AX269" s="13" t="s">
        <v>73</v>
      </c>
      <c r="AY269" s="242" t="s">
        <v>169</v>
      </c>
    </row>
    <row r="270" s="14" customFormat="1">
      <c r="A270" s="14"/>
      <c r="B270" s="243"/>
      <c r="C270" s="244"/>
      <c r="D270" s="234" t="s">
        <v>178</v>
      </c>
      <c r="E270" s="245" t="s">
        <v>1</v>
      </c>
      <c r="F270" s="246" t="s">
        <v>200</v>
      </c>
      <c r="G270" s="244"/>
      <c r="H270" s="247">
        <v>6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178</v>
      </c>
      <c r="AU270" s="253" t="s">
        <v>83</v>
      </c>
      <c r="AV270" s="14" t="s">
        <v>83</v>
      </c>
      <c r="AW270" s="14" t="s">
        <v>30</v>
      </c>
      <c r="AX270" s="14" t="s">
        <v>73</v>
      </c>
      <c r="AY270" s="253" t="s">
        <v>169</v>
      </c>
    </row>
    <row r="271" s="15" customFormat="1">
      <c r="A271" s="15"/>
      <c r="B271" s="254"/>
      <c r="C271" s="255"/>
      <c r="D271" s="234" t="s">
        <v>178</v>
      </c>
      <c r="E271" s="256" t="s">
        <v>1</v>
      </c>
      <c r="F271" s="257" t="s">
        <v>181</v>
      </c>
      <c r="G271" s="255"/>
      <c r="H271" s="258">
        <v>6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178</v>
      </c>
      <c r="AU271" s="264" t="s">
        <v>83</v>
      </c>
      <c r="AV271" s="15" t="s">
        <v>177</v>
      </c>
      <c r="AW271" s="15" t="s">
        <v>30</v>
      </c>
      <c r="AX271" s="15" t="s">
        <v>81</v>
      </c>
      <c r="AY271" s="264" t="s">
        <v>169</v>
      </c>
    </row>
    <row r="272" s="12" customFormat="1" ht="22.8" customHeight="1">
      <c r="A272" s="12"/>
      <c r="B272" s="203"/>
      <c r="C272" s="204"/>
      <c r="D272" s="205" t="s">
        <v>72</v>
      </c>
      <c r="E272" s="217" t="s">
        <v>417</v>
      </c>
      <c r="F272" s="217" t="s">
        <v>418</v>
      </c>
      <c r="G272" s="204"/>
      <c r="H272" s="204"/>
      <c r="I272" s="207"/>
      <c r="J272" s="218">
        <f>BK272</f>
        <v>0</v>
      </c>
      <c r="K272" s="204"/>
      <c r="L272" s="209"/>
      <c r="M272" s="210"/>
      <c r="N272" s="211"/>
      <c r="O272" s="211"/>
      <c r="P272" s="212">
        <f>SUM(P273:P303)</f>
        <v>0</v>
      </c>
      <c r="Q272" s="211"/>
      <c r="R272" s="212">
        <f>SUM(R273:R303)</f>
        <v>0</v>
      </c>
      <c r="S272" s="211"/>
      <c r="T272" s="213">
        <f>SUM(T273:T303)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4" t="s">
        <v>83</v>
      </c>
      <c r="AT272" s="215" t="s">
        <v>72</v>
      </c>
      <c r="AU272" s="215" t="s">
        <v>81</v>
      </c>
      <c r="AY272" s="214" t="s">
        <v>169</v>
      </c>
      <c r="BK272" s="216">
        <f>SUM(BK273:BK303)</f>
        <v>0</v>
      </c>
    </row>
    <row r="273" s="2" customFormat="1" ht="16.5" customHeight="1">
      <c r="A273" s="39"/>
      <c r="B273" s="40"/>
      <c r="C273" s="219" t="s">
        <v>642</v>
      </c>
      <c r="D273" s="219" t="s">
        <v>172</v>
      </c>
      <c r="E273" s="220" t="s">
        <v>1006</v>
      </c>
      <c r="F273" s="221" t="s">
        <v>1007</v>
      </c>
      <c r="G273" s="222" t="s">
        <v>175</v>
      </c>
      <c r="H273" s="223">
        <v>8.0800000000000001</v>
      </c>
      <c r="I273" s="224"/>
      <c r="J273" s="225">
        <f>ROUND(I273*H273,2)</f>
        <v>0</v>
      </c>
      <c r="K273" s="221" t="s">
        <v>176</v>
      </c>
      <c r="L273" s="45"/>
      <c r="M273" s="226" t="s">
        <v>1</v>
      </c>
      <c r="N273" s="227" t="s">
        <v>38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316</v>
      </c>
      <c r="AT273" s="230" t="s">
        <v>172</v>
      </c>
      <c r="AU273" s="230" t="s">
        <v>83</v>
      </c>
      <c r="AY273" s="18" t="s">
        <v>169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81</v>
      </c>
      <c r="BK273" s="231">
        <f>ROUND(I273*H273,2)</f>
        <v>0</v>
      </c>
      <c r="BL273" s="18" t="s">
        <v>316</v>
      </c>
      <c r="BM273" s="230" t="s">
        <v>625</v>
      </c>
    </row>
    <row r="274" s="13" customFormat="1">
      <c r="A274" s="13"/>
      <c r="B274" s="232"/>
      <c r="C274" s="233"/>
      <c r="D274" s="234" t="s">
        <v>178</v>
      </c>
      <c r="E274" s="235" t="s">
        <v>1</v>
      </c>
      <c r="F274" s="236" t="s">
        <v>472</v>
      </c>
      <c r="G274" s="233"/>
      <c r="H274" s="235" t="s">
        <v>1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178</v>
      </c>
      <c r="AU274" s="242" t="s">
        <v>83</v>
      </c>
      <c r="AV274" s="13" t="s">
        <v>81</v>
      </c>
      <c r="AW274" s="13" t="s">
        <v>30</v>
      </c>
      <c r="AX274" s="13" t="s">
        <v>73</v>
      </c>
      <c r="AY274" s="242" t="s">
        <v>169</v>
      </c>
    </row>
    <row r="275" s="14" customFormat="1">
      <c r="A275" s="14"/>
      <c r="B275" s="243"/>
      <c r="C275" s="244"/>
      <c r="D275" s="234" t="s">
        <v>178</v>
      </c>
      <c r="E275" s="245" t="s">
        <v>1</v>
      </c>
      <c r="F275" s="246" t="s">
        <v>2195</v>
      </c>
      <c r="G275" s="244"/>
      <c r="H275" s="247">
        <v>8.0800000000000001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178</v>
      </c>
      <c r="AU275" s="253" t="s">
        <v>83</v>
      </c>
      <c r="AV275" s="14" t="s">
        <v>83</v>
      </c>
      <c r="AW275" s="14" t="s">
        <v>30</v>
      </c>
      <c r="AX275" s="14" t="s">
        <v>73</v>
      </c>
      <c r="AY275" s="253" t="s">
        <v>169</v>
      </c>
    </row>
    <row r="276" s="15" customFormat="1">
      <c r="A276" s="15"/>
      <c r="B276" s="254"/>
      <c r="C276" s="255"/>
      <c r="D276" s="234" t="s">
        <v>178</v>
      </c>
      <c r="E276" s="256" t="s">
        <v>1</v>
      </c>
      <c r="F276" s="257" t="s">
        <v>181</v>
      </c>
      <c r="G276" s="255"/>
      <c r="H276" s="258">
        <v>8.0800000000000001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4" t="s">
        <v>178</v>
      </c>
      <c r="AU276" s="264" t="s">
        <v>83</v>
      </c>
      <c r="AV276" s="15" t="s">
        <v>177</v>
      </c>
      <c r="AW276" s="15" t="s">
        <v>30</v>
      </c>
      <c r="AX276" s="15" t="s">
        <v>81</v>
      </c>
      <c r="AY276" s="264" t="s">
        <v>169</v>
      </c>
    </row>
    <row r="277" s="2" customFormat="1" ht="16.5" customHeight="1">
      <c r="A277" s="39"/>
      <c r="B277" s="40"/>
      <c r="C277" s="219" t="s">
        <v>363</v>
      </c>
      <c r="D277" s="219" t="s">
        <v>172</v>
      </c>
      <c r="E277" s="220" t="s">
        <v>1010</v>
      </c>
      <c r="F277" s="221" t="s">
        <v>1011</v>
      </c>
      <c r="G277" s="222" t="s">
        <v>175</v>
      </c>
      <c r="H277" s="223">
        <v>8.0800000000000001</v>
      </c>
      <c r="I277" s="224"/>
      <c r="J277" s="225">
        <f>ROUND(I277*H277,2)</f>
        <v>0</v>
      </c>
      <c r="K277" s="221" t="s">
        <v>176</v>
      </c>
      <c r="L277" s="45"/>
      <c r="M277" s="226" t="s">
        <v>1</v>
      </c>
      <c r="N277" s="227" t="s">
        <v>38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316</v>
      </c>
      <c r="AT277" s="230" t="s">
        <v>172</v>
      </c>
      <c r="AU277" s="230" t="s">
        <v>83</v>
      </c>
      <c r="AY277" s="18" t="s">
        <v>169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81</v>
      </c>
      <c r="BK277" s="231">
        <f>ROUND(I277*H277,2)</f>
        <v>0</v>
      </c>
      <c r="BL277" s="18" t="s">
        <v>316</v>
      </c>
      <c r="BM277" s="230" t="s">
        <v>628</v>
      </c>
    </row>
    <row r="278" s="14" customFormat="1">
      <c r="A278" s="14"/>
      <c r="B278" s="243"/>
      <c r="C278" s="244"/>
      <c r="D278" s="234" t="s">
        <v>178</v>
      </c>
      <c r="E278" s="245" t="s">
        <v>1</v>
      </c>
      <c r="F278" s="246" t="s">
        <v>2196</v>
      </c>
      <c r="G278" s="244"/>
      <c r="H278" s="247">
        <v>8.0800000000000001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178</v>
      </c>
      <c r="AU278" s="253" t="s">
        <v>83</v>
      </c>
      <c r="AV278" s="14" t="s">
        <v>83</v>
      </c>
      <c r="AW278" s="14" t="s">
        <v>30</v>
      </c>
      <c r="AX278" s="14" t="s">
        <v>73</v>
      </c>
      <c r="AY278" s="253" t="s">
        <v>169</v>
      </c>
    </row>
    <row r="279" s="15" customFormat="1">
      <c r="A279" s="15"/>
      <c r="B279" s="254"/>
      <c r="C279" s="255"/>
      <c r="D279" s="234" t="s">
        <v>178</v>
      </c>
      <c r="E279" s="256" t="s">
        <v>1</v>
      </c>
      <c r="F279" s="257" t="s">
        <v>181</v>
      </c>
      <c r="G279" s="255"/>
      <c r="H279" s="258">
        <v>8.0800000000000001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178</v>
      </c>
      <c r="AU279" s="264" t="s">
        <v>83</v>
      </c>
      <c r="AV279" s="15" t="s">
        <v>177</v>
      </c>
      <c r="AW279" s="15" t="s">
        <v>30</v>
      </c>
      <c r="AX279" s="15" t="s">
        <v>81</v>
      </c>
      <c r="AY279" s="264" t="s">
        <v>169</v>
      </c>
    </row>
    <row r="280" s="2" customFormat="1" ht="21.75" customHeight="1">
      <c r="A280" s="39"/>
      <c r="B280" s="40"/>
      <c r="C280" s="219" t="s">
        <v>650</v>
      </c>
      <c r="D280" s="219" t="s">
        <v>172</v>
      </c>
      <c r="E280" s="220" t="s">
        <v>1014</v>
      </c>
      <c r="F280" s="221" t="s">
        <v>1015</v>
      </c>
      <c r="G280" s="222" t="s">
        <v>175</v>
      </c>
      <c r="H280" s="223">
        <v>8.0800000000000001</v>
      </c>
      <c r="I280" s="224"/>
      <c r="J280" s="225">
        <f>ROUND(I280*H280,2)</f>
        <v>0</v>
      </c>
      <c r="K280" s="221" t="s">
        <v>176</v>
      </c>
      <c r="L280" s="45"/>
      <c r="M280" s="226" t="s">
        <v>1</v>
      </c>
      <c r="N280" s="227" t="s">
        <v>38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316</v>
      </c>
      <c r="AT280" s="230" t="s">
        <v>172</v>
      </c>
      <c r="AU280" s="230" t="s">
        <v>83</v>
      </c>
      <c r="AY280" s="18" t="s">
        <v>169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81</v>
      </c>
      <c r="BK280" s="231">
        <f>ROUND(I280*H280,2)</f>
        <v>0</v>
      </c>
      <c r="BL280" s="18" t="s">
        <v>316</v>
      </c>
      <c r="BM280" s="230" t="s">
        <v>634</v>
      </c>
    </row>
    <row r="281" s="14" customFormat="1">
      <c r="A281" s="14"/>
      <c r="B281" s="243"/>
      <c r="C281" s="244"/>
      <c r="D281" s="234" t="s">
        <v>178</v>
      </c>
      <c r="E281" s="245" t="s">
        <v>1</v>
      </c>
      <c r="F281" s="246" t="s">
        <v>2196</v>
      </c>
      <c r="G281" s="244"/>
      <c r="H281" s="247">
        <v>8.0800000000000001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178</v>
      </c>
      <c r="AU281" s="253" t="s">
        <v>83</v>
      </c>
      <c r="AV281" s="14" t="s">
        <v>83</v>
      </c>
      <c r="AW281" s="14" t="s">
        <v>30</v>
      </c>
      <c r="AX281" s="14" t="s">
        <v>73</v>
      </c>
      <c r="AY281" s="253" t="s">
        <v>169</v>
      </c>
    </row>
    <row r="282" s="15" customFormat="1">
      <c r="A282" s="15"/>
      <c r="B282" s="254"/>
      <c r="C282" s="255"/>
      <c r="D282" s="234" t="s">
        <v>178</v>
      </c>
      <c r="E282" s="256" t="s">
        <v>1</v>
      </c>
      <c r="F282" s="257" t="s">
        <v>181</v>
      </c>
      <c r="G282" s="255"/>
      <c r="H282" s="258">
        <v>8.0800000000000001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178</v>
      </c>
      <c r="AU282" s="264" t="s">
        <v>83</v>
      </c>
      <c r="AV282" s="15" t="s">
        <v>177</v>
      </c>
      <c r="AW282" s="15" t="s">
        <v>30</v>
      </c>
      <c r="AX282" s="15" t="s">
        <v>81</v>
      </c>
      <c r="AY282" s="264" t="s">
        <v>169</v>
      </c>
    </row>
    <row r="283" s="2" customFormat="1" ht="24.15" customHeight="1">
      <c r="A283" s="39"/>
      <c r="B283" s="40"/>
      <c r="C283" s="219" t="s">
        <v>369</v>
      </c>
      <c r="D283" s="219" t="s">
        <v>172</v>
      </c>
      <c r="E283" s="220" t="s">
        <v>1018</v>
      </c>
      <c r="F283" s="221" t="s">
        <v>1019</v>
      </c>
      <c r="G283" s="222" t="s">
        <v>175</v>
      </c>
      <c r="H283" s="223">
        <v>8.0800000000000001</v>
      </c>
      <c r="I283" s="224"/>
      <c r="J283" s="225">
        <f>ROUND(I283*H283,2)</f>
        <v>0</v>
      </c>
      <c r="K283" s="221" t="s">
        <v>409</v>
      </c>
      <c r="L283" s="45"/>
      <c r="M283" s="226" t="s">
        <v>1</v>
      </c>
      <c r="N283" s="227" t="s">
        <v>38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316</v>
      </c>
      <c r="AT283" s="230" t="s">
        <v>172</v>
      </c>
      <c r="AU283" s="230" t="s">
        <v>83</v>
      </c>
      <c r="AY283" s="18" t="s">
        <v>169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81</v>
      </c>
      <c r="BK283" s="231">
        <f>ROUND(I283*H283,2)</f>
        <v>0</v>
      </c>
      <c r="BL283" s="18" t="s">
        <v>316</v>
      </c>
      <c r="BM283" s="230" t="s">
        <v>638</v>
      </c>
    </row>
    <row r="284" s="13" customFormat="1">
      <c r="A284" s="13"/>
      <c r="B284" s="232"/>
      <c r="C284" s="233"/>
      <c r="D284" s="234" t="s">
        <v>178</v>
      </c>
      <c r="E284" s="235" t="s">
        <v>1</v>
      </c>
      <c r="F284" s="236" t="s">
        <v>179</v>
      </c>
      <c r="G284" s="233"/>
      <c r="H284" s="235" t="s">
        <v>1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178</v>
      </c>
      <c r="AU284" s="242" t="s">
        <v>83</v>
      </c>
      <c r="AV284" s="13" t="s">
        <v>81</v>
      </c>
      <c r="AW284" s="13" t="s">
        <v>30</v>
      </c>
      <c r="AX284" s="13" t="s">
        <v>73</v>
      </c>
      <c r="AY284" s="242" t="s">
        <v>169</v>
      </c>
    </row>
    <row r="285" s="14" customFormat="1">
      <c r="A285" s="14"/>
      <c r="B285" s="243"/>
      <c r="C285" s="244"/>
      <c r="D285" s="234" t="s">
        <v>178</v>
      </c>
      <c r="E285" s="245" t="s">
        <v>1</v>
      </c>
      <c r="F285" s="246" t="s">
        <v>2196</v>
      </c>
      <c r="G285" s="244"/>
      <c r="H285" s="247">
        <v>8.0800000000000001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178</v>
      </c>
      <c r="AU285" s="253" t="s">
        <v>83</v>
      </c>
      <c r="AV285" s="14" t="s">
        <v>83</v>
      </c>
      <c r="AW285" s="14" t="s">
        <v>30</v>
      </c>
      <c r="AX285" s="14" t="s">
        <v>73</v>
      </c>
      <c r="AY285" s="253" t="s">
        <v>169</v>
      </c>
    </row>
    <row r="286" s="15" customFormat="1">
      <c r="A286" s="15"/>
      <c r="B286" s="254"/>
      <c r="C286" s="255"/>
      <c r="D286" s="234" t="s">
        <v>178</v>
      </c>
      <c r="E286" s="256" t="s">
        <v>1</v>
      </c>
      <c r="F286" s="257" t="s">
        <v>181</v>
      </c>
      <c r="G286" s="255"/>
      <c r="H286" s="258">
        <v>8.0800000000000001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178</v>
      </c>
      <c r="AU286" s="264" t="s">
        <v>83</v>
      </c>
      <c r="AV286" s="15" t="s">
        <v>177</v>
      </c>
      <c r="AW286" s="15" t="s">
        <v>30</v>
      </c>
      <c r="AX286" s="15" t="s">
        <v>81</v>
      </c>
      <c r="AY286" s="264" t="s">
        <v>169</v>
      </c>
    </row>
    <row r="287" s="2" customFormat="1" ht="37.8" customHeight="1">
      <c r="A287" s="39"/>
      <c r="B287" s="40"/>
      <c r="C287" s="283" t="s">
        <v>657</v>
      </c>
      <c r="D287" s="283" t="s">
        <v>737</v>
      </c>
      <c r="E287" s="284" t="s">
        <v>1021</v>
      </c>
      <c r="F287" s="285" t="s">
        <v>1022</v>
      </c>
      <c r="G287" s="286" t="s">
        <v>175</v>
      </c>
      <c r="H287" s="287">
        <v>9.6959999999999997</v>
      </c>
      <c r="I287" s="288"/>
      <c r="J287" s="289">
        <f>ROUND(I287*H287,2)</f>
        <v>0</v>
      </c>
      <c r="K287" s="285" t="s">
        <v>409</v>
      </c>
      <c r="L287" s="290"/>
      <c r="M287" s="291" t="s">
        <v>1</v>
      </c>
      <c r="N287" s="292" t="s">
        <v>38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355</v>
      </c>
      <c r="AT287" s="230" t="s">
        <v>737</v>
      </c>
      <c r="AU287" s="230" t="s">
        <v>83</v>
      </c>
      <c r="AY287" s="18" t="s">
        <v>169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81</v>
      </c>
      <c r="BK287" s="231">
        <f>ROUND(I287*H287,2)</f>
        <v>0</v>
      </c>
      <c r="BL287" s="18" t="s">
        <v>316</v>
      </c>
      <c r="BM287" s="230" t="s">
        <v>645</v>
      </c>
    </row>
    <row r="288" s="2" customFormat="1" ht="24.15" customHeight="1">
      <c r="A288" s="39"/>
      <c r="B288" s="40"/>
      <c r="C288" s="219" t="s">
        <v>376</v>
      </c>
      <c r="D288" s="219" t="s">
        <v>172</v>
      </c>
      <c r="E288" s="220" t="s">
        <v>1025</v>
      </c>
      <c r="F288" s="221" t="s">
        <v>1026</v>
      </c>
      <c r="G288" s="222" t="s">
        <v>175</v>
      </c>
      <c r="H288" s="223">
        <v>8.0800000000000001</v>
      </c>
      <c r="I288" s="224"/>
      <c r="J288" s="225">
        <f>ROUND(I288*H288,2)</f>
        <v>0</v>
      </c>
      <c r="K288" s="221" t="s">
        <v>176</v>
      </c>
      <c r="L288" s="45"/>
      <c r="M288" s="226" t="s">
        <v>1</v>
      </c>
      <c r="N288" s="227" t="s">
        <v>38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316</v>
      </c>
      <c r="AT288" s="230" t="s">
        <v>172</v>
      </c>
      <c r="AU288" s="230" t="s">
        <v>83</v>
      </c>
      <c r="AY288" s="18" t="s">
        <v>169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81</v>
      </c>
      <c r="BK288" s="231">
        <f>ROUND(I288*H288,2)</f>
        <v>0</v>
      </c>
      <c r="BL288" s="18" t="s">
        <v>316</v>
      </c>
      <c r="BM288" s="230" t="s">
        <v>649</v>
      </c>
    </row>
    <row r="289" s="14" customFormat="1">
      <c r="A289" s="14"/>
      <c r="B289" s="243"/>
      <c r="C289" s="244"/>
      <c r="D289" s="234" t="s">
        <v>178</v>
      </c>
      <c r="E289" s="245" t="s">
        <v>1</v>
      </c>
      <c r="F289" s="246" t="s">
        <v>2196</v>
      </c>
      <c r="G289" s="244"/>
      <c r="H289" s="247">
        <v>8.0800000000000001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178</v>
      </c>
      <c r="AU289" s="253" t="s">
        <v>83</v>
      </c>
      <c r="AV289" s="14" t="s">
        <v>83</v>
      </c>
      <c r="AW289" s="14" t="s">
        <v>30</v>
      </c>
      <c r="AX289" s="14" t="s">
        <v>73</v>
      </c>
      <c r="AY289" s="253" t="s">
        <v>169</v>
      </c>
    </row>
    <row r="290" s="15" customFormat="1">
      <c r="A290" s="15"/>
      <c r="B290" s="254"/>
      <c r="C290" s="255"/>
      <c r="D290" s="234" t="s">
        <v>178</v>
      </c>
      <c r="E290" s="256" t="s">
        <v>1</v>
      </c>
      <c r="F290" s="257" t="s">
        <v>181</v>
      </c>
      <c r="G290" s="255"/>
      <c r="H290" s="258">
        <v>8.0800000000000001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178</v>
      </c>
      <c r="AU290" s="264" t="s">
        <v>83</v>
      </c>
      <c r="AV290" s="15" t="s">
        <v>177</v>
      </c>
      <c r="AW290" s="15" t="s">
        <v>30</v>
      </c>
      <c r="AX290" s="15" t="s">
        <v>81</v>
      </c>
      <c r="AY290" s="264" t="s">
        <v>169</v>
      </c>
    </row>
    <row r="291" s="2" customFormat="1" ht="24.15" customHeight="1">
      <c r="A291" s="39"/>
      <c r="B291" s="40"/>
      <c r="C291" s="219" t="s">
        <v>678</v>
      </c>
      <c r="D291" s="219" t="s">
        <v>172</v>
      </c>
      <c r="E291" s="220" t="s">
        <v>1028</v>
      </c>
      <c r="F291" s="221" t="s">
        <v>1029</v>
      </c>
      <c r="G291" s="222" t="s">
        <v>175</v>
      </c>
      <c r="H291" s="223">
        <v>8.0800000000000001</v>
      </c>
      <c r="I291" s="224"/>
      <c r="J291" s="225">
        <f>ROUND(I291*H291,2)</f>
        <v>0</v>
      </c>
      <c r="K291" s="221" t="s">
        <v>409</v>
      </c>
      <c r="L291" s="45"/>
      <c r="M291" s="226" t="s">
        <v>1</v>
      </c>
      <c r="N291" s="227" t="s">
        <v>38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316</v>
      </c>
      <c r="AT291" s="230" t="s">
        <v>172</v>
      </c>
      <c r="AU291" s="230" t="s">
        <v>83</v>
      </c>
      <c r="AY291" s="18" t="s">
        <v>169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81</v>
      </c>
      <c r="BK291" s="231">
        <f>ROUND(I291*H291,2)</f>
        <v>0</v>
      </c>
      <c r="BL291" s="18" t="s">
        <v>316</v>
      </c>
      <c r="BM291" s="230" t="s">
        <v>653</v>
      </c>
    </row>
    <row r="292" s="14" customFormat="1">
      <c r="A292" s="14"/>
      <c r="B292" s="243"/>
      <c r="C292" s="244"/>
      <c r="D292" s="234" t="s">
        <v>178</v>
      </c>
      <c r="E292" s="245" t="s">
        <v>1</v>
      </c>
      <c r="F292" s="246" t="s">
        <v>2196</v>
      </c>
      <c r="G292" s="244"/>
      <c r="H292" s="247">
        <v>8.0800000000000001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178</v>
      </c>
      <c r="AU292" s="253" t="s">
        <v>83</v>
      </c>
      <c r="AV292" s="14" t="s">
        <v>83</v>
      </c>
      <c r="AW292" s="14" t="s">
        <v>30</v>
      </c>
      <c r="AX292" s="14" t="s">
        <v>73</v>
      </c>
      <c r="AY292" s="253" t="s">
        <v>169</v>
      </c>
    </row>
    <row r="293" s="15" customFormat="1">
      <c r="A293" s="15"/>
      <c r="B293" s="254"/>
      <c r="C293" s="255"/>
      <c r="D293" s="234" t="s">
        <v>178</v>
      </c>
      <c r="E293" s="256" t="s">
        <v>1</v>
      </c>
      <c r="F293" s="257" t="s">
        <v>181</v>
      </c>
      <c r="G293" s="255"/>
      <c r="H293" s="258">
        <v>8.0800000000000001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4" t="s">
        <v>178</v>
      </c>
      <c r="AU293" s="264" t="s">
        <v>83</v>
      </c>
      <c r="AV293" s="15" t="s">
        <v>177</v>
      </c>
      <c r="AW293" s="15" t="s">
        <v>30</v>
      </c>
      <c r="AX293" s="15" t="s">
        <v>81</v>
      </c>
      <c r="AY293" s="264" t="s">
        <v>169</v>
      </c>
    </row>
    <row r="294" s="2" customFormat="1" ht="24.15" customHeight="1">
      <c r="A294" s="39"/>
      <c r="B294" s="40"/>
      <c r="C294" s="219" t="s">
        <v>381</v>
      </c>
      <c r="D294" s="219" t="s">
        <v>172</v>
      </c>
      <c r="E294" s="220" t="s">
        <v>1032</v>
      </c>
      <c r="F294" s="221" t="s">
        <v>1033</v>
      </c>
      <c r="G294" s="222" t="s">
        <v>175</v>
      </c>
      <c r="H294" s="223">
        <v>8.0800000000000001</v>
      </c>
      <c r="I294" s="224"/>
      <c r="J294" s="225">
        <f>ROUND(I294*H294,2)</f>
        <v>0</v>
      </c>
      <c r="K294" s="221" t="s">
        <v>409</v>
      </c>
      <c r="L294" s="45"/>
      <c r="M294" s="226" t="s">
        <v>1</v>
      </c>
      <c r="N294" s="227" t="s">
        <v>38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316</v>
      </c>
      <c r="AT294" s="230" t="s">
        <v>172</v>
      </c>
      <c r="AU294" s="230" t="s">
        <v>83</v>
      </c>
      <c r="AY294" s="18" t="s">
        <v>169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81</v>
      </c>
      <c r="BK294" s="231">
        <f>ROUND(I294*H294,2)</f>
        <v>0</v>
      </c>
      <c r="BL294" s="18" t="s">
        <v>316</v>
      </c>
      <c r="BM294" s="230" t="s">
        <v>656</v>
      </c>
    </row>
    <row r="295" s="2" customFormat="1">
      <c r="A295" s="39"/>
      <c r="B295" s="40"/>
      <c r="C295" s="41"/>
      <c r="D295" s="234" t="s">
        <v>522</v>
      </c>
      <c r="E295" s="41"/>
      <c r="F295" s="279" t="s">
        <v>1035</v>
      </c>
      <c r="G295" s="41"/>
      <c r="H295" s="41"/>
      <c r="I295" s="280"/>
      <c r="J295" s="41"/>
      <c r="K295" s="41"/>
      <c r="L295" s="45"/>
      <c r="M295" s="281"/>
      <c r="N295" s="282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522</v>
      </c>
      <c r="AU295" s="18" t="s">
        <v>83</v>
      </c>
    </row>
    <row r="296" s="14" customFormat="1">
      <c r="A296" s="14"/>
      <c r="B296" s="243"/>
      <c r="C296" s="244"/>
      <c r="D296" s="234" t="s">
        <v>178</v>
      </c>
      <c r="E296" s="245" t="s">
        <v>1</v>
      </c>
      <c r="F296" s="246" t="s">
        <v>2196</v>
      </c>
      <c r="G296" s="244"/>
      <c r="H296" s="247">
        <v>8.0800000000000001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178</v>
      </c>
      <c r="AU296" s="253" t="s">
        <v>83</v>
      </c>
      <c r="AV296" s="14" t="s">
        <v>83</v>
      </c>
      <c r="AW296" s="14" t="s">
        <v>30</v>
      </c>
      <c r="AX296" s="14" t="s">
        <v>73</v>
      </c>
      <c r="AY296" s="253" t="s">
        <v>169</v>
      </c>
    </row>
    <row r="297" s="15" customFormat="1">
      <c r="A297" s="15"/>
      <c r="B297" s="254"/>
      <c r="C297" s="255"/>
      <c r="D297" s="234" t="s">
        <v>178</v>
      </c>
      <c r="E297" s="256" t="s">
        <v>1</v>
      </c>
      <c r="F297" s="257" t="s">
        <v>181</v>
      </c>
      <c r="G297" s="255"/>
      <c r="H297" s="258">
        <v>8.0800000000000001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178</v>
      </c>
      <c r="AU297" s="264" t="s">
        <v>83</v>
      </c>
      <c r="AV297" s="15" t="s">
        <v>177</v>
      </c>
      <c r="AW297" s="15" t="s">
        <v>30</v>
      </c>
      <c r="AX297" s="15" t="s">
        <v>81</v>
      </c>
      <c r="AY297" s="264" t="s">
        <v>169</v>
      </c>
    </row>
    <row r="298" s="2" customFormat="1" ht="16.5" customHeight="1">
      <c r="A298" s="39"/>
      <c r="B298" s="40"/>
      <c r="C298" s="219" t="s">
        <v>686</v>
      </c>
      <c r="D298" s="219" t="s">
        <v>172</v>
      </c>
      <c r="E298" s="220" t="s">
        <v>1036</v>
      </c>
      <c r="F298" s="221" t="s">
        <v>1037</v>
      </c>
      <c r="G298" s="222" t="s">
        <v>561</v>
      </c>
      <c r="H298" s="223">
        <v>25.100000000000001</v>
      </c>
      <c r="I298" s="224"/>
      <c r="J298" s="225">
        <f>ROUND(I298*H298,2)</f>
        <v>0</v>
      </c>
      <c r="K298" s="221" t="s">
        <v>176</v>
      </c>
      <c r="L298" s="45"/>
      <c r="M298" s="226" t="s">
        <v>1</v>
      </c>
      <c r="N298" s="227" t="s">
        <v>38</v>
      </c>
      <c r="O298" s="92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316</v>
      </c>
      <c r="AT298" s="230" t="s">
        <v>172</v>
      </c>
      <c r="AU298" s="230" t="s">
        <v>83</v>
      </c>
      <c r="AY298" s="18" t="s">
        <v>169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81</v>
      </c>
      <c r="BK298" s="231">
        <f>ROUND(I298*H298,2)</f>
        <v>0</v>
      </c>
      <c r="BL298" s="18" t="s">
        <v>316</v>
      </c>
      <c r="BM298" s="230" t="s">
        <v>660</v>
      </c>
    </row>
    <row r="299" s="13" customFormat="1">
      <c r="A299" s="13"/>
      <c r="B299" s="232"/>
      <c r="C299" s="233"/>
      <c r="D299" s="234" t="s">
        <v>178</v>
      </c>
      <c r="E299" s="235" t="s">
        <v>1</v>
      </c>
      <c r="F299" s="236" t="s">
        <v>472</v>
      </c>
      <c r="G299" s="233"/>
      <c r="H299" s="235" t="s">
        <v>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178</v>
      </c>
      <c r="AU299" s="242" t="s">
        <v>83</v>
      </c>
      <c r="AV299" s="13" t="s">
        <v>81</v>
      </c>
      <c r="AW299" s="13" t="s">
        <v>30</v>
      </c>
      <c r="AX299" s="13" t="s">
        <v>73</v>
      </c>
      <c r="AY299" s="242" t="s">
        <v>169</v>
      </c>
    </row>
    <row r="300" s="14" customFormat="1">
      <c r="A300" s="14"/>
      <c r="B300" s="243"/>
      <c r="C300" s="244"/>
      <c r="D300" s="234" t="s">
        <v>178</v>
      </c>
      <c r="E300" s="245" t="s">
        <v>1</v>
      </c>
      <c r="F300" s="246" t="s">
        <v>2197</v>
      </c>
      <c r="G300" s="244"/>
      <c r="H300" s="247">
        <v>5.0999999999999996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178</v>
      </c>
      <c r="AU300" s="253" t="s">
        <v>83</v>
      </c>
      <c r="AV300" s="14" t="s">
        <v>83</v>
      </c>
      <c r="AW300" s="14" t="s">
        <v>30</v>
      </c>
      <c r="AX300" s="14" t="s">
        <v>73</v>
      </c>
      <c r="AY300" s="253" t="s">
        <v>169</v>
      </c>
    </row>
    <row r="301" s="14" customFormat="1">
      <c r="A301" s="14"/>
      <c r="B301" s="243"/>
      <c r="C301" s="244"/>
      <c r="D301" s="234" t="s">
        <v>178</v>
      </c>
      <c r="E301" s="245" t="s">
        <v>1</v>
      </c>
      <c r="F301" s="246" t="s">
        <v>2198</v>
      </c>
      <c r="G301" s="244"/>
      <c r="H301" s="247">
        <v>20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178</v>
      </c>
      <c r="AU301" s="253" t="s">
        <v>83</v>
      </c>
      <c r="AV301" s="14" t="s">
        <v>83</v>
      </c>
      <c r="AW301" s="14" t="s">
        <v>30</v>
      </c>
      <c r="AX301" s="14" t="s">
        <v>73</v>
      </c>
      <c r="AY301" s="253" t="s">
        <v>169</v>
      </c>
    </row>
    <row r="302" s="15" customFormat="1">
      <c r="A302" s="15"/>
      <c r="B302" s="254"/>
      <c r="C302" s="255"/>
      <c r="D302" s="234" t="s">
        <v>178</v>
      </c>
      <c r="E302" s="256" t="s">
        <v>1</v>
      </c>
      <c r="F302" s="257" t="s">
        <v>181</v>
      </c>
      <c r="G302" s="255"/>
      <c r="H302" s="258">
        <v>25.100000000000001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4" t="s">
        <v>178</v>
      </c>
      <c r="AU302" s="264" t="s">
        <v>83</v>
      </c>
      <c r="AV302" s="15" t="s">
        <v>177</v>
      </c>
      <c r="AW302" s="15" t="s">
        <v>30</v>
      </c>
      <c r="AX302" s="15" t="s">
        <v>81</v>
      </c>
      <c r="AY302" s="264" t="s">
        <v>169</v>
      </c>
    </row>
    <row r="303" s="2" customFormat="1" ht="24.15" customHeight="1">
      <c r="A303" s="39"/>
      <c r="B303" s="40"/>
      <c r="C303" s="219" t="s">
        <v>396</v>
      </c>
      <c r="D303" s="219" t="s">
        <v>172</v>
      </c>
      <c r="E303" s="220" t="s">
        <v>1053</v>
      </c>
      <c r="F303" s="221" t="s">
        <v>1054</v>
      </c>
      <c r="G303" s="222" t="s">
        <v>351</v>
      </c>
      <c r="H303" s="223">
        <v>0.33700000000000002</v>
      </c>
      <c r="I303" s="224"/>
      <c r="J303" s="225">
        <f>ROUND(I303*H303,2)</f>
        <v>0</v>
      </c>
      <c r="K303" s="221" t="s">
        <v>176</v>
      </c>
      <c r="L303" s="45"/>
      <c r="M303" s="226" t="s">
        <v>1</v>
      </c>
      <c r="N303" s="227" t="s">
        <v>38</v>
      </c>
      <c r="O303" s="92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316</v>
      </c>
      <c r="AT303" s="230" t="s">
        <v>172</v>
      </c>
      <c r="AU303" s="230" t="s">
        <v>83</v>
      </c>
      <c r="AY303" s="18" t="s">
        <v>169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81</v>
      </c>
      <c r="BK303" s="231">
        <f>ROUND(I303*H303,2)</f>
        <v>0</v>
      </c>
      <c r="BL303" s="18" t="s">
        <v>316</v>
      </c>
      <c r="BM303" s="230" t="s">
        <v>664</v>
      </c>
    </row>
    <row r="304" s="12" customFormat="1" ht="22.8" customHeight="1">
      <c r="A304" s="12"/>
      <c r="B304" s="203"/>
      <c r="C304" s="204"/>
      <c r="D304" s="205" t="s">
        <v>72</v>
      </c>
      <c r="E304" s="217" t="s">
        <v>1056</v>
      </c>
      <c r="F304" s="217" t="s">
        <v>1057</v>
      </c>
      <c r="G304" s="204"/>
      <c r="H304" s="204"/>
      <c r="I304" s="207"/>
      <c r="J304" s="218">
        <f>BK304</f>
        <v>0</v>
      </c>
      <c r="K304" s="204"/>
      <c r="L304" s="209"/>
      <c r="M304" s="210"/>
      <c r="N304" s="211"/>
      <c r="O304" s="211"/>
      <c r="P304" s="212">
        <f>SUM(P305:P329)</f>
        <v>0</v>
      </c>
      <c r="Q304" s="211"/>
      <c r="R304" s="212">
        <f>SUM(R305:R329)</f>
        <v>0</v>
      </c>
      <c r="S304" s="211"/>
      <c r="T304" s="213">
        <f>SUM(T305:T329)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4" t="s">
        <v>83</v>
      </c>
      <c r="AT304" s="215" t="s">
        <v>72</v>
      </c>
      <c r="AU304" s="215" t="s">
        <v>81</v>
      </c>
      <c r="AY304" s="214" t="s">
        <v>169</v>
      </c>
      <c r="BK304" s="216">
        <f>SUM(BK305:BK329)</f>
        <v>0</v>
      </c>
    </row>
    <row r="305" s="2" customFormat="1" ht="21.75" customHeight="1">
      <c r="A305" s="39"/>
      <c r="B305" s="40"/>
      <c r="C305" s="219" t="s">
        <v>715</v>
      </c>
      <c r="D305" s="219" t="s">
        <v>172</v>
      </c>
      <c r="E305" s="220" t="s">
        <v>1058</v>
      </c>
      <c r="F305" s="221" t="s">
        <v>1059</v>
      </c>
      <c r="G305" s="222" t="s">
        <v>175</v>
      </c>
      <c r="H305" s="223">
        <v>95.680000000000007</v>
      </c>
      <c r="I305" s="224"/>
      <c r="J305" s="225">
        <f>ROUND(I305*H305,2)</f>
        <v>0</v>
      </c>
      <c r="K305" s="221" t="s">
        <v>176</v>
      </c>
      <c r="L305" s="45"/>
      <c r="M305" s="226" t="s">
        <v>1</v>
      </c>
      <c r="N305" s="227" t="s">
        <v>38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316</v>
      </c>
      <c r="AT305" s="230" t="s">
        <v>172</v>
      </c>
      <c r="AU305" s="230" t="s">
        <v>83</v>
      </c>
      <c r="AY305" s="18" t="s">
        <v>169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81</v>
      </c>
      <c r="BK305" s="231">
        <f>ROUND(I305*H305,2)</f>
        <v>0</v>
      </c>
      <c r="BL305" s="18" t="s">
        <v>316</v>
      </c>
      <c r="BM305" s="230" t="s">
        <v>681</v>
      </c>
    </row>
    <row r="306" s="13" customFormat="1">
      <c r="A306" s="13"/>
      <c r="B306" s="232"/>
      <c r="C306" s="233"/>
      <c r="D306" s="234" t="s">
        <v>178</v>
      </c>
      <c r="E306" s="235" t="s">
        <v>1</v>
      </c>
      <c r="F306" s="236" t="s">
        <v>472</v>
      </c>
      <c r="G306" s="233"/>
      <c r="H306" s="235" t="s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178</v>
      </c>
      <c r="AU306" s="242" t="s">
        <v>83</v>
      </c>
      <c r="AV306" s="13" t="s">
        <v>81</v>
      </c>
      <c r="AW306" s="13" t="s">
        <v>30</v>
      </c>
      <c r="AX306" s="13" t="s">
        <v>73</v>
      </c>
      <c r="AY306" s="242" t="s">
        <v>169</v>
      </c>
    </row>
    <row r="307" s="14" customFormat="1">
      <c r="A307" s="14"/>
      <c r="B307" s="243"/>
      <c r="C307" s="244"/>
      <c r="D307" s="234" t="s">
        <v>178</v>
      </c>
      <c r="E307" s="245" t="s">
        <v>1</v>
      </c>
      <c r="F307" s="246" t="s">
        <v>2199</v>
      </c>
      <c r="G307" s="244"/>
      <c r="H307" s="247">
        <v>95.680000000000007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178</v>
      </c>
      <c r="AU307" s="253" t="s">
        <v>83</v>
      </c>
      <c r="AV307" s="14" t="s">
        <v>83</v>
      </c>
      <c r="AW307" s="14" t="s">
        <v>30</v>
      </c>
      <c r="AX307" s="14" t="s">
        <v>73</v>
      </c>
      <c r="AY307" s="253" t="s">
        <v>169</v>
      </c>
    </row>
    <row r="308" s="15" customFormat="1">
      <c r="A308" s="15"/>
      <c r="B308" s="254"/>
      <c r="C308" s="255"/>
      <c r="D308" s="234" t="s">
        <v>178</v>
      </c>
      <c r="E308" s="256" t="s">
        <v>1</v>
      </c>
      <c r="F308" s="257" t="s">
        <v>181</v>
      </c>
      <c r="G308" s="255"/>
      <c r="H308" s="258">
        <v>95.680000000000007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4" t="s">
        <v>178</v>
      </c>
      <c r="AU308" s="264" t="s">
        <v>83</v>
      </c>
      <c r="AV308" s="15" t="s">
        <v>177</v>
      </c>
      <c r="AW308" s="15" t="s">
        <v>30</v>
      </c>
      <c r="AX308" s="15" t="s">
        <v>81</v>
      </c>
      <c r="AY308" s="264" t="s">
        <v>169</v>
      </c>
    </row>
    <row r="309" s="2" customFormat="1" ht="16.5" customHeight="1">
      <c r="A309" s="39"/>
      <c r="B309" s="40"/>
      <c r="C309" s="219" t="s">
        <v>405</v>
      </c>
      <c r="D309" s="219" t="s">
        <v>172</v>
      </c>
      <c r="E309" s="220" t="s">
        <v>1062</v>
      </c>
      <c r="F309" s="221" t="s">
        <v>1063</v>
      </c>
      <c r="G309" s="222" t="s">
        <v>175</v>
      </c>
      <c r="H309" s="223">
        <v>95.680000000000007</v>
      </c>
      <c r="I309" s="224"/>
      <c r="J309" s="225">
        <f>ROUND(I309*H309,2)</f>
        <v>0</v>
      </c>
      <c r="K309" s="221" t="s">
        <v>176</v>
      </c>
      <c r="L309" s="45"/>
      <c r="M309" s="226" t="s">
        <v>1</v>
      </c>
      <c r="N309" s="227" t="s">
        <v>38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316</v>
      </c>
      <c r="AT309" s="230" t="s">
        <v>172</v>
      </c>
      <c r="AU309" s="230" t="s">
        <v>83</v>
      </c>
      <c r="AY309" s="18" t="s">
        <v>169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81</v>
      </c>
      <c r="BK309" s="231">
        <f>ROUND(I309*H309,2)</f>
        <v>0</v>
      </c>
      <c r="BL309" s="18" t="s">
        <v>316</v>
      </c>
      <c r="BM309" s="230" t="s">
        <v>685</v>
      </c>
    </row>
    <row r="310" s="14" customFormat="1">
      <c r="A310" s="14"/>
      <c r="B310" s="243"/>
      <c r="C310" s="244"/>
      <c r="D310" s="234" t="s">
        <v>178</v>
      </c>
      <c r="E310" s="245" t="s">
        <v>1</v>
      </c>
      <c r="F310" s="246" t="s">
        <v>2200</v>
      </c>
      <c r="G310" s="244"/>
      <c r="H310" s="247">
        <v>95.680000000000007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178</v>
      </c>
      <c r="AU310" s="253" t="s">
        <v>83</v>
      </c>
      <c r="AV310" s="14" t="s">
        <v>83</v>
      </c>
      <c r="AW310" s="14" t="s">
        <v>30</v>
      </c>
      <c r="AX310" s="14" t="s">
        <v>73</v>
      </c>
      <c r="AY310" s="253" t="s">
        <v>169</v>
      </c>
    </row>
    <row r="311" s="15" customFormat="1">
      <c r="A311" s="15"/>
      <c r="B311" s="254"/>
      <c r="C311" s="255"/>
      <c r="D311" s="234" t="s">
        <v>178</v>
      </c>
      <c r="E311" s="256" t="s">
        <v>1</v>
      </c>
      <c r="F311" s="257" t="s">
        <v>181</v>
      </c>
      <c r="G311" s="255"/>
      <c r="H311" s="258">
        <v>95.680000000000007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178</v>
      </c>
      <c r="AU311" s="264" t="s">
        <v>83</v>
      </c>
      <c r="AV311" s="15" t="s">
        <v>177</v>
      </c>
      <c r="AW311" s="15" t="s">
        <v>30</v>
      </c>
      <c r="AX311" s="15" t="s">
        <v>81</v>
      </c>
      <c r="AY311" s="264" t="s">
        <v>169</v>
      </c>
    </row>
    <row r="312" s="2" customFormat="1" ht="24.15" customHeight="1">
      <c r="A312" s="39"/>
      <c r="B312" s="40"/>
      <c r="C312" s="219" t="s">
        <v>727</v>
      </c>
      <c r="D312" s="219" t="s">
        <v>172</v>
      </c>
      <c r="E312" s="220" t="s">
        <v>1066</v>
      </c>
      <c r="F312" s="221" t="s">
        <v>1067</v>
      </c>
      <c r="G312" s="222" t="s">
        <v>175</v>
      </c>
      <c r="H312" s="223">
        <v>95.680000000000007</v>
      </c>
      <c r="I312" s="224"/>
      <c r="J312" s="225">
        <f>ROUND(I312*H312,2)</f>
        <v>0</v>
      </c>
      <c r="K312" s="221" t="s">
        <v>409</v>
      </c>
      <c r="L312" s="45"/>
      <c r="M312" s="226" t="s">
        <v>1</v>
      </c>
      <c r="N312" s="227" t="s">
        <v>38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316</v>
      </c>
      <c r="AT312" s="230" t="s">
        <v>172</v>
      </c>
      <c r="AU312" s="230" t="s">
        <v>83</v>
      </c>
      <c r="AY312" s="18" t="s">
        <v>169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81</v>
      </c>
      <c r="BK312" s="231">
        <f>ROUND(I312*H312,2)</f>
        <v>0</v>
      </c>
      <c r="BL312" s="18" t="s">
        <v>316</v>
      </c>
      <c r="BM312" s="230" t="s">
        <v>689</v>
      </c>
    </row>
    <row r="313" s="14" customFormat="1">
      <c r="A313" s="14"/>
      <c r="B313" s="243"/>
      <c r="C313" s="244"/>
      <c r="D313" s="234" t="s">
        <v>178</v>
      </c>
      <c r="E313" s="245" t="s">
        <v>1</v>
      </c>
      <c r="F313" s="246" t="s">
        <v>2200</v>
      </c>
      <c r="G313" s="244"/>
      <c r="H313" s="247">
        <v>95.680000000000007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178</v>
      </c>
      <c r="AU313" s="253" t="s">
        <v>83</v>
      </c>
      <c r="AV313" s="14" t="s">
        <v>83</v>
      </c>
      <c r="AW313" s="14" t="s">
        <v>30</v>
      </c>
      <c r="AX313" s="14" t="s">
        <v>73</v>
      </c>
      <c r="AY313" s="253" t="s">
        <v>169</v>
      </c>
    </row>
    <row r="314" s="15" customFormat="1">
      <c r="A314" s="15"/>
      <c r="B314" s="254"/>
      <c r="C314" s="255"/>
      <c r="D314" s="234" t="s">
        <v>178</v>
      </c>
      <c r="E314" s="256" t="s">
        <v>1</v>
      </c>
      <c r="F314" s="257" t="s">
        <v>181</v>
      </c>
      <c r="G314" s="255"/>
      <c r="H314" s="258">
        <v>95.680000000000007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4" t="s">
        <v>178</v>
      </c>
      <c r="AU314" s="264" t="s">
        <v>83</v>
      </c>
      <c r="AV314" s="15" t="s">
        <v>177</v>
      </c>
      <c r="AW314" s="15" t="s">
        <v>30</v>
      </c>
      <c r="AX314" s="15" t="s">
        <v>81</v>
      </c>
      <c r="AY314" s="264" t="s">
        <v>169</v>
      </c>
    </row>
    <row r="315" s="2" customFormat="1" ht="33" customHeight="1">
      <c r="A315" s="39"/>
      <c r="B315" s="40"/>
      <c r="C315" s="219" t="s">
        <v>410</v>
      </c>
      <c r="D315" s="219" t="s">
        <v>172</v>
      </c>
      <c r="E315" s="220" t="s">
        <v>1070</v>
      </c>
      <c r="F315" s="221" t="s">
        <v>1071</v>
      </c>
      <c r="G315" s="222" t="s">
        <v>175</v>
      </c>
      <c r="H315" s="223">
        <v>95.680000000000007</v>
      </c>
      <c r="I315" s="224"/>
      <c r="J315" s="225">
        <f>ROUND(I315*H315,2)</f>
        <v>0</v>
      </c>
      <c r="K315" s="221" t="s">
        <v>176</v>
      </c>
      <c r="L315" s="45"/>
      <c r="M315" s="226" t="s">
        <v>1</v>
      </c>
      <c r="N315" s="227" t="s">
        <v>38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316</v>
      </c>
      <c r="AT315" s="230" t="s">
        <v>172</v>
      </c>
      <c r="AU315" s="230" t="s">
        <v>83</v>
      </c>
      <c r="AY315" s="18" t="s">
        <v>169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81</v>
      </c>
      <c r="BK315" s="231">
        <f>ROUND(I315*H315,2)</f>
        <v>0</v>
      </c>
      <c r="BL315" s="18" t="s">
        <v>316</v>
      </c>
      <c r="BM315" s="230" t="s">
        <v>713</v>
      </c>
    </row>
    <row r="316" s="14" customFormat="1">
      <c r="A316" s="14"/>
      <c r="B316" s="243"/>
      <c r="C316" s="244"/>
      <c r="D316" s="234" t="s">
        <v>178</v>
      </c>
      <c r="E316" s="245" t="s">
        <v>1</v>
      </c>
      <c r="F316" s="246" t="s">
        <v>2200</v>
      </c>
      <c r="G316" s="244"/>
      <c r="H316" s="247">
        <v>95.680000000000007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178</v>
      </c>
      <c r="AU316" s="253" t="s">
        <v>83</v>
      </c>
      <c r="AV316" s="14" t="s">
        <v>83</v>
      </c>
      <c r="AW316" s="14" t="s">
        <v>30</v>
      </c>
      <c r="AX316" s="14" t="s">
        <v>73</v>
      </c>
      <c r="AY316" s="253" t="s">
        <v>169</v>
      </c>
    </row>
    <row r="317" s="15" customFormat="1">
      <c r="A317" s="15"/>
      <c r="B317" s="254"/>
      <c r="C317" s="255"/>
      <c r="D317" s="234" t="s">
        <v>178</v>
      </c>
      <c r="E317" s="256" t="s">
        <v>1</v>
      </c>
      <c r="F317" s="257" t="s">
        <v>181</v>
      </c>
      <c r="G317" s="255"/>
      <c r="H317" s="258">
        <v>95.680000000000007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178</v>
      </c>
      <c r="AU317" s="264" t="s">
        <v>83</v>
      </c>
      <c r="AV317" s="15" t="s">
        <v>177</v>
      </c>
      <c r="AW317" s="15" t="s">
        <v>30</v>
      </c>
      <c r="AX317" s="15" t="s">
        <v>81</v>
      </c>
      <c r="AY317" s="264" t="s">
        <v>169</v>
      </c>
    </row>
    <row r="318" s="2" customFormat="1" ht="21.75" customHeight="1">
      <c r="A318" s="39"/>
      <c r="B318" s="40"/>
      <c r="C318" s="219" t="s">
        <v>736</v>
      </c>
      <c r="D318" s="219" t="s">
        <v>172</v>
      </c>
      <c r="E318" s="220" t="s">
        <v>1073</v>
      </c>
      <c r="F318" s="221" t="s">
        <v>1074</v>
      </c>
      <c r="G318" s="222" t="s">
        <v>175</v>
      </c>
      <c r="H318" s="223">
        <v>95.680000000000007</v>
      </c>
      <c r="I318" s="224"/>
      <c r="J318" s="225">
        <f>ROUND(I318*H318,2)</f>
        <v>0</v>
      </c>
      <c r="K318" s="221" t="s">
        <v>409</v>
      </c>
      <c r="L318" s="45"/>
      <c r="M318" s="226" t="s">
        <v>1</v>
      </c>
      <c r="N318" s="227" t="s">
        <v>38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316</v>
      </c>
      <c r="AT318" s="230" t="s">
        <v>172</v>
      </c>
      <c r="AU318" s="230" t="s">
        <v>83</v>
      </c>
      <c r="AY318" s="18" t="s">
        <v>169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81</v>
      </c>
      <c r="BK318" s="231">
        <f>ROUND(I318*H318,2)</f>
        <v>0</v>
      </c>
      <c r="BL318" s="18" t="s">
        <v>316</v>
      </c>
      <c r="BM318" s="230" t="s">
        <v>718</v>
      </c>
    </row>
    <row r="319" s="14" customFormat="1">
      <c r="A319" s="14"/>
      <c r="B319" s="243"/>
      <c r="C319" s="244"/>
      <c r="D319" s="234" t="s">
        <v>178</v>
      </c>
      <c r="E319" s="245" t="s">
        <v>1</v>
      </c>
      <c r="F319" s="246" t="s">
        <v>2200</v>
      </c>
      <c r="G319" s="244"/>
      <c r="H319" s="247">
        <v>95.680000000000007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178</v>
      </c>
      <c r="AU319" s="253" t="s">
        <v>83</v>
      </c>
      <c r="AV319" s="14" t="s">
        <v>83</v>
      </c>
      <c r="AW319" s="14" t="s">
        <v>30</v>
      </c>
      <c r="AX319" s="14" t="s">
        <v>73</v>
      </c>
      <c r="AY319" s="253" t="s">
        <v>169</v>
      </c>
    </row>
    <row r="320" s="15" customFormat="1">
      <c r="A320" s="15"/>
      <c r="B320" s="254"/>
      <c r="C320" s="255"/>
      <c r="D320" s="234" t="s">
        <v>178</v>
      </c>
      <c r="E320" s="256" t="s">
        <v>1</v>
      </c>
      <c r="F320" s="257" t="s">
        <v>181</v>
      </c>
      <c r="G320" s="255"/>
      <c r="H320" s="258">
        <v>95.680000000000007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4" t="s">
        <v>178</v>
      </c>
      <c r="AU320" s="264" t="s">
        <v>83</v>
      </c>
      <c r="AV320" s="15" t="s">
        <v>177</v>
      </c>
      <c r="AW320" s="15" t="s">
        <v>30</v>
      </c>
      <c r="AX320" s="15" t="s">
        <v>81</v>
      </c>
      <c r="AY320" s="264" t="s">
        <v>169</v>
      </c>
    </row>
    <row r="321" s="2" customFormat="1" ht="21.75" customHeight="1">
      <c r="A321" s="39"/>
      <c r="B321" s="40"/>
      <c r="C321" s="219" t="s">
        <v>414</v>
      </c>
      <c r="D321" s="219" t="s">
        <v>172</v>
      </c>
      <c r="E321" s="220" t="s">
        <v>1077</v>
      </c>
      <c r="F321" s="221" t="s">
        <v>1078</v>
      </c>
      <c r="G321" s="222" t="s">
        <v>175</v>
      </c>
      <c r="H321" s="223">
        <v>95.680000000000007</v>
      </c>
      <c r="I321" s="224"/>
      <c r="J321" s="225">
        <f>ROUND(I321*H321,2)</f>
        <v>0</v>
      </c>
      <c r="K321" s="221" t="s">
        <v>176</v>
      </c>
      <c r="L321" s="45"/>
      <c r="M321" s="226" t="s">
        <v>1</v>
      </c>
      <c r="N321" s="227" t="s">
        <v>38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316</v>
      </c>
      <c r="AT321" s="230" t="s">
        <v>172</v>
      </c>
      <c r="AU321" s="230" t="s">
        <v>83</v>
      </c>
      <c r="AY321" s="18" t="s">
        <v>169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81</v>
      </c>
      <c r="BK321" s="231">
        <f>ROUND(I321*H321,2)</f>
        <v>0</v>
      </c>
      <c r="BL321" s="18" t="s">
        <v>316</v>
      </c>
      <c r="BM321" s="230" t="s">
        <v>722</v>
      </c>
    </row>
    <row r="322" s="14" customFormat="1">
      <c r="A322" s="14"/>
      <c r="B322" s="243"/>
      <c r="C322" s="244"/>
      <c r="D322" s="234" t="s">
        <v>178</v>
      </c>
      <c r="E322" s="245" t="s">
        <v>1</v>
      </c>
      <c r="F322" s="246" t="s">
        <v>2200</v>
      </c>
      <c r="G322" s="244"/>
      <c r="H322" s="247">
        <v>95.680000000000007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178</v>
      </c>
      <c r="AU322" s="253" t="s">
        <v>83</v>
      </c>
      <c r="AV322" s="14" t="s">
        <v>83</v>
      </c>
      <c r="AW322" s="14" t="s">
        <v>30</v>
      </c>
      <c r="AX322" s="14" t="s">
        <v>73</v>
      </c>
      <c r="AY322" s="253" t="s">
        <v>169</v>
      </c>
    </row>
    <row r="323" s="15" customFormat="1">
      <c r="A323" s="15"/>
      <c r="B323" s="254"/>
      <c r="C323" s="255"/>
      <c r="D323" s="234" t="s">
        <v>178</v>
      </c>
      <c r="E323" s="256" t="s">
        <v>1</v>
      </c>
      <c r="F323" s="257" t="s">
        <v>181</v>
      </c>
      <c r="G323" s="255"/>
      <c r="H323" s="258">
        <v>95.680000000000007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4" t="s">
        <v>178</v>
      </c>
      <c r="AU323" s="264" t="s">
        <v>83</v>
      </c>
      <c r="AV323" s="15" t="s">
        <v>177</v>
      </c>
      <c r="AW323" s="15" t="s">
        <v>30</v>
      </c>
      <c r="AX323" s="15" t="s">
        <v>81</v>
      </c>
      <c r="AY323" s="264" t="s">
        <v>169</v>
      </c>
    </row>
    <row r="324" s="2" customFormat="1" ht="24.15" customHeight="1">
      <c r="A324" s="39"/>
      <c r="B324" s="40"/>
      <c r="C324" s="283" t="s">
        <v>744</v>
      </c>
      <c r="D324" s="283" t="s">
        <v>737</v>
      </c>
      <c r="E324" s="284" t="s">
        <v>1080</v>
      </c>
      <c r="F324" s="285" t="s">
        <v>1081</v>
      </c>
      <c r="G324" s="286" t="s">
        <v>175</v>
      </c>
      <c r="H324" s="287">
        <v>105.24800000000001</v>
      </c>
      <c r="I324" s="288"/>
      <c r="J324" s="289">
        <f>ROUND(I324*H324,2)</f>
        <v>0</v>
      </c>
      <c r="K324" s="285" t="s">
        <v>409</v>
      </c>
      <c r="L324" s="290"/>
      <c r="M324" s="291" t="s">
        <v>1</v>
      </c>
      <c r="N324" s="292" t="s">
        <v>38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355</v>
      </c>
      <c r="AT324" s="230" t="s">
        <v>737</v>
      </c>
      <c r="AU324" s="230" t="s">
        <v>83</v>
      </c>
      <c r="AY324" s="18" t="s">
        <v>169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81</v>
      </c>
      <c r="BK324" s="231">
        <f>ROUND(I324*H324,2)</f>
        <v>0</v>
      </c>
      <c r="BL324" s="18" t="s">
        <v>316</v>
      </c>
      <c r="BM324" s="230" t="s">
        <v>730</v>
      </c>
    </row>
    <row r="325" s="2" customFormat="1">
      <c r="A325" s="39"/>
      <c r="B325" s="40"/>
      <c r="C325" s="41"/>
      <c r="D325" s="234" t="s">
        <v>522</v>
      </c>
      <c r="E325" s="41"/>
      <c r="F325" s="279" t="s">
        <v>1083</v>
      </c>
      <c r="G325" s="41"/>
      <c r="H325" s="41"/>
      <c r="I325" s="280"/>
      <c r="J325" s="41"/>
      <c r="K325" s="41"/>
      <c r="L325" s="45"/>
      <c r="M325" s="281"/>
      <c r="N325" s="282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522</v>
      </c>
      <c r="AU325" s="18" t="s">
        <v>83</v>
      </c>
    </row>
    <row r="326" s="2" customFormat="1" ht="16.5" customHeight="1">
      <c r="A326" s="39"/>
      <c r="B326" s="40"/>
      <c r="C326" s="219" t="s">
        <v>421</v>
      </c>
      <c r="D326" s="219" t="s">
        <v>172</v>
      </c>
      <c r="E326" s="220" t="s">
        <v>1085</v>
      </c>
      <c r="F326" s="221" t="s">
        <v>1086</v>
      </c>
      <c r="G326" s="222" t="s">
        <v>521</v>
      </c>
      <c r="H326" s="223">
        <v>1</v>
      </c>
      <c r="I326" s="224"/>
      <c r="J326" s="225">
        <f>ROUND(I326*H326,2)</f>
        <v>0</v>
      </c>
      <c r="K326" s="221" t="s">
        <v>409</v>
      </c>
      <c r="L326" s="45"/>
      <c r="M326" s="226" t="s">
        <v>1</v>
      </c>
      <c r="N326" s="227" t="s">
        <v>38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316</v>
      </c>
      <c r="AT326" s="230" t="s">
        <v>172</v>
      </c>
      <c r="AU326" s="230" t="s">
        <v>83</v>
      </c>
      <c r="AY326" s="18" t="s">
        <v>169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81</v>
      </c>
      <c r="BK326" s="231">
        <f>ROUND(I326*H326,2)</f>
        <v>0</v>
      </c>
      <c r="BL326" s="18" t="s">
        <v>316</v>
      </c>
      <c r="BM326" s="230" t="s">
        <v>734</v>
      </c>
    </row>
    <row r="327" s="14" customFormat="1">
      <c r="A327" s="14"/>
      <c r="B327" s="243"/>
      <c r="C327" s="244"/>
      <c r="D327" s="234" t="s">
        <v>178</v>
      </c>
      <c r="E327" s="245" t="s">
        <v>1</v>
      </c>
      <c r="F327" s="246" t="s">
        <v>81</v>
      </c>
      <c r="G327" s="244"/>
      <c r="H327" s="247">
        <v>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178</v>
      </c>
      <c r="AU327" s="253" t="s">
        <v>83</v>
      </c>
      <c r="AV327" s="14" t="s">
        <v>83</v>
      </c>
      <c r="AW327" s="14" t="s">
        <v>30</v>
      </c>
      <c r="AX327" s="14" t="s">
        <v>73</v>
      </c>
      <c r="AY327" s="253" t="s">
        <v>169</v>
      </c>
    </row>
    <row r="328" s="15" customFormat="1">
      <c r="A328" s="15"/>
      <c r="B328" s="254"/>
      <c r="C328" s="255"/>
      <c r="D328" s="234" t="s">
        <v>178</v>
      </c>
      <c r="E328" s="256" t="s">
        <v>1</v>
      </c>
      <c r="F328" s="257" t="s">
        <v>181</v>
      </c>
      <c r="G328" s="255"/>
      <c r="H328" s="258">
        <v>1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4" t="s">
        <v>178</v>
      </c>
      <c r="AU328" s="264" t="s">
        <v>83</v>
      </c>
      <c r="AV328" s="15" t="s">
        <v>177</v>
      </c>
      <c r="AW328" s="15" t="s">
        <v>30</v>
      </c>
      <c r="AX328" s="15" t="s">
        <v>81</v>
      </c>
      <c r="AY328" s="264" t="s">
        <v>169</v>
      </c>
    </row>
    <row r="329" s="2" customFormat="1" ht="24.15" customHeight="1">
      <c r="A329" s="39"/>
      <c r="B329" s="40"/>
      <c r="C329" s="219" t="s">
        <v>753</v>
      </c>
      <c r="D329" s="219" t="s">
        <v>172</v>
      </c>
      <c r="E329" s="220" t="s">
        <v>1088</v>
      </c>
      <c r="F329" s="221" t="s">
        <v>1089</v>
      </c>
      <c r="G329" s="222" t="s">
        <v>351</v>
      </c>
      <c r="H329" s="223">
        <v>1.014</v>
      </c>
      <c r="I329" s="224"/>
      <c r="J329" s="225">
        <f>ROUND(I329*H329,2)</f>
        <v>0</v>
      </c>
      <c r="K329" s="221" t="s">
        <v>176</v>
      </c>
      <c r="L329" s="45"/>
      <c r="M329" s="226" t="s">
        <v>1</v>
      </c>
      <c r="N329" s="227" t="s">
        <v>38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316</v>
      </c>
      <c r="AT329" s="230" t="s">
        <v>172</v>
      </c>
      <c r="AU329" s="230" t="s">
        <v>83</v>
      </c>
      <c r="AY329" s="18" t="s">
        <v>169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81</v>
      </c>
      <c r="BK329" s="231">
        <f>ROUND(I329*H329,2)</f>
        <v>0</v>
      </c>
      <c r="BL329" s="18" t="s">
        <v>316</v>
      </c>
      <c r="BM329" s="230" t="s">
        <v>740</v>
      </c>
    </row>
    <row r="330" s="12" customFormat="1" ht="22.8" customHeight="1">
      <c r="A330" s="12"/>
      <c r="B330" s="203"/>
      <c r="C330" s="204"/>
      <c r="D330" s="205" t="s">
        <v>72</v>
      </c>
      <c r="E330" s="217" t="s">
        <v>423</v>
      </c>
      <c r="F330" s="217" t="s">
        <v>424</v>
      </c>
      <c r="G330" s="204"/>
      <c r="H330" s="204"/>
      <c r="I330" s="207"/>
      <c r="J330" s="218">
        <f>BK330</f>
        <v>0</v>
      </c>
      <c r="K330" s="204"/>
      <c r="L330" s="209"/>
      <c r="M330" s="210"/>
      <c r="N330" s="211"/>
      <c r="O330" s="211"/>
      <c r="P330" s="212">
        <f>SUM(P331:P359)</f>
        <v>0</v>
      </c>
      <c r="Q330" s="211"/>
      <c r="R330" s="212">
        <f>SUM(R331:R359)</f>
        <v>0</v>
      </c>
      <c r="S330" s="211"/>
      <c r="T330" s="213">
        <f>SUM(T331:T359)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4" t="s">
        <v>83</v>
      </c>
      <c r="AT330" s="215" t="s">
        <v>72</v>
      </c>
      <c r="AU330" s="215" t="s">
        <v>81</v>
      </c>
      <c r="AY330" s="214" t="s">
        <v>169</v>
      </c>
      <c r="BK330" s="216">
        <f>SUM(BK331:BK359)</f>
        <v>0</v>
      </c>
    </row>
    <row r="331" s="2" customFormat="1" ht="16.5" customHeight="1">
      <c r="A331" s="39"/>
      <c r="B331" s="40"/>
      <c r="C331" s="219" t="s">
        <v>428</v>
      </c>
      <c r="D331" s="219" t="s">
        <v>172</v>
      </c>
      <c r="E331" s="220" t="s">
        <v>1092</v>
      </c>
      <c r="F331" s="221" t="s">
        <v>1093</v>
      </c>
      <c r="G331" s="222" t="s">
        <v>175</v>
      </c>
      <c r="H331" s="223">
        <v>45.814999999999998</v>
      </c>
      <c r="I331" s="224"/>
      <c r="J331" s="225">
        <f>ROUND(I331*H331,2)</f>
        <v>0</v>
      </c>
      <c r="K331" s="221" t="s">
        <v>176</v>
      </c>
      <c r="L331" s="45"/>
      <c r="M331" s="226" t="s">
        <v>1</v>
      </c>
      <c r="N331" s="227" t="s">
        <v>38</v>
      </c>
      <c r="O331" s="92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316</v>
      </c>
      <c r="AT331" s="230" t="s">
        <v>172</v>
      </c>
      <c r="AU331" s="230" t="s">
        <v>83</v>
      </c>
      <c r="AY331" s="18" t="s">
        <v>169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81</v>
      </c>
      <c r="BK331" s="231">
        <f>ROUND(I331*H331,2)</f>
        <v>0</v>
      </c>
      <c r="BL331" s="18" t="s">
        <v>316</v>
      </c>
      <c r="BM331" s="230" t="s">
        <v>743</v>
      </c>
    </row>
    <row r="332" s="13" customFormat="1">
      <c r="A332" s="13"/>
      <c r="B332" s="232"/>
      <c r="C332" s="233"/>
      <c r="D332" s="234" t="s">
        <v>178</v>
      </c>
      <c r="E332" s="235" t="s">
        <v>1</v>
      </c>
      <c r="F332" s="236" t="s">
        <v>179</v>
      </c>
      <c r="G332" s="233"/>
      <c r="H332" s="235" t="s">
        <v>1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178</v>
      </c>
      <c r="AU332" s="242" t="s">
        <v>83</v>
      </c>
      <c r="AV332" s="13" t="s">
        <v>81</v>
      </c>
      <c r="AW332" s="13" t="s">
        <v>30</v>
      </c>
      <c r="AX332" s="13" t="s">
        <v>73</v>
      </c>
      <c r="AY332" s="242" t="s">
        <v>169</v>
      </c>
    </row>
    <row r="333" s="14" customFormat="1">
      <c r="A333" s="14"/>
      <c r="B333" s="243"/>
      <c r="C333" s="244"/>
      <c r="D333" s="234" t="s">
        <v>178</v>
      </c>
      <c r="E333" s="245" t="s">
        <v>1</v>
      </c>
      <c r="F333" s="246" t="s">
        <v>2201</v>
      </c>
      <c r="G333" s="244"/>
      <c r="H333" s="247">
        <v>10.710000000000001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178</v>
      </c>
      <c r="AU333" s="253" t="s">
        <v>83</v>
      </c>
      <c r="AV333" s="14" t="s">
        <v>83</v>
      </c>
      <c r="AW333" s="14" t="s">
        <v>30</v>
      </c>
      <c r="AX333" s="14" t="s">
        <v>73</v>
      </c>
      <c r="AY333" s="253" t="s">
        <v>169</v>
      </c>
    </row>
    <row r="334" s="14" customFormat="1">
      <c r="A334" s="14"/>
      <c r="B334" s="243"/>
      <c r="C334" s="244"/>
      <c r="D334" s="234" t="s">
        <v>178</v>
      </c>
      <c r="E334" s="245" t="s">
        <v>1</v>
      </c>
      <c r="F334" s="246" t="s">
        <v>283</v>
      </c>
      <c r="G334" s="244"/>
      <c r="H334" s="247">
        <v>-1.379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178</v>
      </c>
      <c r="AU334" s="253" t="s">
        <v>83</v>
      </c>
      <c r="AV334" s="14" t="s">
        <v>83</v>
      </c>
      <c r="AW334" s="14" t="s">
        <v>30</v>
      </c>
      <c r="AX334" s="14" t="s">
        <v>73</v>
      </c>
      <c r="AY334" s="253" t="s">
        <v>169</v>
      </c>
    </row>
    <row r="335" s="14" customFormat="1">
      <c r="A335" s="14"/>
      <c r="B335" s="243"/>
      <c r="C335" s="244"/>
      <c r="D335" s="234" t="s">
        <v>178</v>
      </c>
      <c r="E335" s="245" t="s">
        <v>1</v>
      </c>
      <c r="F335" s="246" t="s">
        <v>2202</v>
      </c>
      <c r="G335" s="244"/>
      <c r="H335" s="247">
        <v>42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178</v>
      </c>
      <c r="AU335" s="253" t="s">
        <v>83</v>
      </c>
      <c r="AV335" s="14" t="s">
        <v>83</v>
      </c>
      <c r="AW335" s="14" t="s">
        <v>30</v>
      </c>
      <c r="AX335" s="14" t="s">
        <v>73</v>
      </c>
      <c r="AY335" s="253" t="s">
        <v>169</v>
      </c>
    </row>
    <row r="336" s="14" customFormat="1">
      <c r="A336" s="14"/>
      <c r="B336" s="243"/>
      <c r="C336" s="244"/>
      <c r="D336" s="234" t="s">
        <v>178</v>
      </c>
      <c r="E336" s="245" t="s">
        <v>1</v>
      </c>
      <c r="F336" s="246" t="s">
        <v>2203</v>
      </c>
      <c r="G336" s="244"/>
      <c r="H336" s="247">
        <v>-5.516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178</v>
      </c>
      <c r="AU336" s="253" t="s">
        <v>83</v>
      </c>
      <c r="AV336" s="14" t="s">
        <v>83</v>
      </c>
      <c r="AW336" s="14" t="s">
        <v>30</v>
      </c>
      <c r="AX336" s="14" t="s">
        <v>73</v>
      </c>
      <c r="AY336" s="253" t="s">
        <v>169</v>
      </c>
    </row>
    <row r="337" s="15" customFormat="1">
      <c r="A337" s="15"/>
      <c r="B337" s="254"/>
      <c r="C337" s="255"/>
      <c r="D337" s="234" t="s">
        <v>178</v>
      </c>
      <c r="E337" s="256" t="s">
        <v>1</v>
      </c>
      <c r="F337" s="257" t="s">
        <v>181</v>
      </c>
      <c r="G337" s="255"/>
      <c r="H337" s="258">
        <v>45.815000000000005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4" t="s">
        <v>178</v>
      </c>
      <c r="AU337" s="264" t="s">
        <v>83</v>
      </c>
      <c r="AV337" s="15" t="s">
        <v>177</v>
      </c>
      <c r="AW337" s="15" t="s">
        <v>30</v>
      </c>
      <c r="AX337" s="15" t="s">
        <v>81</v>
      </c>
      <c r="AY337" s="264" t="s">
        <v>169</v>
      </c>
    </row>
    <row r="338" s="2" customFormat="1" ht="24.15" customHeight="1">
      <c r="A338" s="39"/>
      <c r="B338" s="40"/>
      <c r="C338" s="219" t="s">
        <v>782</v>
      </c>
      <c r="D338" s="219" t="s">
        <v>172</v>
      </c>
      <c r="E338" s="220" t="s">
        <v>1114</v>
      </c>
      <c r="F338" s="221" t="s">
        <v>1115</v>
      </c>
      <c r="G338" s="222" t="s">
        <v>175</v>
      </c>
      <c r="H338" s="223">
        <v>15.272</v>
      </c>
      <c r="I338" s="224"/>
      <c r="J338" s="225">
        <f>ROUND(I338*H338,2)</f>
        <v>0</v>
      </c>
      <c r="K338" s="221" t="s">
        <v>176</v>
      </c>
      <c r="L338" s="45"/>
      <c r="M338" s="226" t="s">
        <v>1</v>
      </c>
      <c r="N338" s="227" t="s">
        <v>38</v>
      </c>
      <c r="O338" s="92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316</v>
      </c>
      <c r="AT338" s="230" t="s">
        <v>172</v>
      </c>
      <c r="AU338" s="230" t="s">
        <v>83</v>
      </c>
      <c r="AY338" s="18" t="s">
        <v>169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81</v>
      </c>
      <c r="BK338" s="231">
        <f>ROUND(I338*H338,2)</f>
        <v>0</v>
      </c>
      <c r="BL338" s="18" t="s">
        <v>316</v>
      </c>
      <c r="BM338" s="230" t="s">
        <v>747</v>
      </c>
    </row>
    <row r="339" s="14" customFormat="1">
      <c r="A339" s="14"/>
      <c r="B339" s="243"/>
      <c r="C339" s="244"/>
      <c r="D339" s="234" t="s">
        <v>178</v>
      </c>
      <c r="E339" s="245" t="s">
        <v>1</v>
      </c>
      <c r="F339" s="246" t="s">
        <v>2204</v>
      </c>
      <c r="G339" s="244"/>
      <c r="H339" s="247">
        <v>15.272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178</v>
      </c>
      <c r="AU339" s="253" t="s">
        <v>83</v>
      </c>
      <c r="AV339" s="14" t="s">
        <v>83</v>
      </c>
      <c r="AW339" s="14" t="s">
        <v>30</v>
      </c>
      <c r="AX339" s="14" t="s">
        <v>73</v>
      </c>
      <c r="AY339" s="253" t="s">
        <v>169</v>
      </c>
    </row>
    <row r="340" s="15" customFormat="1">
      <c r="A340" s="15"/>
      <c r="B340" s="254"/>
      <c r="C340" s="255"/>
      <c r="D340" s="234" t="s">
        <v>178</v>
      </c>
      <c r="E340" s="256" t="s">
        <v>1</v>
      </c>
      <c r="F340" s="257" t="s">
        <v>181</v>
      </c>
      <c r="G340" s="255"/>
      <c r="H340" s="258">
        <v>15.272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178</v>
      </c>
      <c r="AU340" s="264" t="s">
        <v>83</v>
      </c>
      <c r="AV340" s="15" t="s">
        <v>177</v>
      </c>
      <c r="AW340" s="15" t="s">
        <v>30</v>
      </c>
      <c r="AX340" s="15" t="s">
        <v>81</v>
      </c>
      <c r="AY340" s="264" t="s">
        <v>169</v>
      </c>
    </row>
    <row r="341" s="2" customFormat="1" ht="37.8" customHeight="1">
      <c r="A341" s="39"/>
      <c r="B341" s="40"/>
      <c r="C341" s="219" t="s">
        <v>449</v>
      </c>
      <c r="D341" s="219" t="s">
        <v>172</v>
      </c>
      <c r="E341" s="220" t="s">
        <v>1127</v>
      </c>
      <c r="F341" s="221" t="s">
        <v>1128</v>
      </c>
      <c r="G341" s="222" t="s">
        <v>175</v>
      </c>
      <c r="H341" s="223">
        <v>45.814999999999998</v>
      </c>
      <c r="I341" s="224"/>
      <c r="J341" s="225">
        <f>ROUND(I341*H341,2)</f>
        <v>0</v>
      </c>
      <c r="K341" s="221" t="s">
        <v>1129</v>
      </c>
      <c r="L341" s="45"/>
      <c r="M341" s="226" t="s">
        <v>1</v>
      </c>
      <c r="N341" s="227" t="s">
        <v>38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316</v>
      </c>
      <c r="AT341" s="230" t="s">
        <v>172</v>
      </c>
      <c r="AU341" s="230" t="s">
        <v>83</v>
      </c>
      <c r="AY341" s="18" t="s">
        <v>169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81</v>
      </c>
      <c r="BK341" s="231">
        <f>ROUND(I341*H341,2)</f>
        <v>0</v>
      </c>
      <c r="BL341" s="18" t="s">
        <v>316</v>
      </c>
      <c r="BM341" s="230" t="s">
        <v>750</v>
      </c>
    </row>
    <row r="342" s="14" customFormat="1">
      <c r="A342" s="14"/>
      <c r="B342" s="243"/>
      <c r="C342" s="244"/>
      <c r="D342" s="234" t="s">
        <v>178</v>
      </c>
      <c r="E342" s="245" t="s">
        <v>1</v>
      </c>
      <c r="F342" s="246" t="s">
        <v>2205</v>
      </c>
      <c r="G342" s="244"/>
      <c r="H342" s="247">
        <v>45.814999999999998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178</v>
      </c>
      <c r="AU342" s="253" t="s">
        <v>83</v>
      </c>
      <c r="AV342" s="14" t="s">
        <v>83</v>
      </c>
      <c r="AW342" s="14" t="s">
        <v>30</v>
      </c>
      <c r="AX342" s="14" t="s">
        <v>73</v>
      </c>
      <c r="AY342" s="253" t="s">
        <v>169</v>
      </c>
    </row>
    <row r="343" s="15" customFormat="1">
      <c r="A343" s="15"/>
      <c r="B343" s="254"/>
      <c r="C343" s="255"/>
      <c r="D343" s="234" t="s">
        <v>178</v>
      </c>
      <c r="E343" s="256" t="s">
        <v>1</v>
      </c>
      <c r="F343" s="257" t="s">
        <v>181</v>
      </c>
      <c r="G343" s="255"/>
      <c r="H343" s="258">
        <v>45.814999999999998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178</v>
      </c>
      <c r="AU343" s="264" t="s">
        <v>83</v>
      </c>
      <c r="AV343" s="15" t="s">
        <v>177</v>
      </c>
      <c r="AW343" s="15" t="s">
        <v>30</v>
      </c>
      <c r="AX343" s="15" t="s">
        <v>81</v>
      </c>
      <c r="AY343" s="264" t="s">
        <v>169</v>
      </c>
    </row>
    <row r="344" s="2" customFormat="1" ht="16.5" customHeight="1">
      <c r="A344" s="39"/>
      <c r="B344" s="40"/>
      <c r="C344" s="283" t="s">
        <v>789</v>
      </c>
      <c r="D344" s="283" t="s">
        <v>737</v>
      </c>
      <c r="E344" s="284" t="s">
        <v>1133</v>
      </c>
      <c r="F344" s="285" t="s">
        <v>1134</v>
      </c>
      <c r="G344" s="286" t="s">
        <v>175</v>
      </c>
      <c r="H344" s="287">
        <v>52.686999999999998</v>
      </c>
      <c r="I344" s="288"/>
      <c r="J344" s="289">
        <f>ROUND(I344*H344,2)</f>
        <v>0</v>
      </c>
      <c r="K344" s="285" t="s">
        <v>176</v>
      </c>
      <c r="L344" s="290"/>
      <c r="M344" s="291" t="s">
        <v>1</v>
      </c>
      <c r="N344" s="292" t="s">
        <v>38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355</v>
      </c>
      <c r="AT344" s="230" t="s">
        <v>737</v>
      </c>
      <c r="AU344" s="230" t="s">
        <v>83</v>
      </c>
      <c r="AY344" s="18" t="s">
        <v>169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81</v>
      </c>
      <c r="BK344" s="231">
        <f>ROUND(I344*H344,2)</f>
        <v>0</v>
      </c>
      <c r="BL344" s="18" t="s">
        <v>316</v>
      </c>
      <c r="BM344" s="230" t="s">
        <v>756</v>
      </c>
    </row>
    <row r="345" s="14" customFormat="1">
      <c r="A345" s="14"/>
      <c r="B345" s="243"/>
      <c r="C345" s="244"/>
      <c r="D345" s="234" t="s">
        <v>178</v>
      </c>
      <c r="E345" s="245" t="s">
        <v>1</v>
      </c>
      <c r="F345" s="246" t="s">
        <v>2206</v>
      </c>
      <c r="G345" s="244"/>
      <c r="H345" s="247">
        <v>52.686999999999998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178</v>
      </c>
      <c r="AU345" s="253" t="s">
        <v>83</v>
      </c>
      <c r="AV345" s="14" t="s">
        <v>83</v>
      </c>
      <c r="AW345" s="14" t="s">
        <v>30</v>
      </c>
      <c r="AX345" s="14" t="s">
        <v>73</v>
      </c>
      <c r="AY345" s="253" t="s">
        <v>169</v>
      </c>
    </row>
    <row r="346" s="15" customFormat="1">
      <c r="A346" s="15"/>
      <c r="B346" s="254"/>
      <c r="C346" s="255"/>
      <c r="D346" s="234" t="s">
        <v>178</v>
      </c>
      <c r="E346" s="256" t="s">
        <v>1</v>
      </c>
      <c r="F346" s="257" t="s">
        <v>181</v>
      </c>
      <c r="G346" s="255"/>
      <c r="H346" s="258">
        <v>52.686999999999998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4" t="s">
        <v>178</v>
      </c>
      <c r="AU346" s="264" t="s">
        <v>83</v>
      </c>
      <c r="AV346" s="15" t="s">
        <v>177</v>
      </c>
      <c r="AW346" s="15" t="s">
        <v>30</v>
      </c>
      <c r="AX346" s="15" t="s">
        <v>81</v>
      </c>
      <c r="AY346" s="264" t="s">
        <v>169</v>
      </c>
    </row>
    <row r="347" s="2" customFormat="1" ht="24.15" customHeight="1">
      <c r="A347" s="39"/>
      <c r="B347" s="40"/>
      <c r="C347" s="219" t="s">
        <v>471</v>
      </c>
      <c r="D347" s="219" t="s">
        <v>172</v>
      </c>
      <c r="E347" s="220" t="s">
        <v>1137</v>
      </c>
      <c r="F347" s="221" t="s">
        <v>1138</v>
      </c>
      <c r="G347" s="222" t="s">
        <v>175</v>
      </c>
      <c r="H347" s="223">
        <v>45.814999999999998</v>
      </c>
      <c r="I347" s="224"/>
      <c r="J347" s="225">
        <f>ROUND(I347*H347,2)</f>
        <v>0</v>
      </c>
      <c r="K347" s="221" t="s">
        <v>176</v>
      </c>
      <c r="L347" s="45"/>
      <c r="M347" s="226" t="s">
        <v>1</v>
      </c>
      <c r="N347" s="227" t="s">
        <v>38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316</v>
      </c>
      <c r="AT347" s="230" t="s">
        <v>172</v>
      </c>
      <c r="AU347" s="230" t="s">
        <v>83</v>
      </c>
      <c r="AY347" s="18" t="s">
        <v>169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81</v>
      </c>
      <c r="BK347" s="231">
        <f>ROUND(I347*H347,2)</f>
        <v>0</v>
      </c>
      <c r="BL347" s="18" t="s">
        <v>316</v>
      </c>
      <c r="BM347" s="230" t="s">
        <v>761</v>
      </c>
    </row>
    <row r="348" s="14" customFormat="1">
      <c r="A348" s="14"/>
      <c r="B348" s="243"/>
      <c r="C348" s="244"/>
      <c r="D348" s="234" t="s">
        <v>178</v>
      </c>
      <c r="E348" s="245" t="s">
        <v>1</v>
      </c>
      <c r="F348" s="246" t="s">
        <v>2205</v>
      </c>
      <c r="G348" s="244"/>
      <c r="H348" s="247">
        <v>45.814999999999998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178</v>
      </c>
      <c r="AU348" s="253" t="s">
        <v>83</v>
      </c>
      <c r="AV348" s="14" t="s">
        <v>83</v>
      </c>
      <c r="AW348" s="14" t="s">
        <v>30</v>
      </c>
      <c r="AX348" s="14" t="s">
        <v>73</v>
      </c>
      <c r="AY348" s="253" t="s">
        <v>169</v>
      </c>
    </row>
    <row r="349" s="15" customFormat="1">
      <c r="A349" s="15"/>
      <c r="B349" s="254"/>
      <c r="C349" s="255"/>
      <c r="D349" s="234" t="s">
        <v>178</v>
      </c>
      <c r="E349" s="256" t="s">
        <v>1</v>
      </c>
      <c r="F349" s="257" t="s">
        <v>181</v>
      </c>
      <c r="G349" s="255"/>
      <c r="H349" s="258">
        <v>45.814999999999998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178</v>
      </c>
      <c r="AU349" s="264" t="s">
        <v>83</v>
      </c>
      <c r="AV349" s="15" t="s">
        <v>177</v>
      </c>
      <c r="AW349" s="15" t="s">
        <v>30</v>
      </c>
      <c r="AX349" s="15" t="s">
        <v>81</v>
      </c>
      <c r="AY349" s="264" t="s">
        <v>169</v>
      </c>
    </row>
    <row r="350" s="2" customFormat="1" ht="24.15" customHeight="1">
      <c r="A350" s="39"/>
      <c r="B350" s="40"/>
      <c r="C350" s="219" t="s">
        <v>796</v>
      </c>
      <c r="D350" s="219" t="s">
        <v>172</v>
      </c>
      <c r="E350" s="220" t="s">
        <v>1141</v>
      </c>
      <c r="F350" s="221" t="s">
        <v>1142</v>
      </c>
      <c r="G350" s="222" t="s">
        <v>175</v>
      </c>
      <c r="H350" s="223">
        <v>45.814999999999998</v>
      </c>
      <c r="I350" s="224"/>
      <c r="J350" s="225">
        <f>ROUND(I350*H350,2)</f>
        <v>0</v>
      </c>
      <c r="K350" s="221" t="s">
        <v>176</v>
      </c>
      <c r="L350" s="45"/>
      <c r="M350" s="226" t="s">
        <v>1</v>
      </c>
      <c r="N350" s="227" t="s">
        <v>38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316</v>
      </c>
      <c r="AT350" s="230" t="s">
        <v>172</v>
      </c>
      <c r="AU350" s="230" t="s">
        <v>83</v>
      </c>
      <c r="AY350" s="18" t="s">
        <v>169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81</v>
      </c>
      <c r="BK350" s="231">
        <f>ROUND(I350*H350,2)</f>
        <v>0</v>
      </c>
      <c r="BL350" s="18" t="s">
        <v>316</v>
      </c>
      <c r="BM350" s="230" t="s">
        <v>785</v>
      </c>
    </row>
    <row r="351" s="14" customFormat="1">
      <c r="A351" s="14"/>
      <c r="B351" s="243"/>
      <c r="C351" s="244"/>
      <c r="D351" s="234" t="s">
        <v>178</v>
      </c>
      <c r="E351" s="245" t="s">
        <v>1</v>
      </c>
      <c r="F351" s="246" t="s">
        <v>2205</v>
      </c>
      <c r="G351" s="244"/>
      <c r="H351" s="247">
        <v>45.814999999999998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178</v>
      </c>
      <c r="AU351" s="253" t="s">
        <v>83</v>
      </c>
      <c r="AV351" s="14" t="s">
        <v>83</v>
      </c>
      <c r="AW351" s="14" t="s">
        <v>30</v>
      </c>
      <c r="AX351" s="14" t="s">
        <v>73</v>
      </c>
      <c r="AY351" s="253" t="s">
        <v>169</v>
      </c>
    </row>
    <row r="352" s="15" customFormat="1">
      <c r="A352" s="15"/>
      <c r="B352" s="254"/>
      <c r="C352" s="255"/>
      <c r="D352" s="234" t="s">
        <v>178</v>
      </c>
      <c r="E352" s="256" t="s">
        <v>1</v>
      </c>
      <c r="F352" s="257" t="s">
        <v>181</v>
      </c>
      <c r="G352" s="255"/>
      <c r="H352" s="258">
        <v>45.814999999999998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178</v>
      </c>
      <c r="AU352" s="264" t="s">
        <v>83</v>
      </c>
      <c r="AV352" s="15" t="s">
        <v>177</v>
      </c>
      <c r="AW352" s="15" t="s">
        <v>30</v>
      </c>
      <c r="AX352" s="15" t="s">
        <v>81</v>
      </c>
      <c r="AY352" s="264" t="s">
        <v>169</v>
      </c>
    </row>
    <row r="353" s="2" customFormat="1" ht="16.5" customHeight="1">
      <c r="A353" s="39"/>
      <c r="B353" s="40"/>
      <c r="C353" s="219" t="s">
        <v>621</v>
      </c>
      <c r="D353" s="219" t="s">
        <v>172</v>
      </c>
      <c r="E353" s="220" t="s">
        <v>1144</v>
      </c>
      <c r="F353" s="221" t="s">
        <v>1145</v>
      </c>
      <c r="G353" s="222" t="s">
        <v>561</v>
      </c>
      <c r="H353" s="223">
        <v>116.3</v>
      </c>
      <c r="I353" s="224"/>
      <c r="J353" s="225">
        <f>ROUND(I353*H353,2)</f>
        <v>0</v>
      </c>
      <c r="K353" s="221" t="s">
        <v>176</v>
      </c>
      <c r="L353" s="45"/>
      <c r="M353" s="226" t="s">
        <v>1</v>
      </c>
      <c r="N353" s="227" t="s">
        <v>38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316</v>
      </c>
      <c r="AT353" s="230" t="s">
        <v>172</v>
      </c>
      <c r="AU353" s="230" t="s">
        <v>83</v>
      </c>
      <c r="AY353" s="18" t="s">
        <v>169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81</v>
      </c>
      <c r="BK353" s="231">
        <f>ROUND(I353*H353,2)</f>
        <v>0</v>
      </c>
      <c r="BL353" s="18" t="s">
        <v>316</v>
      </c>
      <c r="BM353" s="230" t="s">
        <v>788</v>
      </c>
    </row>
    <row r="354" s="13" customFormat="1">
      <c r="A354" s="13"/>
      <c r="B354" s="232"/>
      <c r="C354" s="233"/>
      <c r="D354" s="234" t="s">
        <v>178</v>
      </c>
      <c r="E354" s="235" t="s">
        <v>1</v>
      </c>
      <c r="F354" s="236" t="s">
        <v>472</v>
      </c>
      <c r="G354" s="233"/>
      <c r="H354" s="235" t="s">
        <v>1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178</v>
      </c>
      <c r="AU354" s="242" t="s">
        <v>83</v>
      </c>
      <c r="AV354" s="13" t="s">
        <v>81</v>
      </c>
      <c r="AW354" s="13" t="s">
        <v>30</v>
      </c>
      <c r="AX354" s="13" t="s">
        <v>73</v>
      </c>
      <c r="AY354" s="242" t="s">
        <v>169</v>
      </c>
    </row>
    <row r="355" s="14" customFormat="1">
      <c r="A355" s="14"/>
      <c r="B355" s="243"/>
      <c r="C355" s="244"/>
      <c r="D355" s="234" t="s">
        <v>178</v>
      </c>
      <c r="E355" s="245" t="s">
        <v>1</v>
      </c>
      <c r="F355" s="246" t="s">
        <v>2207</v>
      </c>
      <c r="G355" s="244"/>
      <c r="H355" s="247">
        <v>33.600000000000001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178</v>
      </c>
      <c r="AU355" s="253" t="s">
        <v>83</v>
      </c>
      <c r="AV355" s="14" t="s">
        <v>83</v>
      </c>
      <c r="AW355" s="14" t="s">
        <v>30</v>
      </c>
      <c r="AX355" s="14" t="s">
        <v>73</v>
      </c>
      <c r="AY355" s="253" t="s">
        <v>169</v>
      </c>
    </row>
    <row r="356" s="14" customFormat="1">
      <c r="A356" s="14"/>
      <c r="B356" s="243"/>
      <c r="C356" s="244"/>
      <c r="D356" s="234" t="s">
        <v>178</v>
      </c>
      <c r="E356" s="245" t="s">
        <v>1</v>
      </c>
      <c r="F356" s="246" t="s">
        <v>2197</v>
      </c>
      <c r="G356" s="244"/>
      <c r="H356" s="247">
        <v>5.0999999999999996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178</v>
      </c>
      <c r="AU356" s="253" t="s">
        <v>83</v>
      </c>
      <c r="AV356" s="14" t="s">
        <v>83</v>
      </c>
      <c r="AW356" s="14" t="s">
        <v>30</v>
      </c>
      <c r="AX356" s="14" t="s">
        <v>73</v>
      </c>
      <c r="AY356" s="253" t="s">
        <v>169</v>
      </c>
    </row>
    <row r="357" s="14" customFormat="1">
      <c r="A357" s="14"/>
      <c r="B357" s="243"/>
      <c r="C357" s="244"/>
      <c r="D357" s="234" t="s">
        <v>178</v>
      </c>
      <c r="E357" s="245" t="s">
        <v>1</v>
      </c>
      <c r="F357" s="246" t="s">
        <v>2208</v>
      </c>
      <c r="G357" s="244"/>
      <c r="H357" s="247">
        <v>77.599999999999994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178</v>
      </c>
      <c r="AU357" s="253" t="s">
        <v>83</v>
      </c>
      <c r="AV357" s="14" t="s">
        <v>83</v>
      </c>
      <c r="AW357" s="14" t="s">
        <v>30</v>
      </c>
      <c r="AX357" s="14" t="s">
        <v>73</v>
      </c>
      <c r="AY357" s="253" t="s">
        <v>169</v>
      </c>
    </row>
    <row r="358" s="15" customFormat="1">
      <c r="A358" s="15"/>
      <c r="B358" s="254"/>
      <c r="C358" s="255"/>
      <c r="D358" s="234" t="s">
        <v>178</v>
      </c>
      <c r="E358" s="256" t="s">
        <v>1</v>
      </c>
      <c r="F358" s="257" t="s">
        <v>181</v>
      </c>
      <c r="G358" s="255"/>
      <c r="H358" s="258">
        <v>116.3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178</v>
      </c>
      <c r="AU358" s="264" t="s">
        <v>83</v>
      </c>
      <c r="AV358" s="15" t="s">
        <v>177</v>
      </c>
      <c r="AW358" s="15" t="s">
        <v>30</v>
      </c>
      <c r="AX358" s="15" t="s">
        <v>81</v>
      </c>
      <c r="AY358" s="264" t="s">
        <v>169</v>
      </c>
    </row>
    <row r="359" s="2" customFormat="1" ht="24.15" customHeight="1">
      <c r="A359" s="39"/>
      <c r="B359" s="40"/>
      <c r="C359" s="219" t="s">
        <v>803</v>
      </c>
      <c r="D359" s="219" t="s">
        <v>172</v>
      </c>
      <c r="E359" s="220" t="s">
        <v>1150</v>
      </c>
      <c r="F359" s="221" t="s">
        <v>1151</v>
      </c>
      <c r="G359" s="222" t="s">
        <v>351</v>
      </c>
      <c r="H359" s="223">
        <v>0.96299999999999997</v>
      </c>
      <c r="I359" s="224"/>
      <c r="J359" s="225">
        <f>ROUND(I359*H359,2)</f>
        <v>0</v>
      </c>
      <c r="K359" s="221" t="s">
        <v>176</v>
      </c>
      <c r="L359" s="45"/>
      <c r="M359" s="226" t="s">
        <v>1</v>
      </c>
      <c r="N359" s="227" t="s">
        <v>38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316</v>
      </c>
      <c r="AT359" s="230" t="s">
        <v>172</v>
      </c>
      <c r="AU359" s="230" t="s">
        <v>83</v>
      </c>
      <c r="AY359" s="18" t="s">
        <v>169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81</v>
      </c>
      <c r="BK359" s="231">
        <f>ROUND(I359*H359,2)</f>
        <v>0</v>
      </c>
      <c r="BL359" s="18" t="s">
        <v>316</v>
      </c>
      <c r="BM359" s="230" t="s">
        <v>792</v>
      </c>
    </row>
    <row r="360" s="12" customFormat="1" ht="22.8" customHeight="1">
      <c r="A360" s="12"/>
      <c r="B360" s="203"/>
      <c r="C360" s="204"/>
      <c r="D360" s="205" t="s">
        <v>72</v>
      </c>
      <c r="E360" s="217" t="s">
        <v>466</v>
      </c>
      <c r="F360" s="217" t="s">
        <v>467</v>
      </c>
      <c r="G360" s="204"/>
      <c r="H360" s="204"/>
      <c r="I360" s="207"/>
      <c r="J360" s="218">
        <f>BK360</f>
        <v>0</v>
      </c>
      <c r="K360" s="204"/>
      <c r="L360" s="209"/>
      <c r="M360" s="210"/>
      <c r="N360" s="211"/>
      <c r="O360" s="211"/>
      <c r="P360" s="212">
        <f>SUM(P361:P372)</f>
        <v>0</v>
      </c>
      <c r="Q360" s="211"/>
      <c r="R360" s="212">
        <f>SUM(R361:R372)</f>
        <v>0</v>
      </c>
      <c r="S360" s="211"/>
      <c r="T360" s="213">
        <f>SUM(T361:T372)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4" t="s">
        <v>83</v>
      </c>
      <c r="AT360" s="215" t="s">
        <v>72</v>
      </c>
      <c r="AU360" s="215" t="s">
        <v>81</v>
      </c>
      <c r="AY360" s="214" t="s">
        <v>169</v>
      </c>
      <c r="BK360" s="216">
        <f>SUM(BK361:BK372)</f>
        <v>0</v>
      </c>
    </row>
    <row r="361" s="2" customFormat="1" ht="24.15" customHeight="1">
      <c r="A361" s="39"/>
      <c r="B361" s="40"/>
      <c r="C361" s="219" t="s">
        <v>625</v>
      </c>
      <c r="D361" s="219" t="s">
        <v>172</v>
      </c>
      <c r="E361" s="220" t="s">
        <v>1180</v>
      </c>
      <c r="F361" s="221" t="s">
        <v>1181</v>
      </c>
      <c r="G361" s="222" t="s">
        <v>175</v>
      </c>
      <c r="H361" s="223">
        <v>402.51400000000001</v>
      </c>
      <c r="I361" s="224"/>
      <c r="J361" s="225">
        <f>ROUND(I361*H361,2)</f>
        <v>0</v>
      </c>
      <c r="K361" s="221" t="s">
        <v>176</v>
      </c>
      <c r="L361" s="45"/>
      <c r="M361" s="226" t="s">
        <v>1</v>
      </c>
      <c r="N361" s="227" t="s">
        <v>38</v>
      </c>
      <c r="O361" s="92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316</v>
      </c>
      <c r="AT361" s="230" t="s">
        <v>172</v>
      </c>
      <c r="AU361" s="230" t="s">
        <v>83</v>
      </c>
      <c r="AY361" s="18" t="s">
        <v>169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81</v>
      </c>
      <c r="BK361" s="231">
        <f>ROUND(I361*H361,2)</f>
        <v>0</v>
      </c>
      <c r="BL361" s="18" t="s">
        <v>316</v>
      </c>
      <c r="BM361" s="230" t="s">
        <v>795</v>
      </c>
    </row>
    <row r="362" s="13" customFormat="1">
      <c r="A362" s="13"/>
      <c r="B362" s="232"/>
      <c r="C362" s="233"/>
      <c r="D362" s="234" t="s">
        <v>178</v>
      </c>
      <c r="E362" s="235" t="s">
        <v>1</v>
      </c>
      <c r="F362" s="236" t="s">
        <v>179</v>
      </c>
      <c r="G362" s="233"/>
      <c r="H362" s="235" t="s">
        <v>1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178</v>
      </c>
      <c r="AU362" s="242" t="s">
        <v>83</v>
      </c>
      <c r="AV362" s="13" t="s">
        <v>81</v>
      </c>
      <c r="AW362" s="13" t="s">
        <v>30</v>
      </c>
      <c r="AX362" s="13" t="s">
        <v>73</v>
      </c>
      <c r="AY362" s="242" t="s">
        <v>169</v>
      </c>
    </row>
    <row r="363" s="14" customFormat="1">
      <c r="A363" s="14"/>
      <c r="B363" s="243"/>
      <c r="C363" s="244"/>
      <c r="D363" s="234" t="s">
        <v>178</v>
      </c>
      <c r="E363" s="245" t="s">
        <v>1</v>
      </c>
      <c r="F363" s="246" t="s">
        <v>2209</v>
      </c>
      <c r="G363" s="244"/>
      <c r="H363" s="247">
        <v>51.659999999999997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178</v>
      </c>
      <c r="AU363" s="253" t="s">
        <v>83</v>
      </c>
      <c r="AV363" s="14" t="s">
        <v>83</v>
      </c>
      <c r="AW363" s="14" t="s">
        <v>30</v>
      </c>
      <c r="AX363" s="14" t="s">
        <v>73</v>
      </c>
      <c r="AY363" s="253" t="s">
        <v>169</v>
      </c>
    </row>
    <row r="364" s="14" customFormat="1">
      <c r="A364" s="14"/>
      <c r="B364" s="243"/>
      <c r="C364" s="244"/>
      <c r="D364" s="234" t="s">
        <v>178</v>
      </c>
      <c r="E364" s="245" t="s">
        <v>1</v>
      </c>
      <c r="F364" s="246" t="s">
        <v>2210</v>
      </c>
      <c r="G364" s="244"/>
      <c r="H364" s="247">
        <v>33.878999999999998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178</v>
      </c>
      <c r="AU364" s="253" t="s">
        <v>83</v>
      </c>
      <c r="AV364" s="14" t="s">
        <v>83</v>
      </c>
      <c r="AW364" s="14" t="s">
        <v>30</v>
      </c>
      <c r="AX364" s="14" t="s">
        <v>73</v>
      </c>
      <c r="AY364" s="253" t="s">
        <v>169</v>
      </c>
    </row>
    <row r="365" s="14" customFormat="1">
      <c r="A365" s="14"/>
      <c r="B365" s="243"/>
      <c r="C365" s="244"/>
      <c r="D365" s="234" t="s">
        <v>178</v>
      </c>
      <c r="E365" s="245" t="s">
        <v>1</v>
      </c>
      <c r="F365" s="246" t="s">
        <v>2211</v>
      </c>
      <c r="G365" s="244"/>
      <c r="H365" s="247">
        <v>118.14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178</v>
      </c>
      <c r="AU365" s="253" t="s">
        <v>83</v>
      </c>
      <c r="AV365" s="14" t="s">
        <v>83</v>
      </c>
      <c r="AW365" s="14" t="s">
        <v>30</v>
      </c>
      <c r="AX365" s="14" t="s">
        <v>73</v>
      </c>
      <c r="AY365" s="253" t="s">
        <v>169</v>
      </c>
    </row>
    <row r="366" s="14" customFormat="1">
      <c r="A366" s="14"/>
      <c r="B366" s="243"/>
      <c r="C366" s="244"/>
      <c r="D366" s="234" t="s">
        <v>178</v>
      </c>
      <c r="E366" s="245" t="s">
        <v>1</v>
      </c>
      <c r="F366" s="246" t="s">
        <v>2162</v>
      </c>
      <c r="G366" s="244"/>
      <c r="H366" s="247">
        <v>144.15000000000001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178</v>
      </c>
      <c r="AU366" s="253" t="s">
        <v>83</v>
      </c>
      <c r="AV366" s="14" t="s">
        <v>83</v>
      </c>
      <c r="AW366" s="14" t="s">
        <v>30</v>
      </c>
      <c r="AX366" s="14" t="s">
        <v>73</v>
      </c>
      <c r="AY366" s="253" t="s">
        <v>169</v>
      </c>
    </row>
    <row r="367" s="14" customFormat="1">
      <c r="A367" s="14"/>
      <c r="B367" s="243"/>
      <c r="C367" s="244"/>
      <c r="D367" s="234" t="s">
        <v>178</v>
      </c>
      <c r="E367" s="245" t="s">
        <v>1</v>
      </c>
      <c r="F367" s="246" t="s">
        <v>2212</v>
      </c>
      <c r="G367" s="244"/>
      <c r="H367" s="247">
        <v>100.5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178</v>
      </c>
      <c r="AU367" s="253" t="s">
        <v>83</v>
      </c>
      <c r="AV367" s="14" t="s">
        <v>83</v>
      </c>
      <c r="AW367" s="14" t="s">
        <v>30</v>
      </c>
      <c r="AX367" s="14" t="s">
        <v>73</v>
      </c>
      <c r="AY367" s="253" t="s">
        <v>169</v>
      </c>
    </row>
    <row r="368" s="14" customFormat="1">
      <c r="A368" s="14"/>
      <c r="B368" s="243"/>
      <c r="C368" s="244"/>
      <c r="D368" s="234" t="s">
        <v>178</v>
      </c>
      <c r="E368" s="245" t="s">
        <v>1</v>
      </c>
      <c r="F368" s="246" t="s">
        <v>2213</v>
      </c>
      <c r="G368" s="244"/>
      <c r="H368" s="247">
        <v>-45.814999999999998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178</v>
      </c>
      <c r="AU368" s="253" t="s">
        <v>83</v>
      </c>
      <c r="AV368" s="14" t="s">
        <v>83</v>
      </c>
      <c r="AW368" s="14" t="s">
        <v>30</v>
      </c>
      <c r="AX368" s="14" t="s">
        <v>73</v>
      </c>
      <c r="AY368" s="253" t="s">
        <v>169</v>
      </c>
    </row>
    <row r="369" s="15" customFormat="1">
      <c r="A369" s="15"/>
      <c r="B369" s="254"/>
      <c r="C369" s="255"/>
      <c r="D369" s="234" t="s">
        <v>178</v>
      </c>
      <c r="E369" s="256" t="s">
        <v>1</v>
      </c>
      <c r="F369" s="257" t="s">
        <v>181</v>
      </c>
      <c r="G369" s="255"/>
      <c r="H369" s="258">
        <v>402.51399999999995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4" t="s">
        <v>178</v>
      </c>
      <c r="AU369" s="264" t="s">
        <v>83</v>
      </c>
      <c r="AV369" s="15" t="s">
        <v>177</v>
      </c>
      <c r="AW369" s="15" t="s">
        <v>30</v>
      </c>
      <c r="AX369" s="15" t="s">
        <v>81</v>
      </c>
      <c r="AY369" s="264" t="s">
        <v>169</v>
      </c>
    </row>
    <row r="370" s="2" customFormat="1" ht="33" customHeight="1">
      <c r="A370" s="39"/>
      <c r="B370" s="40"/>
      <c r="C370" s="219" t="s">
        <v>810</v>
      </c>
      <c r="D370" s="219" t="s">
        <v>172</v>
      </c>
      <c r="E370" s="220" t="s">
        <v>1184</v>
      </c>
      <c r="F370" s="221" t="s">
        <v>1185</v>
      </c>
      <c r="G370" s="222" t="s">
        <v>175</v>
      </c>
      <c r="H370" s="223">
        <v>402.51400000000001</v>
      </c>
      <c r="I370" s="224"/>
      <c r="J370" s="225">
        <f>ROUND(I370*H370,2)</f>
        <v>0</v>
      </c>
      <c r="K370" s="221" t="s">
        <v>176</v>
      </c>
      <c r="L370" s="45"/>
      <c r="M370" s="226" t="s">
        <v>1</v>
      </c>
      <c r="N370" s="227" t="s">
        <v>38</v>
      </c>
      <c r="O370" s="92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316</v>
      </c>
      <c r="AT370" s="230" t="s">
        <v>172</v>
      </c>
      <c r="AU370" s="230" t="s">
        <v>83</v>
      </c>
      <c r="AY370" s="18" t="s">
        <v>169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81</v>
      </c>
      <c r="BK370" s="231">
        <f>ROUND(I370*H370,2)</f>
        <v>0</v>
      </c>
      <c r="BL370" s="18" t="s">
        <v>316</v>
      </c>
      <c r="BM370" s="230" t="s">
        <v>799</v>
      </c>
    </row>
    <row r="371" s="14" customFormat="1">
      <c r="A371" s="14"/>
      <c r="B371" s="243"/>
      <c r="C371" s="244"/>
      <c r="D371" s="234" t="s">
        <v>178</v>
      </c>
      <c r="E371" s="245" t="s">
        <v>1</v>
      </c>
      <c r="F371" s="246" t="s">
        <v>2214</v>
      </c>
      <c r="G371" s="244"/>
      <c r="H371" s="247">
        <v>402.51400000000001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178</v>
      </c>
      <c r="AU371" s="253" t="s">
        <v>83</v>
      </c>
      <c r="AV371" s="14" t="s">
        <v>83</v>
      </c>
      <c r="AW371" s="14" t="s">
        <v>30</v>
      </c>
      <c r="AX371" s="14" t="s">
        <v>73</v>
      </c>
      <c r="AY371" s="253" t="s">
        <v>169</v>
      </c>
    </row>
    <row r="372" s="15" customFormat="1">
      <c r="A372" s="15"/>
      <c r="B372" s="254"/>
      <c r="C372" s="255"/>
      <c r="D372" s="234" t="s">
        <v>178</v>
      </c>
      <c r="E372" s="256" t="s">
        <v>1</v>
      </c>
      <c r="F372" s="257" t="s">
        <v>181</v>
      </c>
      <c r="G372" s="255"/>
      <c r="H372" s="258">
        <v>402.51400000000001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4" t="s">
        <v>178</v>
      </c>
      <c r="AU372" s="264" t="s">
        <v>83</v>
      </c>
      <c r="AV372" s="15" t="s">
        <v>177</v>
      </c>
      <c r="AW372" s="15" t="s">
        <v>30</v>
      </c>
      <c r="AX372" s="15" t="s">
        <v>81</v>
      </c>
      <c r="AY372" s="264" t="s">
        <v>169</v>
      </c>
    </row>
    <row r="373" s="12" customFormat="1" ht="25.92" customHeight="1">
      <c r="A373" s="12"/>
      <c r="B373" s="203"/>
      <c r="C373" s="204"/>
      <c r="D373" s="205" t="s">
        <v>72</v>
      </c>
      <c r="E373" s="206" t="s">
        <v>737</v>
      </c>
      <c r="F373" s="206" t="s">
        <v>1972</v>
      </c>
      <c r="G373" s="204"/>
      <c r="H373" s="204"/>
      <c r="I373" s="207"/>
      <c r="J373" s="208">
        <f>BK373</f>
        <v>0</v>
      </c>
      <c r="K373" s="204"/>
      <c r="L373" s="209"/>
      <c r="M373" s="210"/>
      <c r="N373" s="211"/>
      <c r="O373" s="211"/>
      <c r="P373" s="212">
        <f>P374</f>
        <v>0</v>
      </c>
      <c r="Q373" s="211"/>
      <c r="R373" s="212">
        <f>R374</f>
        <v>0</v>
      </c>
      <c r="S373" s="211"/>
      <c r="T373" s="213">
        <f>T374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4" t="s">
        <v>170</v>
      </c>
      <c r="AT373" s="215" t="s">
        <v>72</v>
      </c>
      <c r="AU373" s="215" t="s">
        <v>73</v>
      </c>
      <c r="AY373" s="214" t="s">
        <v>169</v>
      </c>
      <c r="BK373" s="216">
        <f>BK374</f>
        <v>0</v>
      </c>
    </row>
    <row r="374" s="12" customFormat="1" ht="22.8" customHeight="1">
      <c r="A374" s="12"/>
      <c r="B374" s="203"/>
      <c r="C374" s="204"/>
      <c r="D374" s="205" t="s">
        <v>72</v>
      </c>
      <c r="E374" s="217" t="s">
        <v>2215</v>
      </c>
      <c r="F374" s="217" t="s">
        <v>2216</v>
      </c>
      <c r="G374" s="204"/>
      <c r="H374" s="204"/>
      <c r="I374" s="207"/>
      <c r="J374" s="218">
        <f>BK374</f>
        <v>0</v>
      </c>
      <c r="K374" s="204"/>
      <c r="L374" s="209"/>
      <c r="M374" s="210"/>
      <c r="N374" s="211"/>
      <c r="O374" s="211"/>
      <c r="P374" s="212">
        <f>SUM(P375:P377)</f>
        <v>0</v>
      </c>
      <c r="Q374" s="211"/>
      <c r="R374" s="212">
        <f>SUM(R375:R377)</f>
        <v>0</v>
      </c>
      <c r="S374" s="211"/>
      <c r="T374" s="213">
        <f>SUM(T375:T377)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4" t="s">
        <v>170</v>
      </c>
      <c r="AT374" s="215" t="s">
        <v>72</v>
      </c>
      <c r="AU374" s="215" t="s">
        <v>81</v>
      </c>
      <c r="AY374" s="214" t="s">
        <v>169</v>
      </c>
      <c r="BK374" s="216">
        <f>SUM(BK375:BK377)</f>
        <v>0</v>
      </c>
    </row>
    <row r="375" s="2" customFormat="1" ht="37.8" customHeight="1">
      <c r="A375" s="39"/>
      <c r="B375" s="40"/>
      <c r="C375" s="219" t="s">
        <v>628</v>
      </c>
      <c r="D375" s="219" t="s">
        <v>172</v>
      </c>
      <c r="E375" s="220" t="s">
        <v>2217</v>
      </c>
      <c r="F375" s="221" t="s">
        <v>2218</v>
      </c>
      <c r="G375" s="222" t="s">
        <v>521</v>
      </c>
      <c r="H375" s="223">
        <v>1</v>
      </c>
      <c r="I375" s="224"/>
      <c r="J375" s="225">
        <f>ROUND(I375*H375,2)</f>
        <v>0</v>
      </c>
      <c r="K375" s="221" t="s">
        <v>409</v>
      </c>
      <c r="L375" s="45"/>
      <c r="M375" s="226" t="s">
        <v>1</v>
      </c>
      <c r="N375" s="227" t="s">
        <v>38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628</v>
      </c>
      <c r="AT375" s="230" t="s">
        <v>172</v>
      </c>
      <c r="AU375" s="230" t="s">
        <v>83</v>
      </c>
      <c r="AY375" s="18" t="s">
        <v>169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81</v>
      </c>
      <c r="BK375" s="231">
        <f>ROUND(I375*H375,2)</f>
        <v>0</v>
      </c>
      <c r="BL375" s="18" t="s">
        <v>628</v>
      </c>
      <c r="BM375" s="230" t="s">
        <v>802</v>
      </c>
    </row>
    <row r="376" s="14" customFormat="1">
      <c r="A376" s="14"/>
      <c r="B376" s="243"/>
      <c r="C376" s="244"/>
      <c r="D376" s="234" t="s">
        <v>178</v>
      </c>
      <c r="E376" s="245" t="s">
        <v>1</v>
      </c>
      <c r="F376" s="246" t="s">
        <v>81</v>
      </c>
      <c r="G376" s="244"/>
      <c r="H376" s="247">
        <v>1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178</v>
      </c>
      <c r="AU376" s="253" t="s">
        <v>83</v>
      </c>
      <c r="AV376" s="14" t="s">
        <v>83</v>
      </c>
      <c r="AW376" s="14" t="s">
        <v>30</v>
      </c>
      <c r="AX376" s="14" t="s">
        <v>73</v>
      </c>
      <c r="AY376" s="253" t="s">
        <v>169</v>
      </c>
    </row>
    <row r="377" s="15" customFormat="1">
      <c r="A377" s="15"/>
      <c r="B377" s="254"/>
      <c r="C377" s="255"/>
      <c r="D377" s="234" t="s">
        <v>178</v>
      </c>
      <c r="E377" s="256" t="s">
        <v>1</v>
      </c>
      <c r="F377" s="257" t="s">
        <v>181</v>
      </c>
      <c r="G377" s="255"/>
      <c r="H377" s="258">
        <v>1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4" t="s">
        <v>178</v>
      </c>
      <c r="AU377" s="264" t="s">
        <v>83</v>
      </c>
      <c r="AV377" s="15" t="s">
        <v>177</v>
      </c>
      <c r="AW377" s="15" t="s">
        <v>30</v>
      </c>
      <c r="AX377" s="15" t="s">
        <v>81</v>
      </c>
      <c r="AY377" s="264" t="s">
        <v>169</v>
      </c>
    </row>
    <row r="378" s="12" customFormat="1" ht="25.92" customHeight="1">
      <c r="A378" s="12"/>
      <c r="B378" s="203"/>
      <c r="C378" s="204"/>
      <c r="D378" s="205" t="s">
        <v>72</v>
      </c>
      <c r="E378" s="206" t="s">
        <v>1188</v>
      </c>
      <c r="F378" s="206" t="s">
        <v>1189</v>
      </c>
      <c r="G378" s="204"/>
      <c r="H378" s="204"/>
      <c r="I378" s="207"/>
      <c r="J378" s="208">
        <f>BK378</f>
        <v>0</v>
      </c>
      <c r="K378" s="204"/>
      <c r="L378" s="209"/>
      <c r="M378" s="210"/>
      <c r="N378" s="211"/>
      <c r="O378" s="211"/>
      <c r="P378" s="212">
        <f>SUM(P379:P386)</f>
        <v>0</v>
      </c>
      <c r="Q378" s="211"/>
      <c r="R378" s="212">
        <f>SUM(R379:R386)</f>
        <v>0</v>
      </c>
      <c r="S378" s="211"/>
      <c r="T378" s="213">
        <f>SUM(T379:T386)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4" t="s">
        <v>177</v>
      </c>
      <c r="AT378" s="215" t="s">
        <v>72</v>
      </c>
      <c r="AU378" s="215" t="s">
        <v>73</v>
      </c>
      <c r="AY378" s="214" t="s">
        <v>169</v>
      </c>
      <c r="BK378" s="216">
        <f>SUM(BK379:BK386)</f>
        <v>0</v>
      </c>
    </row>
    <row r="379" s="2" customFormat="1" ht="21.75" customHeight="1">
      <c r="A379" s="39"/>
      <c r="B379" s="40"/>
      <c r="C379" s="219" t="s">
        <v>816</v>
      </c>
      <c r="D379" s="219" t="s">
        <v>172</v>
      </c>
      <c r="E379" s="220" t="s">
        <v>1191</v>
      </c>
      <c r="F379" s="221" t="s">
        <v>1192</v>
      </c>
      <c r="G379" s="222" t="s">
        <v>1193</v>
      </c>
      <c r="H379" s="223">
        <v>40</v>
      </c>
      <c r="I379" s="224"/>
      <c r="J379" s="225">
        <f>ROUND(I379*H379,2)</f>
        <v>0</v>
      </c>
      <c r="K379" s="221" t="s">
        <v>176</v>
      </c>
      <c r="L379" s="45"/>
      <c r="M379" s="226" t="s">
        <v>1</v>
      </c>
      <c r="N379" s="227" t="s">
        <v>38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1194</v>
      </c>
      <c r="AT379" s="230" t="s">
        <v>172</v>
      </c>
      <c r="AU379" s="230" t="s">
        <v>81</v>
      </c>
      <c r="AY379" s="18" t="s">
        <v>169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81</v>
      </c>
      <c r="BK379" s="231">
        <f>ROUND(I379*H379,2)</f>
        <v>0</v>
      </c>
      <c r="BL379" s="18" t="s">
        <v>1194</v>
      </c>
      <c r="BM379" s="230" t="s">
        <v>806</v>
      </c>
    </row>
    <row r="380" s="2" customFormat="1">
      <c r="A380" s="39"/>
      <c r="B380" s="40"/>
      <c r="C380" s="41"/>
      <c r="D380" s="234" t="s">
        <v>522</v>
      </c>
      <c r="E380" s="41"/>
      <c r="F380" s="279" t="s">
        <v>1196</v>
      </c>
      <c r="G380" s="41"/>
      <c r="H380" s="41"/>
      <c r="I380" s="280"/>
      <c r="J380" s="41"/>
      <c r="K380" s="41"/>
      <c r="L380" s="45"/>
      <c r="M380" s="281"/>
      <c r="N380" s="282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522</v>
      </c>
      <c r="AU380" s="18" t="s">
        <v>81</v>
      </c>
    </row>
    <row r="381" s="13" customFormat="1">
      <c r="A381" s="13"/>
      <c r="B381" s="232"/>
      <c r="C381" s="233"/>
      <c r="D381" s="234" t="s">
        <v>178</v>
      </c>
      <c r="E381" s="235" t="s">
        <v>1</v>
      </c>
      <c r="F381" s="236" t="s">
        <v>1197</v>
      </c>
      <c r="G381" s="233"/>
      <c r="H381" s="235" t="s">
        <v>1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178</v>
      </c>
      <c r="AU381" s="242" t="s">
        <v>81</v>
      </c>
      <c r="AV381" s="13" t="s">
        <v>81</v>
      </c>
      <c r="AW381" s="13" t="s">
        <v>30</v>
      </c>
      <c r="AX381" s="13" t="s">
        <v>73</v>
      </c>
      <c r="AY381" s="242" t="s">
        <v>169</v>
      </c>
    </row>
    <row r="382" s="14" customFormat="1">
      <c r="A382" s="14"/>
      <c r="B382" s="243"/>
      <c r="C382" s="244"/>
      <c r="D382" s="234" t="s">
        <v>178</v>
      </c>
      <c r="E382" s="245" t="s">
        <v>1</v>
      </c>
      <c r="F382" s="246" t="s">
        <v>376</v>
      </c>
      <c r="G382" s="244"/>
      <c r="H382" s="247">
        <v>40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178</v>
      </c>
      <c r="AU382" s="253" t="s">
        <v>81</v>
      </c>
      <c r="AV382" s="14" t="s">
        <v>83</v>
      </c>
      <c r="AW382" s="14" t="s">
        <v>30</v>
      </c>
      <c r="AX382" s="14" t="s">
        <v>73</v>
      </c>
      <c r="AY382" s="253" t="s">
        <v>169</v>
      </c>
    </row>
    <row r="383" s="15" customFormat="1">
      <c r="A383" s="15"/>
      <c r="B383" s="254"/>
      <c r="C383" s="255"/>
      <c r="D383" s="234" t="s">
        <v>178</v>
      </c>
      <c r="E383" s="256" t="s">
        <v>1</v>
      </c>
      <c r="F383" s="257" t="s">
        <v>181</v>
      </c>
      <c r="G383" s="255"/>
      <c r="H383" s="258">
        <v>40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4" t="s">
        <v>178</v>
      </c>
      <c r="AU383" s="264" t="s">
        <v>81</v>
      </c>
      <c r="AV383" s="15" t="s">
        <v>177</v>
      </c>
      <c r="AW383" s="15" t="s">
        <v>30</v>
      </c>
      <c r="AX383" s="15" t="s">
        <v>81</v>
      </c>
      <c r="AY383" s="264" t="s">
        <v>169</v>
      </c>
    </row>
    <row r="384" s="2" customFormat="1" ht="16.5" customHeight="1">
      <c r="A384" s="39"/>
      <c r="B384" s="40"/>
      <c r="C384" s="219" t="s">
        <v>634</v>
      </c>
      <c r="D384" s="219" t="s">
        <v>172</v>
      </c>
      <c r="E384" s="220" t="s">
        <v>1198</v>
      </c>
      <c r="F384" s="221" t="s">
        <v>1199</v>
      </c>
      <c r="G384" s="222" t="s">
        <v>1193</v>
      </c>
      <c r="H384" s="223">
        <v>80</v>
      </c>
      <c r="I384" s="224"/>
      <c r="J384" s="225">
        <f>ROUND(I384*H384,2)</f>
        <v>0</v>
      </c>
      <c r="K384" s="221" t="s">
        <v>176</v>
      </c>
      <c r="L384" s="45"/>
      <c r="M384" s="226" t="s">
        <v>1</v>
      </c>
      <c r="N384" s="227" t="s">
        <v>38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1194</v>
      </c>
      <c r="AT384" s="230" t="s">
        <v>172</v>
      </c>
      <c r="AU384" s="230" t="s">
        <v>81</v>
      </c>
      <c r="AY384" s="18" t="s">
        <v>169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81</v>
      </c>
      <c r="BK384" s="231">
        <f>ROUND(I384*H384,2)</f>
        <v>0</v>
      </c>
      <c r="BL384" s="18" t="s">
        <v>1194</v>
      </c>
      <c r="BM384" s="230" t="s">
        <v>809</v>
      </c>
    </row>
    <row r="385" s="14" customFormat="1">
      <c r="A385" s="14"/>
      <c r="B385" s="243"/>
      <c r="C385" s="244"/>
      <c r="D385" s="234" t="s">
        <v>178</v>
      </c>
      <c r="E385" s="245" t="s">
        <v>1</v>
      </c>
      <c r="F385" s="246" t="s">
        <v>664</v>
      </c>
      <c r="G385" s="244"/>
      <c r="H385" s="247">
        <v>80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178</v>
      </c>
      <c r="AU385" s="253" t="s">
        <v>81</v>
      </c>
      <c r="AV385" s="14" t="s">
        <v>83</v>
      </c>
      <c r="AW385" s="14" t="s">
        <v>30</v>
      </c>
      <c r="AX385" s="14" t="s">
        <v>73</v>
      </c>
      <c r="AY385" s="253" t="s">
        <v>169</v>
      </c>
    </row>
    <row r="386" s="15" customFormat="1">
      <c r="A386" s="15"/>
      <c r="B386" s="254"/>
      <c r="C386" s="255"/>
      <c r="D386" s="234" t="s">
        <v>178</v>
      </c>
      <c r="E386" s="256" t="s">
        <v>1</v>
      </c>
      <c r="F386" s="257" t="s">
        <v>181</v>
      </c>
      <c r="G386" s="255"/>
      <c r="H386" s="258">
        <v>80</v>
      </c>
      <c r="I386" s="259"/>
      <c r="J386" s="255"/>
      <c r="K386" s="255"/>
      <c r="L386" s="260"/>
      <c r="M386" s="276"/>
      <c r="N386" s="277"/>
      <c r="O386" s="277"/>
      <c r="P386" s="277"/>
      <c r="Q386" s="277"/>
      <c r="R386" s="277"/>
      <c r="S386" s="277"/>
      <c r="T386" s="27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4" t="s">
        <v>178</v>
      </c>
      <c r="AU386" s="264" t="s">
        <v>81</v>
      </c>
      <c r="AV386" s="15" t="s">
        <v>177</v>
      </c>
      <c r="AW386" s="15" t="s">
        <v>30</v>
      </c>
      <c r="AX386" s="15" t="s">
        <v>81</v>
      </c>
      <c r="AY386" s="264" t="s">
        <v>169</v>
      </c>
    </row>
    <row r="387" s="2" customFormat="1" ht="6.96" customHeight="1">
      <c r="A387" s="39"/>
      <c r="B387" s="67"/>
      <c r="C387" s="68"/>
      <c r="D387" s="68"/>
      <c r="E387" s="68"/>
      <c r="F387" s="68"/>
      <c r="G387" s="68"/>
      <c r="H387" s="68"/>
      <c r="I387" s="68"/>
      <c r="J387" s="68"/>
      <c r="K387" s="68"/>
      <c r="L387" s="45"/>
      <c r="M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</sheetData>
  <sheetProtection sheet="1" autoFilter="0" formatColumns="0" formatRows="0" objects="1" scenarios="1" spinCount="100000" saltValue="Qf/J/k1cun8R/snAHP6c1fj8+4sVXI+Xa3dYYS46HOTX8r5+RiEpzeNvLLZRRwHW7OaThcXLqUavyzDS7xdnGA==" hashValue="HdOrNp43rxCt0VVTqOaROoVNS74PDlKy/SYDZ+peSkwH3eXcU0M1ZWCi6Z7svKI+T0WDCYPL9bnsmjC3k8qulw==" algorithmName="SHA-512" password="CC35"/>
  <autoFilter ref="C131:K386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2219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ROUND((SUM(BE122:BE195)),  2)</f>
        <v>0</v>
      </c>
      <c r="G33" s="39"/>
      <c r="H33" s="39"/>
      <c r="I33" s="156">
        <v>0.20999999999999999</v>
      </c>
      <c r="J33" s="155">
        <f>ROUND(((SUM(BE122:BE195))*I33),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ROUND((SUM(BF122:BF195)),  2)</f>
        <v>0</v>
      </c>
      <c r="G34" s="39"/>
      <c r="H34" s="39"/>
      <c r="I34" s="156">
        <v>0.14999999999999999</v>
      </c>
      <c r="J34" s="155">
        <f>ROUND(((SUM(BF122:BF195))*I34),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ROUND((SUM(BG122:BG195)),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ROUND((SUM(BH122:BH195)),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ROUND((SUM(BI122:BI195)),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03.1 -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1760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1761</v>
      </c>
      <c r="E99" s="189"/>
      <c r="F99" s="189"/>
      <c r="G99" s="189"/>
      <c r="H99" s="189"/>
      <c r="I99" s="189"/>
      <c r="J99" s="190">
        <f>J183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1762</v>
      </c>
      <c r="E100" s="183"/>
      <c r="F100" s="183"/>
      <c r="G100" s="183"/>
      <c r="H100" s="183"/>
      <c r="I100" s="183"/>
      <c r="J100" s="184">
        <f>J186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498</v>
      </c>
      <c r="E101" s="183"/>
      <c r="F101" s="183"/>
      <c r="G101" s="183"/>
      <c r="H101" s="183"/>
      <c r="I101" s="183"/>
      <c r="J101" s="184">
        <f>J187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1764</v>
      </c>
      <c r="E102" s="183"/>
      <c r="F102" s="183"/>
      <c r="G102" s="183"/>
      <c r="H102" s="183"/>
      <c r="I102" s="183"/>
      <c r="J102" s="184">
        <f>J192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75" t="str">
        <f>E7</f>
        <v xml:space="preserve"> Dětský domov a školní jídelna Sedloňov - Stavební úpravy objektu - II. ETAPA SO01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03.1 - Elektroinstalace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14. 12. 2023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29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31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155</v>
      </c>
      <c r="D121" s="195" t="s">
        <v>58</v>
      </c>
      <c r="E121" s="195" t="s">
        <v>54</v>
      </c>
      <c r="F121" s="195" t="s">
        <v>55</v>
      </c>
      <c r="G121" s="195" t="s">
        <v>156</v>
      </c>
      <c r="H121" s="195" t="s">
        <v>157</v>
      </c>
      <c r="I121" s="195" t="s">
        <v>158</v>
      </c>
      <c r="J121" s="195" t="s">
        <v>138</v>
      </c>
      <c r="K121" s="196" t="s">
        <v>159</v>
      </c>
      <c r="L121" s="197"/>
      <c r="M121" s="101" t="s">
        <v>1</v>
      </c>
      <c r="N121" s="102" t="s">
        <v>37</v>
      </c>
      <c r="O121" s="102" t="s">
        <v>160</v>
      </c>
      <c r="P121" s="102" t="s">
        <v>161</v>
      </c>
      <c r="Q121" s="102" t="s">
        <v>162</v>
      </c>
      <c r="R121" s="102" t="s">
        <v>163</v>
      </c>
      <c r="S121" s="102" t="s">
        <v>164</v>
      </c>
      <c r="T121" s="103" t="s">
        <v>165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166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P123+P186+P187+P192</f>
        <v>0</v>
      </c>
      <c r="Q122" s="105"/>
      <c r="R122" s="200">
        <f>R123+R186+R187+R192</f>
        <v>0</v>
      </c>
      <c r="S122" s="105"/>
      <c r="T122" s="201">
        <f>T123+T186+T187+T192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140</v>
      </c>
      <c r="BK122" s="202">
        <f>BK123+BK186+BK187+BK192</f>
        <v>0</v>
      </c>
    </row>
    <row r="123" s="12" customFormat="1" ht="25.92" customHeight="1">
      <c r="A123" s="12"/>
      <c r="B123" s="203"/>
      <c r="C123" s="204"/>
      <c r="D123" s="205" t="s">
        <v>72</v>
      </c>
      <c r="E123" s="206" t="s">
        <v>370</v>
      </c>
      <c r="F123" s="206" t="s">
        <v>371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P124+P183</f>
        <v>0</v>
      </c>
      <c r="Q123" s="211"/>
      <c r="R123" s="212">
        <f>R124+R183</f>
        <v>0</v>
      </c>
      <c r="S123" s="211"/>
      <c r="T123" s="213">
        <f>T124+T183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83</v>
      </c>
      <c r="AT123" s="215" t="s">
        <v>72</v>
      </c>
      <c r="AU123" s="215" t="s">
        <v>73</v>
      </c>
      <c r="AY123" s="214" t="s">
        <v>169</v>
      </c>
      <c r="BK123" s="216">
        <f>BK124+BK183</f>
        <v>0</v>
      </c>
    </row>
    <row r="124" s="12" customFormat="1" ht="22.8" customHeight="1">
      <c r="A124" s="12"/>
      <c r="B124" s="203"/>
      <c r="C124" s="204"/>
      <c r="D124" s="205" t="s">
        <v>72</v>
      </c>
      <c r="E124" s="217" t="s">
        <v>1765</v>
      </c>
      <c r="F124" s="217" t="s">
        <v>1766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SUM(P125:P182)</f>
        <v>0</v>
      </c>
      <c r="Q124" s="211"/>
      <c r="R124" s="212">
        <f>SUM(R125:R182)</f>
        <v>0</v>
      </c>
      <c r="S124" s="211"/>
      <c r="T124" s="213">
        <f>SUM(T125:T182)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83</v>
      </c>
      <c r="AT124" s="215" t="s">
        <v>72</v>
      </c>
      <c r="AU124" s="215" t="s">
        <v>81</v>
      </c>
      <c r="AY124" s="214" t="s">
        <v>169</v>
      </c>
      <c r="BK124" s="216">
        <f>SUM(BK125:BK182)</f>
        <v>0</v>
      </c>
    </row>
    <row r="125" s="2" customFormat="1" ht="37.8" customHeight="1">
      <c r="A125" s="39"/>
      <c r="B125" s="40"/>
      <c r="C125" s="219" t="s">
        <v>81</v>
      </c>
      <c r="D125" s="219" t="s">
        <v>172</v>
      </c>
      <c r="E125" s="220" t="s">
        <v>2220</v>
      </c>
      <c r="F125" s="221" t="s">
        <v>2221</v>
      </c>
      <c r="G125" s="222" t="s">
        <v>561</v>
      </c>
      <c r="H125" s="223">
        <v>45</v>
      </c>
      <c r="I125" s="224"/>
      <c r="J125" s="225">
        <f>ROUND(I125*H125,2)</f>
        <v>0</v>
      </c>
      <c r="K125" s="221" t="s">
        <v>176</v>
      </c>
      <c r="L125" s="45"/>
      <c r="M125" s="226" t="s">
        <v>1</v>
      </c>
      <c r="N125" s="227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316</v>
      </c>
      <c r="AT125" s="230" t="s">
        <v>172</v>
      </c>
      <c r="AU125" s="230" t="s">
        <v>83</v>
      </c>
      <c r="AY125" s="18" t="s">
        <v>169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316</v>
      </c>
      <c r="BM125" s="230" t="s">
        <v>83</v>
      </c>
    </row>
    <row r="126" s="2" customFormat="1" ht="24.15" customHeight="1">
      <c r="A126" s="39"/>
      <c r="B126" s="40"/>
      <c r="C126" s="283" t="s">
        <v>83</v>
      </c>
      <c r="D126" s="283" t="s">
        <v>737</v>
      </c>
      <c r="E126" s="284" t="s">
        <v>2222</v>
      </c>
      <c r="F126" s="285" t="s">
        <v>2223</v>
      </c>
      <c r="G126" s="286" t="s">
        <v>561</v>
      </c>
      <c r="H126" s="287">
        <v>47.25</v>
      </c>
      <c r="I126" s="288"/>
      <c r="J126" s="289">
        <f>ROUND(I126*H126,2)</f>
        <v>0</v>
      </c>
      <c r="K126" s="285" t="s">
        <v>176</v>
      </c>
      <c r="L126" s="290"/>
      <c r="M126" s="291" t="s">
        <v>1</v>
      </c>
      <c r="N126" s="292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355</v>
      </c>
      <c r="AT126" s="230" t="s">
        <v>737</v>
      </c>
      <c r="AU126" s="230" t="s">
        <v>83</v>
      </c>
      <c r="AY126" s="18" t="s">
        <v>169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316</v>
      </c>
      <c r="BM126" s="230" t="s">
        <v>177</v>
      </c>
    </row>
    <row r="127" s="14" customFormat="1">
      <c r="A127" s="14"/>
      <c r="B127" s="243"/>
      <c r="C127" s="244"/>
      <c r="D127" s="234" t="s">
        <v>178</v>
      </c>
      <c r="E127" s="245" t="s">
        <v>1</v>
      </c>
      <c r="F127" s="246" t="s">
        <v>2224</v>
      </c>
      <c r="G127" s="244"/>
      <c r="H127" s="247">
        <v>47.25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178</v>
      </c>
      <c r="AU127" s="253" t="s">
        <v>83</v>
      </c>
      <c r="AV127" s="14" t="s">
        <v>83</v>
      </c>
      <c r="AW127" s="14" t="s">
        <v>30</v>
      </c>
      <c r="AX127" s="14" t="s">
        <v>73</v>
      </c>
      <c r="AY127" s="253" t="s">
        <v>169</v>
      </c>
    </row>
    <row r="128" s="15" customFormat="1">
      <c r="A128" s="15"/>
      <c r="B128" s="254"/>
      <c r="C128" s="255"/>
      <c r="D128" s="234" t="s">
        <v>178</v>
      </c>
      <c r="E128" s="256" t="s">
        <v>1</v>
      </c>
      <c r="F128" s="257" t="s">
        <v>181</v>
      </c>
      <c r="G128" s="255"/>
      <c r="H128" s="258">
        <v>47.25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4" t="s">
        <v>178</v>
      </c>
      <c r="AU128" s="264" t="s">
        <v>83</v>
      </c>
      <c r="AV128" s="15" t="s">
        <v>177</v>
      </c>
      <c r="AW128" s="15" t="s">
        <v>30</v>
      </c>
      <c r="AX128" s="15" t="s">
        <v>81</v>
      </c>
      <c r="AY128" s="264" t="s">
        <v>169</v>
      </c>
    </row>
    <row r="129" s="2" customFormat="1" ht="16.5" customHeight="1">
      <c r="A129" s="39"/>
      <c r="B129" s="40"/>
      <c r="C129" s="283" t="s">
        <v>170</v>
      </c>
      <c r="D129" s="283" t="s">
        <v>737</v>
      </c>
      <c r="E129" s="284" t="s">
        <v>2225</v>
      </c>
      <c r="F129" s="285" t="s">
        <v>2226</v>
      </c>
      <c r="G129" s="286" t="s">
        <v>335</v>
      </c>
      <c r="H129" s="287">
        <v>90</v>
      </c>
      <c r="I129" s="288"/>
      <c r="J129" s="289">
        <f>ROUND(I129*H129,2)</f>
        <v>0</v>
      </c>
      <c r="K129" s="285" t="s">
        <v>176</v>
      </c>
      <c r="L129" s="290"/>
      <c r="M129" s="291" t="s">
        <v>1</v>
      </c>
      <c r="N129" s="292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355</v>
      </c>
      <c r="AT129" s="230" t="s">
        <v>737</v>
      </c>
      <c r="AU129" s="230" t="s">
        <v>83</v>
      </c>
      <c r="AY129" s="18" t="s">
        <v>169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316</v>
      </c>
      <c r="BM129" s="230" t="s">
        <v>200</v>
      </c>
    </row>
    <row r="130" s="2" customFormat="1" ht="44.25" customHeight="1">
      <c r="A130" s="39"/>
      <c r="B130" s="40"/>
      <c r="C130" s="219" t="s">
        <v>177</v>
      </c>
      <c r="D130" s="219" t="s">
        <v>172</v>
      </c>
      <c r="E130" s="220" t="s">
        <v>1788</v>
      </c>
      <c r="F130" s="221" t="s">
        <v>1789</v>
      </c>
      <c r="G130" s="222" t="s">
        <v>335</v>
      </c>
      <c r="H130" s="223">
        <v>23</v>
      </c>
      <c r="I130" s="224"/>
      <c r="J130" s="225">
        <f>ROUND(I130*H130,2)</f>
        <v>0</v>
      </c>
      <c r="K130" s="221" t="s">
        <v>176</v>
      </c>
      <c r="L130" s="45"/>
      <c r="M130" s="226" t="s">
        <v>1</v>
      </c>
      <c r="N130" s="227" t="s">
        <v>38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316</v>
      </c>
      <c r="AT130" s="230" t="s">
        <v>172</v>
      </c>
      <c r="AU130" s="230" t="s">
        <v>83</v>
      </c>
      <c r="AY130" s="18" t="s">
        <v>169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316</v>
      </c>
      <c r="BM130" s="230" t="s">
        <v>250</v>
      </c>
    </row>
    <row r="131" s="2" customFormat="1" ht="21.75" customHeight="1">
      <c r="A131" s="39"/>
      <c r="B131" s="40"/>
      <c r="C131" s="283" t="s">
        <v>251</v>
      </c>
      <c r="D131" s="283" t="s">
        <v>737</v>
      </c>
      <c r="E131" s="284" t="s">
        <v>1790</v>
      </c>
      <c r="F131" s="285" t="s">
        <v>1791</v>
      </c>
      <c r="G131" s="286" t="s">
        <v>335</v>
      </c>
      <c r="H131" s="287">
        <v>19</v>
      </c>
      <c r="I131" s="288"/>
      <c r="J131" s="289">
        <f>ROUND(I131*H131,2)</f>
        <v>0</v>
      </c>
      <c r="K131" s="285" t="s">
        <v>176</v>
      </c>
      <c r="L131" s="290"/>
      <c r="M131" s="291" t="s">
        <v>1</v>
      </c>
      <c r="N131" s="292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355</v>
      </c>
      <c r="AT131" s="230" t="s">
        <v>737</v>
      </c>
      <c r="AU131" s="230" t="s">
        <v>83</v>
      </c>
      <c r="AY131" s="18" t="s">
        <v>169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316</v>
      </c>
      <c r="BM131" s="230" t="s">
        <v>254</v>
      </c>
    </row>
    <row r="132" s="2" customFormat="1" ht="24.15" customHeight="1">
      <c r="A132" s="39"/>
      <c r="B132" s="40"/>
      <c r="C132" s="283" t="s">
        <v>200</v>
      </c>
      <c r="D132" s="283" t="s">
        <v>737</v>
      </c>
      <c r="E132" s="284" t="s">
        <v>1792</v>
      </c>
      <c r="F132" s="285" t="s">
        <v>1793</v>
      </c>
      <c r="G132" s="286" t="s">
        <v>335</v>
      </c>
      <c r="H132" s="287">
        <v>4</v>
      </c>
      <c r="I132" s="288"/>
      <c r="J132" s="289">
        <f>ROUND(I132*H132,2)</f>
        <v>0</v>
      </c>
      <c r="K132" s="285" t="s">
        <v>176</v>
      </c>
      <c r="L132" s="290"/>
      <c r="M132" s="291" t="s">
        <v>1</v>
      </c>
      <c r="N132" s="292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355</v>
      </c>
      <c r="AT132" s="230" t="s">
        <v>737</v>
      </c>
      <c r="AU132" s="230" t="s">
        <v>83</v>
      </c>
      <c r="AY132" s="18" t="s">
        <v>169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316</v>
      </c>
      <c r="BM132" s="230" t="s">
        <v>258</v>
      </c>
    </row>
    <row r="133" s="2" customFormat="1" ht="49.05" customHeight="1">
      <c r="A133" s="39"/>
      <c r="B133" s="40"/>
      <c r="C133" s="219" t="s">
        <v>275</v>
      </c>
      <c r="D133" s="219" t="s">
        <v>172</v>
      </c>
      <c r="E133" s="220" t="s">
        <v>1794</v>
      </c>
      <c r="F133" s="221" t="s">
        <v>1795</v>
      </c>
      <c r="G133" s="222" t="s">
        <v>335</v>
      </c>
      <c r="H133" s="223">
        <v>2</v>
      </c>
      <c r="I133" s="224"/>
      <c r="J133" s="225">
        <f>ROUND(I133*H133,2)</f>
        <v>0</v>
      </c>
      <c r="K133" s="221" t="s">
        <v>176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316</v>
      </c>
      <c r="AT133" s="230" t="s">
        <v>172</v>
      </c>
      <c r="AU133" s="230" t="s">
        <v>83</v>
      </c>
      <c r="AY133" s="18" t="s">
        <v>169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316</v>
      </c>
      <c r="BM133" s="230" t="s">
        <v>278</v>
      </c>
    </row>
    <row r="134" s="2" customFormat="1" ht="24.15" customHeight="1">
      <c r="A134" s="39"/>
      <c r="B134" s="40"/>
      <c r="C134" s="283" t="s">
        <v>250</v>
      </c>
      <c r="D134" s="283" t="s">
        <v>737</v>
      </c>
      <c r="E134" s="284" t="s">
        <v>1796</v>
      </c>
      <c r="F134" s="285" t="s">
        <v>1797</v>
      </c>
      <c r="G134" s="286" t="s">
        <v>335</v>
      </c>
      <c r="H134" s="287">
        <v>2</v>
      </c>
      <c r="I134" s="288"/>
      <c r="J134" s="289">
        <f>ROUND(I134*H134,2)</f>
        <v>0</v>
      </c>
      <c r="K134" s="285" t="s">
        <v>176</v>
      </c>
      <c r="L134" s="290"/>
      <c r="M134" s="291" t="s">
        <v>1</v>
      </c>
      <c r="N134" s="292" t="s">
        <v>38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355</v>
      </c>
      <c r="AT134" s="230" t="s">
        <v>737</v>
      </c>
      <c r="AU134" s="230" t="s">
        <v>83</v>
      </c>
      <c r="AY134" s="18" t="s">
        <v>169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316</v>
      </c>
      <c r="BM134" s="230" t="s">
        <v>316</v>
      </c>
    </row>
    <row r="135" s="2" customFormat="1" ht="37.8" customHeight="1">
      <c r="A135" s="39"/>
      <c r="B135" s="40"/>
      <c r="C135" s="219" t="s">
        <v>182</v>
      </c>
      <c r="D135" s="219" t="s">
        <v>172</v>
      </c>
      <c r="E135" s="220" t="s">
        <v>1822</v>
      </c>
      <c r="F135" s="221" t="s">
        <v>1823</v>
      </c>
      <c r="G135" s="222" t="s">
        <v>561</v>
      </c>
      <c r="H135" s="223">
        <v>98</v>
      </c>
      <c r="I135" s="224"/>
      <c r="J135" s="225">
        <f>ROUND(I135*H135,2)</f>
        <v>0</v>
      </c>
      <c r="K135" s="221" t="s">
        <v>176</v>
      </c>
      <c r="L135" s="45"/>
      <c r="M135" s="226" t="s">
        <v>1</v>
      </c>
      <c r="N135" s="227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316</v>
      </c>
      <c r="AT135" s="230" t="s">
        <v>172</v>
      </c>
      <c r="AU135" s="230" t="s">
        <v>83</v>
      </c>
      <c r="AY135" s="18" t="s">
        <v>169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316</v>
      </c>
      <c r="BM135" s="230" t="s">
        <v>321</v>
      </c>
    </row>
    <row r="136" s="2" customFormat="1" ht="24.15" customHeight="1">
      <c r="A136" s="39"/>
      <c r="B136" s="40"/>
      <c r="C136" s="283" t="s">
        <v>254</v>
      </c>
      <c r="D136" s="283" t="s">
        <v>737</v>
      </c>
      <c r="E136" s="284" t="s">
        <v>1824</v>
      </c>
      <c r="F136" s="285" t="s">
        <v>1825</v>
      </c>
      <c r="G136" s="286" t="s">
        <v>561</v>
      </c>
      <c r="H136" s="287">
        <v>112.7</v>
      </c>
      <c r="I136" s="288"/>
      <c r="J136" s="289">
        <f>ROUND(I136*H136,2)</f>
        <v>0</v>
      </c>
      <c r="K136" s="285" t="s">
        <v>176</v>
      </c>
      <c r="L136" s="290"/>
      <c r="M136" s="291" t="s">
        <v>1</v>
      </c>
      <c r="N136" s="292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355</v>
      </c>
      <c r="AT136" s="230" t="s">
        <v>737</v>
      </c>
      <c r="AU136" s="230" t="s">
        <v>83</v>
      </c>
      <c r="AY136" s="18" t="s">
        <v>169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316</v>
      </c>
      <c r="BM136" s="230" t="s">
        <v>326</v>
      </c>
    </row>
    <row r="137" s="14" customFormat="1">
      <c r="A137" s="14"/>
      <c r="B137" s="243"/>
      <c r="C137" s="244"/>
      <c r="D137" s="234" t="s">
        <v>178</v>
      </c>
      <c r="E137" s="245" t="s">
        <v>1</v>
      </c>
      <c r="F137" s="246" t="s">
        <v>2227</v>
      </c>
      <c r="G137" s="244"/>
      <c r="H137" s="247">
        <v>112.7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178</v>
      </c>
      <c r="AU137" s="253" t="s">
        <v>83</v>
      </c>
      <c r="AV137" s="14" t="s">
        <v>83</v>
      </c>
      <c r="AW137" s="14" t="s">
        <v>30</v>
      </c>
      <c r="AX137" s="14" t="s">
        <v>73</v>
      </c>
      <c r="AY137" s="253" t="s">
        <v>169</v>
      </c>
    </row>
    <row r="138" s="15" customFormat="1">
      <c r="A138" s="15"/>
      <c r="B138" s="254"/>
      <c r="C138" s="255"/>
      <c r="D138" s="234" t="s">
        <v>178</v>
      </c>
      <c r="E138" s="256" t="s">
        <v>1</v>
      </c>
      <c r="F138" s="257" t="s">
        <v>181</v>
      </c>
      <c r="G138" s="255"/>
      <c r="H138" s="258">
        <v>112.7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178</v>
      </c>
      <c r="AU138" s="264" t="s">
        <v>83</v>
      </c>
      <c r="AV138" s="15" t="s">
        <v>177</v>
      </c>
      <c r="AW138" s="15" t="s">
        <v>30</v>
      </c>
      <c r="AX138" s="15" t="s">
        <v>81</v>
      </c>
      <c r="AY138" s="264" t="s">
        <v>169</v>
      </c>
    </row>
    <row r="139" s="2" customFormat="1" ht="37.8" customHeight="1">
      <c r="A139" s="39"/>
      <c r="B139" s="40"/>
      <c r="C139" s="219" t="s">
        <v>328</v>
      </c>
      <c r="D139" s="219" t="s">
        <v>172</v>
      </c>
      <c r="E139" s="220" t="s">
        <v>1827</v>
      </c>
      <c r="F139" s="221" t="s">
        <v>1828</v>
      </c>
      <c r="G139" s="222" t="s">
        <v>561</v>
      </c>
      <c r="H139" s="223">
        <v>120</v>
      </c>
      <c r="I139" s="224"/>
      <c r="J139" s="225">
        <f>ROUND(I139*H139,2)</f>
        <v>0</v>
      </c>
      <c r="K139" s="221" t="s">
        <v>176</v>
      </c>
      <c r="L139" s="45"/>
      <c r="M139" s="226" t="s">
        <v>1</v>
      </c>
      <c r="N139" s="227" t="s">
        <v>38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316</v>
      </c>
      <c r="AT139" s="230" t="s">
        <v>172</v>
      </c>
      <c r="AU139" s="230" t="s">
        <v>83</v>
      </c>
      <c r="AY139" s="18" t="s">
        <v>169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81</v>
      </c>
      <c r="BK139" s="231">
        <f>ROUND(I139*H139,2)</f>
        <v>0</v>
      </c>
      <c r="BL139" s="18" t="s">
        <v>316</v>
      </c>
      <c r="BM139" s="230" t="s">
        <v>331</v>
      </c>
    </row>
    <row r="140" s="2" customFormat="1" ht="24.15" customHeight="1">
      <c r="A140" s="39"/>
      <c r="B140" s="40"/>
      <c r="C140" s="283" t="s">
        <v>258</v>
      </c>
      <c r="D140" s="283" t="s">
        <v>737</v>
      </c>
      <c r="E140" s="284" t="s">
        <v>1829</v>
      </c>
      <c r="F140" s="285" t="s">
        <v>1830</v>
      </c>
      <c r="G140" s="286" t="s">
        <v>561</v>
      </c>
      <c r="H140" s="287">
        <v>138</v>
      </c>
      <c r="I140" s="288"/>
      <c r="J140" s="289">
        <f>ROUND(I140*H140,2)</f>
        <v>0</v>
      </c>
      <c r="K140" s="285" t="s">
        <v>176</v>
      </c>
      <c r="L140" s="290"/>
      <c r="M140" s="291" t="s">
        <v>1</v>
      </c>
      <c r="N140" s="292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355</v>
      </c>
      <c r="AT140" s="230" t="s">
        <v>737</v>
      </c>
      <c r="AU140" s="230" t="s">
        <v>83</v>
      </c>
      <c r="AY140" s="18" t="s">
        <v>169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316</v>
      </c>
      <c r="BM140" s="230" t="s">
        <v>336</v>
      </c>
    </row>
    <row r="141" s="14" customFormat="1">
      <c r="A141" s="14"/>
      <c r="B141" s="243"/>
      <c r="C141" s="244"/>
      <c r="D141" s="234" t="s">
        <v>178</v>
      </c>
      <c r="E141" s="245" t="s">
        <v>1</v>
      </c>
      <c r="F141" s="246" t="s">
        <v>2228</v>
      </c>
      <c r="G141" s="244"/>
      <c r="H141" s="247">
        <v>138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178</v>
      </c>
      <c r="AU141" s="253" t="s">
        <v>83</v>
      </c>
      <c r="AV141" s="14" t="s">
        <v>83</v>
      </c>
      <c r="AW141" s="14" t="s">
        <v>30</v>
      </c>
      <c r="AX141" s="14" t="s">
        <v>73</v>
      </c>
      <c r="AY141" s="253" t="s">
        <v>169</v>
      </c>
    </row>
    <row r="142" s="15" customFormat="1">
      <c r="A142" s="15"/>
      <c r="B142" s="254"/>
      <c r="C142" s="255"/>
      <c r="D142" s="234" t="s">
        <v>178</v>
      </c>
      <c r="E142" s="256" t="s">
        <v>1</v>
      </c>
      <c r="F142" s="257" t="s">
        <v>181</v>
      </c>
      <c r="G142" s="255"/>
      <c r="H142" s="258">
        <v>138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178</v>
      </c>
      <c r="AU142" s="264" t="s">
        <v>83</v>
      </c>
      <c r="AV142" s="15" t="s">
        <v>177</v>
      </c>
      <c r="AW142" s="15" t="s">
        <v>30</v>
      </c>
      <c r="AX142" s="15" t="s">
        <v>81</v>
      </c>
      <c r="AY142" s="264" t="s">
        <v>169</v>
      </c>
    </row>
    <row r="143" s="2" customFormat="1" ht="37.8" customHeight="1">
      <c r="A143" s="39"/>
      <c r="B143" s="40"/>
      <c r="C143" s="219" t="s">
        <v>337</v>
      </c>
      <c r="D143" s="219" t="s">
        <v>172</v>
      </c>
      <c r="E143" s="220" t="s">
        <v>1842</v>
      </c>
      <c r="F143" s="221" t="s">
        <v>1843</v>
      </c>
      <c r="G143" s="222" t="s">
        <v>561</v>
      </c>
      <c r="H143" s="223">
        <v>145</v>
      </c>
      <c r="I143" s="224"/>
      <c r="J143" s="225">
        <f>ROUND(I143*H143,2)</f>
        <v>0</v>
      </c>
      <c r="K143" s="221" t="s">
        <v>176</v>
      </c>
      <c r="L143" s="45"/>
      <c r="M143" s="226" t="s">
        <v>1</v>
      </c>
      <c r="N143" s="227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316</v>
      </c>
      <c r="AT143" s="230" t="s">
        <v>172</v>
      </c>
      <c r="AU143" s="230" t="s">
        <v>83</v>
      </c>
      <c r="AY143" s="18" t="s">
        <v>169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316</v>
      </c>
      <c r="BM143" s="230" t="s">
        <v>340</v>
      </c>
    </row>
    <row r="144" s="2" customFormat="1" ht="24.15" customHeight="1">
      <c r="A144" s="39"/>
      <c r="B144" s="40"/>
      <c r="C144" s="283" t="s">
        <v>278</v>
      </c>
      <c r="D144" s="283" t="s">
        <v>737</v>
      </c>
      <c r="E144" s="284" t="s">
        <v>1844</v>
      </c>
      <c r="F144" s="285" t="s">
        <v>1845</v>
      </c>
      <c r="G144" s="286" t="s">
        <v>561</v>
      </c>
      <c r="H144" s="287">
        <v>166.75</v>
      </c>
      <c r="I144" s="288"/>
      <c r="J144" s="289">
        <f>ROUND(I144*H144,2)</f>
        <v>0</v>
      </c>
      <c r="K144" s="285" t="s">
        <v>176</v>
      </c>
      <c r="L144" s="290"/>
      <c r="M144" s="291" t="s">
        <v>1</v>
      </c>
      <c r="N144" s="292" t="s">
        <v>38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355</v>
      </c>
      <c r="AT144" s="230" t="s">
        <v>737</v>
      </c>
      <c r="AU144" s="230" t="s">
        <v>83</v>
      </c>
      <c r="AY144" s="18" t="s">
        <v>169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81</v>
      </c>
      <c r="BK144" s="231">
        <f>ROUND(I144*H144,2)</f>
        <v>0</v>
      </c>
      <c r="BL144" s="18" t="s">
        <v>316</v>
      </c>
      <c r="BM144" s="230" t="s">
        <v>345</v>
      </c>
    </row>
    <row r="145" s="14" customFormat="1">
      <c r="A145" s="14"/>
      <c r="B145" s="243"/>
      <c r="C145" s="244"/>
      <c r="D145" s="234" t="s">
        <v>178</v>
      </c>
      <c r="E145" s="245" t="s">
        <v>1</v>
      </c>
      <c r="F145" s="246" t="s">
        <v>2229</v>
      </c>
      <c r="G145" s="244"/>
      <c r="H145" s="247">
        <v>166.75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178</v>
      </c>
      <c r="AU145" s="253" t="s">
        <v>83</v>
      </c>
      <c r="AV145" s="14" t="s">
        <v>83</v>
      </c>
      <c r="AW145" s="14" t="s">
        <v>30</v>
      </c>
      <c r="AX145" s="14" t="s">
        <v>73</v>
      </c>
      <c r="AY145" s="253" t="s">
        <v>169</v>
      </c>
    </row>
    <row r="146" s="15" customFormat="1">
      <c r="A146" s="15"/>
      <c r="B146" s="254"/>
      <c r="C146" s="255"/>
      <c r="D146" s="234" t="s">
        <v>178</v>
      </c>
      <c r="E146" s="256" t="s">
        <v>1</v>
      </c>
      <c r="F146" s="257" t="s">
        <v>181</v>
      </c>
      <c r="G146" s="255"/>
      <c r="H146" s="258">
        <v>166.75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178</v>
      </c>
      <c r="AU146" s="264" t="s">
        <v>83</v>
      </c>
      <c r="AV146" s="15" t="s">
        <v>177</v>
      </c>
      <c r="AW146" s="15" t="s">
        <v>30</v>
      </c>
      <c r="AX146" s="15" t="s">
        <v>81</v>
      </c>
      <c r="AY146" s="264" t="s">
        <v>169</v>
      </c>
    </row>
    <row r="147" s="2" customFormat="1" ht="37.8" customHeight="1">
      <c r="A147" s="39"/>
      <c r="B147" s="40"/>
      <c r="C147" s="219" t="s">
        <v>8</v>
      </c>
      <c r="D147" s="219" t="s">
        <v>172</v>
      </c>
      <c r="E147" s="220" t="s">
        <v>2230</v>
      </c>
      <c r="F147" s="221" t="s">
        <v>2231</v>
      </c>
      <c r="G147" s="222" t="s">
        <v>561</v>
      </c>
      <c r="H147" s="223">
        <v>35</v>
      </c>
      <c r="I147" s="224"/>
      <c r="J147" s="225">
        <f>ROUND(I147*H147,2)</f>
        <v>0</v>
      </c>
      <c r="K147" s="221" t="s">
        <v>176</v>
      </c>
      <c r="L147" s="45"/>
      <c r="M147" s="226" t="s">
        <v>1</v>
      </c>
      <c r="N147" s="227" t="s">
        <v>38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316</v>
      </c>
      <c r="AT147" s="230" t="s">
        <v>172</v>
      </c>
      <c r="AU147" s="230" t="s">
        <v>83</v>
      </c>
      <c r="AY147" s="18" t="s">
        <v>169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316</v>
      </c>
      <c r="BM147" s="230" t="s">
        <v>352</v>
      </c>
    </row>
    <row r="148" s="2" customFormat="1" ht="24.15" customHeight="1">
      <c r="A148" s="39"/>
      <c r="B148" s="40"/>
      <c r="C148" s="283" t="s">
        <v>316</v>
      </c>
      <c r="D148" s="283" t="s">
        <v>737</v>
      </c>
      <c r="E148" s="284" t="s">
        <v>2232</v>
      </c>
      <c r="F148" s="285" t="s">
        <v>2233</v>
      </c>
      <c r="G148" s="286" t="s">
        <v>561</v>
      </c>
      <c r="H148" s="287">
        <v>40.25</v>
      </c>
      <c r="I148" s="288"/>
      <c r="J148" s="289">
        <f>ROUND(I148*H148,2)</f>
        <v>0</v>
      </c>
      <c r="K148" s="285" t="s">
        <v>176</v>
      </c>
      <c r="L148" s="290"/>
      <c r="M148" s="291" t="s">
        <v>1</v>
      </c>
      <c r="N148" s="292" t="s">
        <v>38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355</v>
      </c>
      <c r="AT148" s="230" t="s">
        <v>737</v>
      </c>
      <c r="AU148" s="230" t="s">
        <v>83</v>
      </c>
      <c r="AY148" s="18" t="s">
        <v>169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81</v>
      </c>
      <c r="BK148" s="231">
        <f>ROUND(I148*H148,2)</f>
        <v>0</v>
      </c>
      <c r="BL148" s="18" t="s">
        <v>316</v>
      </c>
      <c r="BM148" s="230" t="s">
        <v>355</v>
      </c>
    </row>
    <row r="149" s="14" customFormat="1">
      <c r="A149" s="14"/>
      <c r="B149" s="243"/>
      <c r="C149" s="244"/>
      <c r="D149" s="234" t="s">
        <v>178</v>
      </c>
      <c r="E149" s="245" t="s">
        <v>1</v>
      </c>
      <c r="F149" s="246" t="s">
        <v>1841</v>
      </c>
      <c r="G149" s="244"/>
      <c r="H149" s="247">
        <v>40.25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178</v>
      </c>
      <c r="AU149" s="253" t="s">
        <v>83</v>
      </c>
      <c r="AV149" s="14" t="s">
        <v>83</v>
      </c>
      <c r="AW149" s="14" t="s">
        <v>30</v>
      </c>
      <c r="AX149" s="14" t="s">
        <v>73</v>
      </c>
      <c r="AY149" s="253" t="s">
        <v>169</v>
      </c>
    </row>
    <row r="150" s="15" customFormat="1">
      <c r="A150" s="15"/>
      <c r="B150" s="254"/>
      <c r="C150" s="255"/>
      <c r="D150" s="234" t="s">
        <v>178</v>
      </c>
      <c r="E150" s="256" t="s">
        <v>1</v>
      </c>
      <c r="F150" s="257" t="s">
        <v>181</v>
      </c>
      <c r="G150" s="255"/>
      <c r="H150" s="258">
        <v>40.25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178</v>
      </c>
      <c r="AU150" s="264" t="s">
        <v>83</v>
      </c>
      <c r="AV150" s="15" t="s">
        <v>177</v>
      </c>
      <c r="AW150" s="15" t="s">
        <v>30</v>
      </c>
      <c r="AX150" s="15" t="s">
        <v>81</v>
      </c>
      <c r="AY150" s="264" t="s">
        <v>169</v>
      </c>
    </row>
    <row r="151" s="2" customFormat="1" ht="37.8" customHeight="1">
      <c r="A151" s="39"/>
      <c r="B151" s="40"/>
      <c r="C151" s="219" t="s">
        <v>356</v>
      </c>
      <c r="D151" s="219" t="s">
        <v>172</v>
      </c>
      <c r="E151" s="220" t="s">
        <v>1859</v>
      </c>
      <c r="F151" s="221" t="s">
        <v>1860</v>
      </c>
      <c r="G151" s="222" t="s">
        <v>335</v>
      </c>
      <c r="H151" s="223">
        <v>29</v>
      </c>
      <c r="I151" s="224"/>
      <c r="J151" s="225">
        <f>ROUND(I151*H151,2)</f>
        <v>0</v>
      </c>
      <c r="K151" s="221" t="s">
        <v>176</v>
      </c>
      <c r="L151" s="45"/>
      <c r="M151" s="226" t="s">
        <v>1</v>
      </c>
      <c r="N151" s="227" t="s">
        <v>38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316</v>
      </c>
      <c r="AT151" s="230" t="s">
        <v>172</v>
      </c>
      <c r="AU151" s="230" t="s">
        <v>83</v>
      </c>
      <c r="AY151" s="18" t="s">
        <v>169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316</v>
      </c>
      <c r="BM151" s="230" t="s">
        <v>359</v>
      </c>
    </row>
    <row r="152" s="2" customFormat="1" ht="37.8" customHeight="1">
      <c r="A152" s="39"/>
      <c r="B152" s="40"/>
      <c r="C152" s="219" t="s">
        <v>321</v>
      </c>
      <c r="D152" s="219" t="s">
        <v>172</v>
      </c>
      <c r="E152" s="220" t="s">
        <v>1861</v>
      </c>
      <c r="F152" s="221" t="s">
        <v>1862</v>
      </c>
      <c r="G152" s="222" t="s">
        <v>335</v>
      </c>
      <c r="H152" s="223">
        <v>5</v>
      </c>
      <c r="I152" s="224"/>
      <c r="J152" s="225">
        <f>ROUND(I152*H152,2)</f>
        <v>0</v>
      </c>
      <c r="K152" s="221" t="s">
        <v>176</v>
      </c>
      <c r="L152" s="45"/>
      <c r="M152" s="226" t="s">
        <v>1</v>
      </c>
      <c r="N152" s="227" t="s">
        <v>38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316</v>
      </c>
      <c r="AT152" s="230" t="s">
        <v>172</v>
      </c>
      <c r="AU152" s="230" t="s">
        <v>83</v>
      </c>
      <c r="AY152" s="18" t="s">
        <v>169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81</v>
      </c>
      <c r="BK152" s="231">
        <f>ROUND(I152*H152,2)</f>
        <v>0</v>
      </c>
      <c r="BL152" s="18" t="s">
        <v>316</v>
      </c>
      <c r="BM152" s="230" t="s">
        <v>363</v>
      </c>
    </row>
    <row r="153" s="2" customFormat="1" ht="62.7" customHeight="1">
      <c r="A153" s="39"/>
      <c r="B153" s="40"/>
      <c r="C153" s="219" t="s">
        <v>366</v>
      </c>
      <c r="D153" s="219" t="s">
        <v>172</v>
      </c>
      <c r="E153" s="220" t="s">
        <v>1863</v>
      </c>
      <c r="F153" s="221" t="s">
        <v>1864</v>
      </c>
      <c r="G153" s="222" t="s">
        <v>335</v>
      </c>
      <c r="H153" s="223">
        <v>2</v>
      </c>
      <c r="I153" s="224"/>
      <c r="J153" s="225">
        <f>ROUND(I153*H153,2)</f>
        <v>0</v>
      </c>
      <c r="K153" s="221" t="s">
        <v>176</v>
      </c>
      <c r="L153" s="45"/>
      <c r="M153" s="226" t="s">
        <v>1</v>
      </c>
      <c r="N153" s="227" t="s">
        <v>38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316</v>
      </c>
      <c r="AT153" s="230" t="s">
        <v>172</v>
      </c>
      <c r="AU153" s="230" t="s">
        <v>83</v>
      </c>
      <c r="AY153" s="18" t="s">
        <v>169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81</v>
      </c>
      <c r="BK153" s="231">
        <f>ROUND(I153*H153,2)</f>
        <v>0</v>
      </c>
      <c r="BL153" s="18" t="s">
        <v>316</v>
      </c>
      <c r="BM153" s="230" t="s">
        <v>369</v>
      </c>
    </row>
    <row r="154" s="2" customFormat="1" ht="24.15" customHeight="1">
      <c r="A154" s="39"/>
      <c r="B154" s="40"/>
      <c r="C154" s="283" t="s">
        <v>326</v>
      </c>
      <c r="D154" s="283" t="s">
        <v>737</v>
      </c>
      <c r="E154" s="284" t="s">
        <v>1865</v>
      </c>
      <c r="F154" s="285" t="s">
        <v>1866</v>
      </c>
      <c r="G154" s="286" t="s">
        <v>335</v>
      </c>
      <c r="H154" s="287">
        <v>2</v>
      </c>
      <c r="I154" s="288"/>
      <c r="J154" s="289">
        <f>ROUND(I154*H154,2)</f>
        <v>0</v>
      </c>
      <c r="K154" s="285" t="s">
        <v>1</v>
      </c>
      <c r="L154" s="290"/>
      <c r="M154" s="291" t="s">
        <v>1</v>
      </c>
      <c r="N154" s="292" t="s">
        <v>38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355</v>
      </c>
      <c r="AT154" s="230" t="s">
        <v>737</v>
      </c>
      <c r="AU154" s="230" t="s">
        <v>83</v>
      </c>
      <c r="AY154" s="18" t="s">
        <v>169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81</v>
      </c>
      <c r="BK154" s="231">
        <f>ROUND(I154*H154,2)</f>
        <v>0</v>
      </c>
      <c r="BL154" s="18" t="s">
        <v>316</v>
      </c>
      <c r="BM154" s="230" t="s">
        <v>376</v>
      </c>
    </row>
    <row r="155" s="2" customFormat="1" ht="16.5" customHeight="1">
      <c r="A155" s="39"/>
      <c r="B155" s="40"/>
      <c r="C155" s="283" t="s">
        <v>7</v>
      </c>
      <c r="D155" s="283" t="s">
        <v>737</v>
      </c>
      <c r="E155" s="284" t="s">
        <v>1869</v>
      </c>
      <c r="F155" s="285" t="s">
        <v>1870</v>
      </c>
      <c r="G155" s="286" t="s">
        <v>335</v>
      </c>
      <c r="H155" s="287">
        <v>2</v>
      </c>
      <c r="I155" s="288"/>
      <c r="J155" s="289">
        <f>ROUND(I155*H155,2)</f>
        <v>0</v>
      </c>
      <c r="K155" s="285" t="s">
        <v>176</v>
      </c>
      <c r="L155" s="290"/>
      <c r="M155" s="291" t="s">
        <v>1</v>
      </c>
      <c r="N155" s="292" t="s">
        <v>38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355</v>
      </c>
      <c r="AT155" s="230" t="s">
        <v>737</v>
      </c>
      <c r="AU155" s="230" t="s">
        <v>83</v>
      </c>
      <c r="AY155" s="18" t="s">
        <v>169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316</v>
      </c>
      <c r="BM155" s="230" t="s">
        <v>381</v>
      </c>
    </row>
    <row r="156" s="2" customFormat="1" ht="49.05" customHeight="1">
      <c r="A156" s="39"/>
      <c r="B156" s="40"/>
      <c r="C156" s="219" t="s">
        <v>331</v>
      </c>
      <c r="D156" s="219" t="s">
        <v>172</v>
      </c>
      <c r="E156" s="220" t="s">
        <v>1879</v>
      </c>
      <c r="F156" s="221" t="s">
        <v>1880</v>
      </c>
      <c r="G156" s="222" t="s">
        <v>335</v>
      </c>
      <c r="H156" s="223">
        <v>1</v>
      </c>
      <c r="I156" s="224"/>
      <c r="J156" s="225">
        <f>ROUND(I156*H156,2)</f>
        <v>0</v>
      </c>
      <c r="K156" s="221" t="s">
        <v>176</v>
      </c>
      <c r="L156" s="45"/>
      <c r="M156" s="226" t="s">
        <v>1</v>
      </c>
      <c r="N156" s="227" t="s">
        <v>38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316</v>
      </c>
      <c r="AT156" s="230" t="s">
        <v>172</v>
      </c>
      <c r="AU156" s="230" t="s">
        <v>83</v>
      </c>
      <c r="AY156" s="18" t="s">
        <v>169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316</v>
      </c>
      <c r="BM156" s="230" t="s">
        <v>396</v>
      </c>
    </row>
    <row r="157" s="2" customFormat="1" ht="24.15" customHeight="1">
      <c r="A157" s="39"/>
      <c r="B157" s="40"/>
      <c r="C157" s="283" t="s">
        <v>402</v>
      </c>
      <c r="D157" s="283" t="s">
        <v>737</v>
      </c>
      <c r="E157" s="284" t="s">
        <v>1881</v>
      </c>
      <c r="F157" s="285" t="s">
        <v>1882</v>
      </c>
      <c r="G157" s="286" t="s">
        <v>335</v>
      </c>
      <c r="H157" s="287">
        <v>1</v>
      </c>
      <c r="I157" s="288"/>
      <c r="J157" s="289">
        <f>ROUND(I157*H157,2)</f>
        <v>0</v>
      </c>
      <c r="K157" s="285" t="s">
        <v>176</v>
      </c>
      <c r="L157" s="290"/>
      <c r="M157" s="291" t="s">
        <v>1</v>
      </c>
      <c r="N157" s="292" t="s">
        <v>38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355</v>
      </c>
      <c r="AT157" s="230" t="s">
        <v>737</v>
      </c>
      <c r="AU157" s="230" t="s">
        <v>83</v>
      </c>
      <c r="AY157" s="18" t="s">
        <v>169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316</v>
      </c>
      <c r="BM157" s="230" t="s">
        <v>405</v>
      </c>
    </row>
    <row r="158" s="2" customFormat="1" ht="16.5" customHeight="1">
      <c r="A158" s="39"/>
      <c r="B158" s="40"/>
      <c r="C158" s="283" t="s">
        <v>336</v>
      </c>
      <c r="D158" s="283" t="s">
        <v>737</v>
      </c>
      <c r="E158" s="284" t="s">
        <v>1869</v>
      </c>
      <c r="F158" s="285" t="s">
        <v>1870</v>
      </c>
      <c r="G158" s="286" t="s">
        <v>335</v>
      </c>
      <c r="H158" s="287">
        <v>1</v>
      </c>
      <c r="I158" s="288"/>
      <c r="J158" s="289">
        <f>ROUND(I158*H158,2)</f>
        <v>0</v>
      </c>
      <c r="K158" s="285" t="s">
        <v>176</v>
      </c>
      <c r="L158" s="290"/>
      <c r="M158" s="291" t="s">
        <v>1</v>
      </c>
      <c r="N158" s="292" t="s">
        <v>38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355</v>
      </c>
      <c r="AT158" s="230" t="s">
        <v>737</v>
      </c>
      <c r="AU158" s="230" t="s">
        <v>83</v>
      </c>
      <c r="AY158" s="18" t="s">
        <v>169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81</v>
      </c>
      <c r="BK158" s="231">
        <f>ROUND(I158*H158,2)</f>
        <v>0</v>
      </c>
      <c r="BL158" s="18" t="s">
        <v>316</v>
      </c>
      <c r="BM158" s="230" t="s">
        <v>410</v>
      </c>
    </row>
    <row r="159" s="2" customFormat="1" ht="49.05" customHeight="1">
      <c r="A159" s="39"/>
      <c r="B159" s="40"/>
      <c r="C159" s="219" t="s">
        <v>411</v>
      </c>
      <c r="D159" s="219" t="s">
        <v>172</v>
      </c>
      <c r="E159" s="220" t="s">
        <v>1883</v>
      </c>
      <c r="F159" s="221" t="s">
        <v>1884</v>
      </c>
      <c r="G159" s="222" t="s">
        <v>335</v>
      </c>
      <c r="H159" s="223">
        <v>2</v>
      </c>
      <c r="I159" s="224"/>
      <c r="J159" s="225">
        <f>ROUND(I159*H159,2)</f>
        <v>0</v>
      </c>
      <c r="K159" s="221" t="s">
        <v>176</v>
      </c>
      <c r="L159" s="45"/>
      <c r="M159" s="226" t="s">
        <v>1</v>
      </c>
      <c r="N159" s="227" t="s">
        <v>38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316</v>
      </c>
      <c r="AT159" s="230" t="s">
        <v>172</v>
      </c>
      <c r="AU159" s="230" t="s">
        <v>83</v>
      </c>
      <c r="AY159" s="18" t="s">
        <v>169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81</v>
      </c>
      <c r="BK159" s="231">
        <f>ROUND(I159*H159,2)</f>
        <v>0</v>
      </c>
      <c r="BL159" s="18" t="s">
        <v>316</v>
      </c>
      <c r="BM159" s="230" t="s">
        <v>414</v>
      </c>
    </row>
    <row r="160" s="2" customFormat="1" ht="24.15" customHeight="1">
      <c r="A160" s="39"/>
      <c r="B160" s="40"/>
      <c r="C160" s="283" t="s">
        <v>340</v>
      </c>
      <c r="D160" s="283" t="s">
        <v>737</v>
      </c>
      <c r="E160" s="284" t="s">
        <v>1885</v>
      </c>
      <c r="F160" s="285" t="s">
        <v>1886</v>
      </c>
      <c r="G160" s="286" t="s">
        <v>335</v>
      </c>
      <c r="H160" s="287">
        <v>2</v>
      </c>
      <c r="I160" s="288"/>
      <c r="J160" s="289">
        <f>ROUND(I160*H160,2)</f>
        <v>0</v>
      </c>
      <c r="K160" s="285" t="s">
        <v>176</v>
      </c>
      <c r="L160" s="290"/>
      <c r="M160" s="291" t="s">
        <v>1</v>
      </c>
      <c r="N160" s="292" t="s">
        <v>38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355</v>
      </c>
      <c r="AT160" s="230" t="s">
        <v>737</v>
      </c>
      <c r="AU160" s="230" t="s">
        <v>83</v>
      </c>
      <c r="AY160" s="18" t="s">
        <v>169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81</v>
      </c>
      <c r="BK160" s="231">
        <f>ROUND(I160*H160,2)</f>
        <v>0</v>
      </c>
      <c r="BL160" s="18" t="s">
        <v>316</v>
      </c>
      <c r="BM160" s="230" t="s">
        <v>421</v>
      </c>
    </row>
    <row r="161" s="2" customFormat="1" ht="16.5" customHeight="1">
      <c r="A161" s="39"/>
      <c r="B161" s="40"/>
      <c r="C161" s="283" t="s">
        <v>425</v>
      </c>
      <c r="D161" s="283" t="s">
        <v>737</v>
      </c>
      <c r="E161" s="284" t="s">
        <v>1869</v>
      </c>
      <c r="F161" s="285" t="s">
        <v>1870</v>
      </c>
      <c r="G161" s="286" t="s">
        <v>335</v>
      </c>
      <c r="H161" s="287">
        <v>2</v>
      </c>
      <c r="I161" s="288"/>
      <c r="J161" s="289">
        <f>ROUND(I161*H161,2)</f>
        <v>0</v>
      </c>
      <c r="K161" s="285" t="s">
        <v>176</v>
      </c>
      <c r="L161" s="290"/>
      <c r="M161" s="291" t="s">
        <v>1</v>
      </c>
      <c r="N161" s="292" t="s">
        <v>38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355</v>
      </c>
      <c r="AT161" s="230" t="s">
        <v>737</v>
      </c>
      <c r="AU161" s="230" t="s">
        <v>83</v>
      </c>
      <c r="AY161" s="18" t="s">
        <v>169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81</v>
      </c>
      <c r="BK161" s="231">
        <f>ROUND(I161*H161,2)</f>
        <v>0</v>
      </c>
      <c r="BL161" s="18" t="s">
        <v>316</v>
      </c>
      <c r="BM161" s="230" t="s">
        <v>428</v>
      </c>
    </row>
    <row r="162" s="2" customFormat="1" ht="24.15" customHeight="1">
      <c r="A162" s="39"/>
      <c r="B162" s="40"/>
      <c r="C162" s="219" t="s">
        <v>345</v>
      </c>
      <c r="D162" s="219" t="s">
        <v>172</v>
      </c>
      <c r="E162" s="220" t="s">
        <v>1903</v>
      </c>
      <c r="F162" s="221" t="s">
        <v>1904</v>
      </c>
      <c r="G162" s="222" t="s">
        <v>335</v>
      </c>
      <c r="H162" s="223">
        <v>4</v>
      </c>
      <c r="I162" s="224"/>
      <c r="J162" s="225">
        <f>ROUND(I162*H162,2)</f>
        <v>0</v>
      </c>
      <c r="K162" s="221" t="s">
        <v>176</v>
      </c>
      <c r="L162" s="45"/>
      <c r="M162" s="226" t="s">
        <v>1</v>
      </c>
      <c r="N162" s="227" t="s">
        <v>38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316</v>
      </c>
      <c r="AT162" s="230" t="s">
        <v>172</v>
      </c>
      <c r="AU162" s="230" t="s">
        <v>83</v>
      </c>
      <c r="AY162" s="18" t="s">
        <v>169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316</v>
      </c>
      <c r="BM162" s="230" t="s">
        <v>449</v>
      </c>
    </row>
    <row r="163" s="2" customFormat="1" ht="16.5" customHeight="1">
      <c r="A163" s="39"/>
      <c r="B163" s="40"/>
      <c r="C163" s="283" t="s">
        <v>468</v>
      </c>
      <c r="D163" s="283" t="s">
        <v>737</v>
      </c>
      <c r="E163" s="284" t="s">
        <v>1905</v>
      </c>
      <c r="F163" s="285" t="s">
        <v>1906</v>
      </c>
      <c r="G163" s="286" t="s">
        <v>335</v>
      </c>
      <c r="H163" s="287">
        <v>4</v>
      </c>
      <c r="I163" s="288"/>
      <c r="J163" s="289">
        <f>ROUND(I163*H163,2)</f>
        <v>0</v>
      </c>
      <c r="K163" s="285" t="s">
        <v>176</v>
      </c>
      <c r="L163" s="290"/>
      <c r="M163" s="291" t="s">
        <v>1</v>
      </c>
      <c r="N163" s="292" t="s">
        <v>38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355</v>
      </c>
      <c r="AT163" s="230" t="s">
        <v>737</v>
      </c>
      <c r="AU163" s="230" t="s">
        <v>83</v>
      </c>
      <c r="AY163" s="18" t="s">
        <v>169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81</v>
      </c>
      <c r="BK163" s="231">
        <f>ROUND(I163*H163,2)</f>
        <v>0</v>
      </c>
      <c r="BL163" s="18" t="s">
        <v>316</v>
      </c>
      <c r="BM163" s="230" t="s">
        <v>471</v>
      </c>
    </row>
    <row r="164" s="2" customFormat="1" ht="49.05" customHeight="1">
      <c r="A164" s="39"/>
      <c r="B164" s="40"/>
      <c r="C164" s="219" t="s">
        <v>352</v>
      </c>
      <c r="D164" s="219" t="s">
        <v>172</v>
      </c>
      <c r="E164" s="220" t="s">
        <v>1911</v>
      </c>
      <c r="F164" s="221" t="s">
        <v>1912</v>
      </c>
      <c r="G164" s="222" t="s">
        <v>335</v>
      </c>
      <c r="H164" s="223">
        <v>14</v>
      </c>
      <c r="I164" s="224"/>
      <c r="J164" s="225">
        <f>ROUND(I164*H164,2)</f>
        <v>0</v>
      </c>
      <c r="K164" s="221" t="s">
        <v>176</v>
      </c>
      <c r="L164" s="45"/>
      <c r="M164" s="226" t="s">
        <v>1</v>
      </c>
      <c r="N164" s="227" t="s">
        <v>38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316</v>
      </c>
      <c r="AT164" s="230" t="s">
        <v>172</v>
      </c>
      <c r="AU164" s="230" t="s">
        <v>83</v>
      </c>
      <c r="AY164" s="18" t="s">
        <v>169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81</v>
      </c>
      <c r="BK164" s="231">
        <f>ROUND(I164*H164,2)</f>
        <v>0</v>
      </c>
      <c r="BL164" s="18" t="s">
        <v>316</v>
      </c>
      <c r="BM164" s="230" t="s">
        <v>621</v>
      </c>
    </row>
    <row r="165" s="2" customFormat="1" ht="24.15" customHeight="1">
      <c r="A165" s="39"/>
      <c r="B165" s="40"/>
      <c r="C165" s="283" t="s">
        <v>622</v>
      </c>
      <c r="D165" s="283" t="s">
        <v>737</v>
      </c>
      <c r="E165" s="284" t="s">
        <v>1913</v>
      </c>
      <c r="F165" s="285" t="s">
        <v>1914</v>
      </c>
      <c r="G165" s="286" t="s">
        <v>335</v>
      </c>
      <c r="H165" s="287">
        <v>13</v>
      </c>
      <c r="I165" s="288"/>
      <c r="J165" s="289">
        <f>ROUND(I165*H165,2)</f>
        <v>0</v>
      </c>
      <c r="K165" s="285" t="s">
        <v>176</v>
      </c>
      <c r="L165" s="290"/>
      <c r="M165" s="291" t="s">
        <v>1</v>
      </c>
      <c r="N165" s="292" t="s">
        <v>38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355</v>
      </c>
      <c r="AT165" s="230" t="s">
        <v>737</v>
      </c>
      <c r="AU165" s="230" t="s">
        <v>83</v>
      </c>
      <c r="AY165" s="18" t="s">
        <v>169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81</v>
      </c>
      <c r="BK165" s="231">
        <f>ROUND(I165*H165,2)</f>
        <v>0</v>
      </c>
      <c r="BL165" s="18" t="s">
        <v>316</v>
      </c>
      <c r="BM165" s="230" t="s">
        <v>625</v>
      </c>
    </row>
    <row r="166" s="2" customFormat="1" ht="24.15" customHeight="1">
      <c r="A166" s="39"/>
      <c r="B166" s="40"/>
      <c r="C166" s="283" t="s">
        <v>355</v>
      </c>
      <c r="D166" s="283" t="s">
        <v>737</v>
      </c>
      <c r="E166" s="284" t="s">
        <v>1915</v>
      </c>
      <c r="F166" s="285" t="s">
        <v>1916</v>
      </c>
      <c r="G166" s="286" t="s">
        <v>335</v>
      </c>
      <c r="H166" s="287">
        <v>1</v>
      </c>
      <c r="I166" s="288"/>
      <c r="J166" s="289">
        <f>ROUND(I166*H166,2)</f>
        <v>0</v>
      </c>
      <c r="K166" s="285" t="s">
        <v>176</v>
      </c>
      <c r="L166" s="290"/>
      <c r="M166" s="291" t="s">
        <v>1</v>
      </c>
      <c r="N166" s="292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355</v>
      </c>
      <c r="AT166" s="230" t="s">
        <v>737</v>
      </c>
      <c r="AU166" s="230" t="s">
        <v>83</v>
      </c>
      <c r="AY166" s="18" t="s">
        <v>169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316</v>
      </c>
      <c r="BM166" s="230" t="s">
        <v>628</v>
      </c>
    </row>
    <row r="167" s="2" customFormat="1" ht="16.5" customHeight="1">
      <c r="A167" s="39"/>
      <c r="B167" s="40"/>
      <c r="C167" s="283" t="s">
        <v>631</v>
      </c>
      <c r="D167" s="283" t="s">
        <v>737</v>
      </c>
      <c r="E167" s="284" t="s">
        <v>1869</v>
      </c>
      <c r="F167" s="285" t="s">
        <v>1870</v>
      </c>
      <c r="G167" s="286" t="s">
        <v>335</v>
      </c>
      <c r="H167" s="287">
        <v>14</v>
      </c>
      <c r="I167" s="288"/>
      <c r="J167" s="289">
        <f>ROUND(I167*H167,2)</f>
        <v>0</v>
      </c>
      <c r="K167" s="285" t="s">
        <v>176</v>
      </c>
      <c r="L167" s="290"/>
      <c r="M167" s="291" t="s">
        <v>1</v>
      </c>
      <c r="N167" s="292" t="s">
        <v>38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355</v>
      </c>
      <c r="AT167" s="230" t="s">
        <v>737</v>
      </c>
      <c r="AU167" s="230" t="s">
        <v>83</v>
      </c>
      <c r="AY167" s="18" t="s">
        <v>169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81</v>
      </c>
      <c r="BK167" s="231">
        <f>ROUND(I167*H167,2)</f>
        <v>0</v>
      </c>
      <c r="BL167" s="18" t="s">
        <v>316</v>
      </c>
      <c r="BM167" s="230" t="s">
        <v>634</v>
      </c>
    </row>
    <row r="168" s="2" customFormat="1" ht="21.75" customHeight="1">
      <c r="A168" s="39"/>
      <c r="B168" s="40"/>
      <c r="C168" s="219" t="s">
        <v>359</v>
      </c>
      <c r="D168" s="219" t="s">
        <v>172</v>
      </c>
      <c r="E168" s="220" t="s">
        <v>1925</v>
      </c>
      <c r="F168" s="221" t="s">
        <v>1926</v>
      </c>
      <c r="G168" s="222" t="s">
        <v>335</v>
      </c>
      <c r="H168" s="223">
        <v>2</v>
      </c>
      <c r="I168" s="224"/>
      <c r="J168" s="225">
        <f>ROUND(I168*H168,2)</f>
        <v>0</v>
      </c>
      <c r="K168" s="221" t="s">
        <v>176</v>
      </c>
      <c r="L168" s="45"/>
      <c r="M168" s="226" t="s">
        <v>1</v>
      </c>
      <c r="N168" s="227" t="s">
        <v>38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316</v>
      </c>
      <c r="AT168" s="230" t="s">
        <v>172</v>
      </c>
      <c r="AU168" s="230" t="s">
        <v>83</v>
      </c>
      <c r="AY168" s="18" t="s">
        <v>169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81</v>
      </c>
      <c r="BK168" s="231">
        <f>ROUND(I168*H168,2)</f>
        <v>0</v>
      </c>
      <c r="BL168" s="18" t="s">
        <v>316</v>
      </c>
      <c r="BM168" s="230" t="s">
        <v>638</v>
      </c>
    </row>
    <row r="169" s="2" customFormat="1" ht="16.5" customHeight="1">
      <c r="A169" s="39"/>
      <c r="B169" s="40"/>
      <c r="C169" s="283" t="s">
        <v>642</v>
      </c>
      <c r="D169" s="283" t="s">
        <v>737</v>
      </c>
      <c r="E169" s="284" t="s">
        <v>1927</v>
      </c>
      <c r="F169" s="285" t="s">
        <v>1928</v>
      </c>
      <c r="G169" s="286" t="s">
        <v>335</v>
      </c>
      <c r="H169" s="287">
        <v>2</v>
      </c>
      <c r="I169" s="288"/>
      <c r="J169" s="289">
        <f>ROUND(I169*H169,2)</f>
        <v>0</v>
      </c>
      <c r="K169" s="285" t="s">
        <v>1</v>
      </c>
      <c r="L169" s="290"/>
      <c r="M169" s="291" t="s">
        <v>1</v>
      </c>
      <c r="N169" s="292" t="s">
        <v>38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355</v>
      </c>
      <c r="AT169" s="230" t="s">
        <v>737</v>
      </c>
      <c r="AU169" s="230" t="s">
        <v>83</v>
      </c>
      <c r="AY169" s="18" t="s">
        <v>169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81</v>
      </c>
      <c r="BK169" s="231">
        <f>ROUND(I169*H169,2)</f>
        <v>0</v>
      </c>
      <c r="BL169" s="18" t="s">
        <v>316</v>
      </c>
      <c r="BM169" s="230" t="s">
        <v>645</v>
      </c>
    </row>
    <row r="170" s="2" customFormat="1" ht="44.25" customHeight="1">
      <c r="A170" s="39"/>
      <c r="B170" s="40"/>
      <c r="C170" s="219" t="s">
        <v>363</v>
      </c>
      <c r="D170" s="219" t="s">
        <v>172</v>
      </c>
      <c r="E170" s="220" t="s">
        <v>1929</v>
      </c>
      <c r="F170" s="221" t="s">
        <v>1930</v>
      </c>
      <c r="G170" s="222" t="s">
        <v>335</v>
      </c>
      <c r="H170" s="223">
        <v>2</v>
      </c>
      <c r="I170" s="224"/>
      <c r="J170" s="225">
        <f>ROUND(I170*H170,2)</f>
        <v>0</v>
      </c>
      <c r="K170" s="221" t="s">
        <v>176</v>
      </c>
      <c r="L170" s="45"/>
      <c r="M170" s="226" t="s">
        <v>1</v>
      </c>
      <c r="N170" s="227" t="s">
        <v>38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316</v>
      </c>
      <c r="AT170" s="230" t="s">
        <v>172</v>
      </c>
      <c r="AU170" s="230" t="s">
        <v>83</v>
      </c>
      <c r="AY170" s="18" t="s">
        <v>169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81</v>
      </c>
      <c r="BK170" s="231">
        <f>ROUND(I170*H170,2)</f>
        <v>0</v>
      </c>
      <c r="BL170" s="18" t="s">
        <v>316</v>
      </c>
      <c r="BM170" s="230" t="s">
        <v>649</v>
      </c>
    </row>
    <row r="171" s="2" customFormat="1" ht="16.5" customHeight="1">
      <c r="A171" s="39"/>
      <c r="B171" s="40"/>
      <c r="C171" s="283" t="s">
        <v>650</v>
      </c>
      <c r="D171" s="283" t="s">
        <v>737</v>
      </c>
      <c r="E171" s="284" t="s">
        <v>1931</v>
      </c>
      <c r="F171" s="285" t="s">
        <v>1932</v>
      </c>
      <c r="G171" s="286" t="s">
        <v>335</v>
      </c>
      <c r="H171" s="287">
        <v>2</v>
      </c>
      <c r="I171" s="288"/>
      <c r="J171" s="289">
        <f>ROUND(I171*H171,2)</f>
        <v>0</v>
      </c>
      <c r="K171" s="285" t="s">
        <v>176</v>
      </c>
      <c r="L171" s="290"/>
      <c r="M171" s="291" t="s">
        <v>1</v>
      </c>
      <c r="N171" s="292" t="s">
        <v>38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355</v>
      </c>
      <c r="AT171" s="230" t="s">
        <v>737</v>
      </c>
      <c r="AU171" s="230" t="s">
        <v>83</v>
      </c>
      <c r="AY171" s="18" t="s">
        <v>169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81</v>
      </c>
      <c r="BK171" s="231">
        <f>ROUND(I171*H171,2)</f>
        <v>0</v>
      </c>
      <c r="BL171" s="18" t="s">
        <v>316</v>
      </c>
      <c r="BM171" s="230" t="s">
        <v>653</v>
      </c>
    </row>
    <row r="172" s="2" customFormat="1" ht="49.05" customHeight="1">
      <c r="A172" s="39"/>
      <c r="B172" s="40"/>
      <c r="C172" s="219" t="s">
        <v>369</v>
      </c>
      <c r="D172" s="219" t="s">
        <v>172</v>
      </c>
      <c r="E172" s="220" t="s">
        <v>1933</v>
      </c>
      <c r="F172" s="221" t="s">
        <v>1934</v>
      </c>
      <c r="G172" s="222" t="s">
        <v>335</v>
      </c>
      <c r="H172" s="223">
        <v>24</v>
      </c>
      <c r="I172" s="224"/>
      <c r="J172" s="225">
        <f>ROUND(I172*H172,2)</f>
        <v>0</v>
      </c>
      <c r="K172" s="221" t="s">
        <v>176</v>
      </c>
      <c r="L172" s="45"/>
      <c r="M172" s="226" t="s">
        <v>1</v>
      </c>
      <c r="N172" s="227" t="s">
        <v>38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316</v>
      </c>
      <c r="AT172" s="230" t="s">
        <v>172</v>
      </c>
      <c r="AU172" s="230" t="s">
        <v>83</v>
      </c>
      <c r="AY172" s="18" t="s">
        <v>169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316</v>
      </c>
      <c r="BM172" s="230" t="s">
        <v>656</v>
      </c>
    </row>
    <row r="173" s="14" customFormat="1">
      <c r="A173" s="14"/>
      <c r="B173" s="243"/>
      <c r="C173" s="244"/>
      <c r="D173" s="234" t="s">
        <v>178</v>
      </c>
      <c r="E173" s="245" t="s">
        <v>1</v>
      </c>
      <c r="F173" s="246" t="s">
        <v>2234</v>
      </c>
      <c r="G173" s="244"/>
      <c r="H173" s="247">
        <v>24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178</v>
      </c>
      <c r="AU173" s="253" t="s">
        <v>83</v>
      </c>
      <c r="AV173" s="14" t="s">
        <v>83</v>
      </c>
      <c r="AW173" s="14" t="s">
        <v>30</v>
      </c>
      <c r="AX173" s="14" t="s">
        <v>73</v>
      </c>
      <c r="AY173" s="253" t="s">
        <v>169</v>
      </c>
    </row>
    <row r="174" s="15" customFormat="1">
      <c r="A174" s="15"/>
      <c r="B174" s="254"/>
      <c r="C174" s="255"/>
      <c r="D174" s="234" t="s">
        <v>178</v>
      </c>
      <c r="E174" s="256" t="s">
        <v>1</v>
      </c>
      <c r="F174" s="257" t="s">
        <v>181</v>
      </c>
      <c r="G174" s="255"/>
      <c r="H174" s="258">
        <v>24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178</v>
      </c>
      <c r="AU174" s="264" t="s">
        <v>83</v>
      </c>
      <c r="AV174" s="15" t="s">
        <v>177</v>
      </c>
      <c r="AW174" s="15" t="s">
        <v>30</v>
      </c>
      <c r="AX174" s="15" t="s">
        <v>81</v>
      </c>
      <c r="AY174" s="264" t="s">
        <v>169</v>
      </c>
    </row>
    <row r="175" s="2" customFormat="1" ht="24.15" customHeight="1">
      <c r="A175" s="39"/>
      <c r="B175" s="40"/>
      <c r="C175" s="283" t="s">
        <v>657</v>
      </c>
      <c r="D175" s="283" t="s">
        <v>737</v>
      </c>
      <c r="E175" s="284" t="s">
        <v>1942</v>
      </c>
      <c r="F175" s="285" t="s">
        <v>1943</v>
      </c>
      <c r="G175" s="286" t="s">
        <v>335</v>
      </c>
      <c r="H175" s="287">
        <v>4</v>
      </c>
      <c r="I175" s="288"/>
      <c r="J175" s="289">
        <f>ROUND(I175*H175,2)</f>
        <v>0</v>
      </c>
      <c r="K175" s="285" t="s">
        <v>1</v>
      </c>
      <c r="L175" s="290"/>
      <c r="M175" s="291" t="s">
        <v>1</v>
      </c>
      <c r="N175" s="292" t="s">
        <v>38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355</v>
      </c>
      <c r="AT175" s="230" t="s">
        <v>737</v>
      </c>
      <c r="AU175" s="230" t="s">
        <v>83</v>
      </c>
      <c r="AY175" s="18" t="s">
        <v>169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81</v>
      </c>
      <c r="BK175" s="231">
        <f>ROUND(I175*H175,2)</f>
        <v>0</v>
      </c>
      <c r="BL175" s="18" t="s">
        <v>316</v>
      </c>
      <c r="BM175" s="230" t="s">
        <v>660</v>
      </c>
    </row>
    <row r="176" s="2" customFormat="1">
      <c r="A176" s="39"/>
      <c r="B176" s="40"/>
      <c r="C176" s="41"/>
      <c r="D176" s="234" t="s">
        <v>522</v>
      </c>
      <c r="E176" s="41"/>
      <c r="F176" s="279" t="s">
        <v>1944</v>
      </c>
      <c r="G176" s="41"/>
      <c r="H176" s="41"/>
      <c r="I176" s="280"/>
      <c r="J176" s="41"/>
      <c r="K176" s="41"/>
      <c r="L176" s="45"/>
      <c r="M176" s="281"/>
      <c r="N176" s="282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522</v>
      </c>
      <c r="AU176" s="18" t="s">
        <v>83</v>
      </c>
    </row>
    <row r="177" s="2" customFormat="1" ht="24.15" customHeight="1">
      <c r="A177" s="39"/>
      <c r="B177" s="40"/>
      <c r="C177" s="283" t="s">
        <v>376</v>
      </c>
      <c r="D177" s="283" t="s">
        <v>737</v>
      </c>
      <c r="E177" s="284" t="s">
        <v>1945</v>
      </c>
      <c r="F177" s="285" t="s">
        <v>1946</v>
      </c>
      <c r="G177" s="286" t="s">
        <v>335</v>
      </c>
      <c r="H177" s="287">
        <v>2</v>
      </c>
      <c r="I177" s="288"/>
      <c r="J177" s="289">
        <f>ROUND(I177*H177,2)</f>
        <v>0</v>
      </c>
      <c r="K177" s="285" t="s">
        <v>1</v>
      </c>
      <c r="L177" s="290"/>
      <c r="M177" s="291" t="s">
        <v>1</v>
      </c>
      <c r="N177" s="292" t="s">
        <v>38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355</v>
      </c>
      <c r="AT177" s="230" t="s">
        <v>737</v>
      </c>
      <c r="AU177" s="230" t="s">
        <v>83</v>
      </c>
      <c r="AY177" s="18" t="s">
        <v>169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81</v>
      </c>
      <c r="BK177" s="231">
        <f>ROUND(I177*H177,2)</f>
        <v>0</v>
      </c>
      <c r="BL177" s="18" t="s">
        <v>316</v>
      </c>
      <c r="BM177" s="230" t="s">
        <v>664</v>
      </c>
    </row>
    <row r="178" s="2" customFormat="1">
      <c r="A178" s="39"/>
      <c r="B178" s="40"/>
      <c r="C178" s="41"/>
      <c r="D178" s="234" t="s">
        <v>522</v>
      </c>
      <c r="E178" s="41"/>
      <c r="F178" s="279" t="s">
        <v>1947</v>
      </c>
      <c r="G178" s="41"/>
      <c r="H178" s="41"/>
      <c r="I178" s="280"/>
      <c r="J178" s="41"/>
      <c r="K178" s="41"/>
      <c r="L178" s="45"/>
      <c r="M178" s="281"/>
      <c r="N178" s="282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522</v>
      </c>
      <c r="AU178" s="18" t="s">
        <v>83</v>
      </c>
    </row>
    <row r="179" s="2" customFormat="1" ht="44.25" customHeight="1">
      <c r="A179" s="39"/>
      <c r="B179" s="40"/>
      <c r="C179" s="283" t="s">
        <v>678</v>
      </c>
      <c r="D179" s="283" t="s">
        <v>737</v>
      </c>
      <c r="E179" s="284" t="s">
        <v>1957</v>
      </c>
      <c r="F179" s="285" t="s">
        <v>1958</v>
      </c>
      <c r="G179" s="286" t="s">
        <v>335</v>
      </c>
      <c r="H179" s="287">
        <v>12</v>
      </c>
      <c r="I179" s="288"/>
      <c r="J179" s="289">
        <f>ROUND(I179*H179,2)</f>
        <v>0</v>
      </c>
      <c r="K179" s="285" t="s">
        <v>1</v>
      </c>
      <c r="L179" s="290"/>
      <c r="M179" s="291" t="s">
        <v>1</v>
      </c>
      <c r="N179" s="292" t="s">
        <v>38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355</v>
      </c>
      <c r="AT179" s="230" t="s">
        <v>737</v>
      </c>
      <c r="AU179" s="230" t="s">
        <v>83</v>
      </c>
      <c r="AY179" s="18" t="s">
        <v>169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81</v>
      </c>
      <c r="BK179" s="231">
        <f>ROUND(I179*H179,2)</f>
        <v>0</v>
      </c>
      <c r="BL179" s="18" t="s">
        <v>316</v>
      </c>
      <c r="BM179" s="230" t="s">
        <v>681</v>
      </c>
    </row>
    <row r="180" s="2" customFormat="1">
      <c r="A180" s="39"/>
      <c r="B180" s="40"/>
      <c r="C180" s="41"/>
      <c r="D180" s="234" t="s">
        <v>522</v>
      </c>
      <c r="E180" s="41"/>
      <c r="F180" s="279" t="s">
        <v>1959</v>
      </c>
      <c r="G180" s="41"/>
      <c r="H180" s="41"/>
      <c r="I180" s="280"/>
      <c r="J180" s="41"/>
      <c r="K180" s="41"/>
      <c r="L180" s="45"/>
      <c r="M180" s="281"/>
      <c r="N180" s="282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522</v>
      </c>
      <c r="AU180" s="18" t="s">
        <v>83</v>
      </c>
    </row>
    <row r="181" s="2" customFormat="1" ht="44.25" customHeight="1">
      <c r="A181" s="39"/>
      <c r="B181" s="40"/>
      <c r="C181" s="283" t="s">
        <v>381</v>
      </c>
      <c r="D181" s="283" t="s">
        <v>737</v>
      </c>
      <c r="E181" s="284" t="s">
        <v>2235</v>
      </c>
      <c r="F181" s="285" t="s">
        <v>2236</v>
      </c>
      <c r="G181" s="286" t="s">
        <v>335</v>
      </c>
      <c r="H181" s="287">
        <v>6</v>
      </c>
      <c r="I181" s="288"/>
      <c r="J181" s="289">
        <f>ROUND(I181*H181,2)</f>
        <v>0</v>
      </c>
      <c r="K181" s="285" t="s">
        <v>1</v>
      </c>
      <c r="L181" s="290"/>
      <c r="M181" s="291" t="s">
        <v>1</v>
      </c>
      <c r="N181" s="292" t="s">
        <v>38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355</v>
      </c>
      <c r="AT181" s="230" t="s">
        <v>737</v>
      </c>
      <c r="AU181" s="230" t="s">
        <v>83</v>
      </c>
      <c r="AY181" s="18" t="s">
        <v>169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81</v>
      </c>
      <c r="BK181" s="231">
        <f>ROUND(I181*H181,2)</f>
        <v>0</v>
      </c>
      <c r="BL181" s="18" t="s">
        <v>316</v>
      </c>
      <c r="BM181" s="230" t="s">
        <v>685</v>
      </c>
    </row>
    <row r="182" s="2" customFormat="1">
      <c r="A182" s="39"/>
      <c r="B182" s="40"/>
      <c r="C182" s="41"/>
      <c r="D182" s="234" t="s">
        <v>522</v>
      </c>
      <c r="E182" s="41"/>
      <c r="F182" s="279" t="s">
        <v>2237</v>
      </c>
      <c r="G182" s="41"/>
      <c r="H182" s="41"/>
      <c r="I182" s="280"/>
      <c r="J182" s="41"/>
      <c r="K182" s="41"/>
      <c r="L182" s="45"/>
      <c r="M182" s="281"/>
      <c r="N182" s="282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522</v>
      </c>
      <c r="AU182" s="18" t="s">
        <v>83</v>
      </c>
    </row>
    <row r="183" s="12" customFormat="1" ht="22.8" customHeight="1">
      <c r="A183" s="12"/>
      <c r="B183" s="203"/>
      <c r="C183" s="204"/>
      <c r="D183" s="205" t="s">
        <v>72</v>
      </c>
      <c r="E183" s="217" t="s">
        <v>1966</v>
      </c>
      <c r="F183" s="217" t="s">
        <v>1967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SUM(P184:P185)</f>
        <v>0</v>
      </c>
      <c r="Q183" s="211"/>
      <c r="R183" s="212">
        <f>SUM(R184:R185)</f>
        <v>0</v>
      </c>
      <c r="S183" s="211"/>
      <c r="T183" s="213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83</v>
      </c>
      <c r="AT183" s="215" t="s">
        <v>72</v>
      </c>
      <c r="AU183" s="215" t="s">
        <v>81</v>
      </c>
      <c r="AY183" s="214" t="s">
        <v>169</v>
      </c>
      <c r="BK183" s="216">
        <f>SUM(BK184:BK185)</f>
        <v>0</v>
      </c>
    </row>
    <row r="184" s="2" customFormat="1" ht="16.5" customHeight="1">
      <c r="A184" s="39"/>
      <c r="B184" s="40"/>
      <c r="C184" s="219" t="s">
        <v>686</v>
      </c>
      <c r="D184" s="219" t="s">
        <v>172</v>
      </c>
      <c r="E184" s="220" t="s">
        <v>1968</v>
      </c>
      <c r="F184" s="221" t="s">
        <v>1969</v>
      </c>
      <c r="G184" s="222" t="s">
        <v>335</v>
      </c>
      <c r="H184" s="223">
        <v>1</v>
      </c>
      <c r="I184" s="224"/>
      <c r="J184" s="225">
        <f>ROUND(I184*H184,2)</f>
        <v>0</v>
      </c>
      <c r="K184" s="221" t="s">
        <v>176</v>
      </c>
      <c r="L184" s="45"/>
      <c r="M184" s="226" t="s">
        <v>1</v>
      </c>
      <c r="N184" s="227" t="s">
        <v>38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316</v>
      </c>
      <c r="AT184" s="230" t="s">
        <v>172</v>
      </c>
      <c r="AU184" s="230" t="s">
        <v>83</v>
      </c>
      <c r="AY184" s="18" t="s">
        <v>169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81</v>
      </c>
      <c r="BK184" s="231">
        <f>ROUND(I184*H184,2)</f>
        <v>0</v>
      </c>
      <c r="BL184" s="18" t="s">
        <v>316</v>
      </c>
      <c r="BM184" s="230" t="s">
        <v>689</v>
      </c>
    </row>
    <row r="185" s="2" customFormat="1" ht="37.8" customHeight="1">
      <c r="A185" s="39"/>
      <c r="B185" s="40"/>
      <c r="C185" s="283" t="s">
        <v>396</v>
      </c>
      <c r="D185" s="283" t="s">
        <v>737</v>
      </c>
      <c r="E185" s="284" t="s">
        <v>1970</v>
      </c>
      <c r="F185" s="285" t="s">
        <v>1971</v>
      </c>
      <c r="G185" s="286" t="s">
        <v>335</v>
      </c>
      <c r="H185" s="287">
        <v>1</v>
      </c>
      <c r="I185" s="288"/>
      <c r="J185" s="289">
        <f>ROUND(I185*H185,2)</f>
        <v>0</v>
      </c>
      <c r="K185" s="285" t="s">
        <v>1</v>
      </c>
      <c r="L185" s="290"/>
      <c r="M185" s="291" t="s">
        <v>1</v>
      </c>
      <c r="N185" s="292" t="s">
        <v>38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355</v>
      </c>
      <c r="AT185" s="230" t="s">
        <v>737</v>
      </c>
      <c r="AU185" s="230" t="s">
        <v>83</v>
      </c>
      <c r="AY185" s="18" t="s">
        <v>169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81</v>
      </c>
      <c r="BK185" s="231">
        <f>ROUND(I185*H185,2)</f>
        <v>0</v>
      </c>
      <c r="BL185" s="18" t="s">
        <v>316</v>
      </c>
      <c r="BM185" s="230" t="s">
        <v>713</v>
      </c>
    </row>
    <row r="186" s="12" customFormat="1" ht="25.92" customHeight="1">
      <c r="A186" s="12"/>
      <c r="B186" s="203"/>
      <c r="C186" s="204"/>
      <c r="D186" s="205" t="s">
        <v>72</v>
      </c>
      <c r="E186" s="206" t="s">
        <v>737</v>
      </c>
      <c r="F186" s="206" t="s">
        <v>1972</v>
      </c>
      <c r="G186" s="204"/>
      <c r="H186" s="204"/>
      <c r="I186" s="207"/>
      <c r="J186" s="208">
        <f>BK186</f>
        <v>0</v>
      </c>
      <c r="K186" s="204"/>
      <c r="L186" s="209"/>
      <c r="M186" s="210"/>
      <c r="N186" s="211"/>
      <c r="O186" s="211"/>
      <c r="P186" s="212">
        <v>0</v>
      </c>
      <c r="Q186" s="211"/>
      <c r="R186" s="212">
        <v>0</v>
      </c>
      <c r="S186" s="211"/>
      <c r="T186" s="213"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170</v>
      </c>
      <c r="AT186" s="215" t="s">
        <v>72</v>
      </c>
      <c r="AU186" s="215" t="s">
        <v>73</v>
      </c>
      <c r="AY186" s="214" t="s">
        <v>169</v>
      </c>
      <c r="BK186" s="216">
        <v>0</v>
      </c>
    </row>
    <row r="187" s="12" customFormat="1" ht="25.92" customHeight="1">
      <c r="A187" s="12"/>
      <c r="B187" s="203"/>
      <c r="C187" s="204"/>
      <c r="D187" s="205" t="s">
        <v>72</v>
      </c>
      <c r="E187" s="206" t="s">
        <v>1188</v>
      </c>
      <c r="F187" s="206" t="s">
        <v>1189</v>
      </c>
      <c r="G187" s="204"/>
      <c r="H187" s="204"/>
      <c r="I187" s="207"/>
      <c r="J187" s="208">
        <f>BK187</f>
        <v>0</v>
      </c>
      <c r="K187" s="204"/>
      <c r="L187" s="209"/>
      <c r="M187" s="210"/>
      <c r="N187" s="211"/>
      <c r="O187" s="211"/>
      <c r="P187" s="212">
        <f>SUM(P188:P191)</f>
        <v>0</v>
      </c>
      <c r="Q187" s="211"/>
      <c r="R187" s="212">
        <f>SUM(R188:R191)</f>
        <v>0</v>
      </c>
      <c r="S187" s="211"/>
      <c r="T187" s="213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177</v>
      </c>
      <c r="AT187" s="215" t="s">
        <v>72</v>
      </c>
      <c r="AU187" s="215" t="s">
        <v>73</v>
      </c>
      <c r="AY187" s="214" t="s">
        <v>169</v>
      </c>
      <c r="BK187" s="216">
        <f>SUM(BK188:BK191)</f>
        <v>0</v>
      </c>
    </row>
    <row r="188" s="2" customFormat="1" ht="24.15" customHeight="1">
      <c r="A188" s="39"/>
      <c r="B188" s="40"/>
      <c r="C188" s="219" t="s">
        <v>715</v>
      </c>
      <c r="D188" s="219" t="s">
        <v>172</v>
      </c>
      <c r="E188" s="220" t="s">
        <v>1999</v>
      </c>
      <c r="F188" s="221" t="s">
        <v>2000</v>
      </c>
      <c r="G188" s="222" t="s">
        <v>1193</v>
      </c>
      <c r="H188" s="223">
        <v>30</v>
      </c>
      <c r="I188" s="224"/>
      <c r="J188" s="225">
        <f>ROUND(I188*H188,2)</f>
        <v>0</v>
      </c>
      <c r="K188" s="221" t="s">
        <v>176</v>
      </c>
      <c r="L188" s="45"/>
      <c r="M188" s="226" t="s">
        <v>1</v>
      </c>
      <c r="N188" s="227" t="s">
        <v>38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1194</v>
      </c>
      <c r="AT188" s="230" t="s">
        <v>172</v>
      </c>
      <c r="AU188" s="230" t="s">
        <v>81</v>
      </c>
      <c r="AY188" s="18" t="s">
        <v>169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81</v>
      </c>
      <c r="BK188" s="231">
        <f>ROUND(I188*H188,2)</f>
        <v>0</v>
      </c>
      <c r="BL188" s="18" t="s">
        <v>1194</v>
      </c>
      <c r="BM188" s="230" t="s">
        <v>718</v>
      </c>
    </row>
    <row r="189" s="2" customFormat="1">
      <c r="A189" s="39"/>
      <c r="B189" s="40"/>
      <c r="C189" s="41"/>
      <c r="D189" s="234" t="s">
        <v>522</v>
      </c>
      <c r="E189" s="41"/>
      <c r="F189" s="279" t="s">
        <v>2238</v>
      </c>
      <c r="G189" s="41"/>
      <c r="H189" s="41"/>
      <c r="I189" s="280"/>
      <c r="J189" s="41"/>
      <c r="K189" s="41"/>
      <c r="L189" s="45"/>
      <c r="M189" s="281"/>
      <c r="N189" s="282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522</v>
      </c>
      <c r="AU189" s="18" t="s">
        <v>81</v>
      </c>
    </row>
    <row r="190" s="2" customFormat="1" ht="24.15" customHeight="1">
      <c r="A190" s="39"/>
      <c r="B190" s="40"/>
      <c r="C190" s="219" t="s">
        <v>405</v>
      </c>
      <c r="D190" s="219" t="s">
        <v>172</v>
      </c>
      <c r="E190" s="220" t="s">
        <v>2002</v>
      </c>
      <c r="F190" s="221" t="s">
        <v>2003</v>
      </c>
      <c r="G190" s="222" t="s">
        <v>1193</v>
      </c>
      <c r="H190" s="223">
        <v>10</v>
      </c>
      <c r="I190" s="224"/>
      <c r="J190" s="225">
        <f>ROUND(I190*H190,2)</f>
        <v>0</v>
      </c>
      <c r="K190" s="221" t="s">
        <v>176</v>
      </c>
      <c r="L190" s="45"/>
      <c r="M190" s="226" t="s">
        <v>1</v>
      </c>
      <c r="N190" s="227" t="s">
        <v>38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1194</v>
      </c>
      <c r="AT190" s="230" t="s">
        <v>172</v>
      </c>
      <c r="AU190" s="230" t="s">
        <v>81</v>
      </c>
      <c r="AY190" s="18" t="s">
        <v>169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81</v>
      </c>
      <c r="BK190" s="231">
        <f>ROUND(I190*H190,2)</f>
        <v>0</v>
      </c>
      <c r="BL190" s="18" t="s">
        <v>1194</v>
      </c>
      <c r="BM190" s="230" t="s">
        <v>722</v>
      </c>
    </row>
    <row r="191" s="2" customFormat="1">
      <c r="A191" s="39"/>
      <c r="B191" s="40"/>
      <c r="C191" s="41"/>
      <c r="D191" s="234" t="s">
        <v>522</v>
      </c>
      <c r="E191" s="41"/>
      <c r="F191" s="279" t="s">
        <v>2004</v>
      </c>
      <c r="G191" s="41"/>
      <c r="H191" s="41"/>
      <c r="I191" s="280"/>
      <c r="J191" s="41"/>
      <c r="K191" s="41"/>
      <c r="L191" s="45"/>
      <c r="M191" s="281"/>
      <c r="N191" s="282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522</v>
      </c>
      <c r="AU191" s="18" t="s">
        <v>81</v>
      </c>
    </row>
    <row r="192" s="12" customFormat="1" ht="25.92" customHeight="1">
      <c r="A192" s="12"/>
      <c r="B192" s="203"/>
      <c r="C192" s="204"/>
      <c r="D192" s="205" t="s">
        <v>72</v>
      </c>
      <c r="E192" s="206" t="s">
        <v>2005</v>
      </c>
      <c r="F192" s="206" t="s">
        <v>2006</v>
      </c>
      <c r="G192" s="204"/>
      <c r="H192" s="204"/>
      <c r="I192" s="207"/>
      <c r="J192" s="208">
        <f>BK192</f>
        <v>0</v>
      </c>
      <c r="K192" s="204"/>
      <c r="L192" s="209"/>
      <c r="M192" s="210"/>
      <c r="N192" s="211"/>
      <c r="O192" s="211"/>
      <c r="P192" s="212">
        <f>SUM(P193:P195)</f>
        <v>0</v>
      </c>
      <c r="Q192" s="211"/>
      <c r="R192" s="212">
        <f>SUM(R193:R195)</f>
        <v>0</v>
      </c>
      <c r="S192" s="211"/>
      <c r="T192" s="213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177</v>
      </c>
      <c r="AT192" s="215" t="s">
        <v>72</v>
      </c>
      <c r="AU192" s="215" t="s">
        <v>73</v>
      </c>
      <c r="AY192" s="214" t="s">
        <v>169</v>
      </c>
      <c r="BK192" s="216">
        <f>SUM(BK193:BK195)</f>
        <v>0</v>
      </c>
    </row>
    <row r="193" s="2" customFormat="1" ht="16.5" customHeight="1">
      <c r="A193" s="39"/>
      <c r="B193" s="40"/>
      <c r="C193" s="219" t="s">
        <v>727</v>
      </c>
      <c r="D193" s="219" t="s">
        <v>172</v>
      </c>
      <c r="E193" s="220" t="s">
        <v>2007</v>
      </c>
      <c r="F193" s="221" t="s">
        <v>1308</v>
      </c>
      <c r="G193" s="222" t="s">
        <v>521</v>
      </c>
      <c r="H193" s="223">
        <v>1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38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1194</v>
      </c>
      <c r="AT193" s="230" t="s">
        <v>172</v>
      </c>
      <c r="AU193" s="230" t="s">
        <v>81</v>
      </c>
      <c r="AY193" s="18" t="s">
        <v>169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81</v>
      </c>
      <c r="BK193" s="231">
        <f>ROUND(I193*H193,2)</f>
        <v>0</v>
      </c>
      <c r="BL193" s="18" t="s">
        <v>1194</v>
      </c>
      <c r="BM193" s="230" t="s">
        <v>730</v>
      </c>
    </row>
    <row r="194" s="14" customFormat="1">
      <c r="A194" s="14"/>
      <c r="B194" s="243"/>
      <c r="C194" s="244"/>
      <c r="D194" s="234" t="s">
        <v>178</v>
      </c>
      <c r="E194" s="245" t="s">
        <v>1</v>
      </c>
      <c r="F194" s="246" t="s">
        <v>81</v>
      </c>
      <c r="G194" s="244"/>
      <c r="H194" s="247">
        <v>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178</v>
      </c>
      <c r="AU194" s="253" t="s">
        <v>81</v>
      </c>
      <c r="AV194" s="14" t="s">
        <v>83</v>
      </c>
      <c r="AW194" s="14" t="s">
        <v>30</v>
      </c>
      <c r="AX194" s="14" t="s">
        <v>73</v>
      </c>
      <c r="AY194" s="253" t="s">
        <v>169</v>
      </c>
    </row>
    <row r="195" s="15" customFormat="1">
      <c r="A195" s="15"/>
      <c r="B195" s="254"/>
      <c r="C195" s="255"/>
      <c r="D195" s="234" t="s">
        <v>178</v>
      </c>
      <c r="E195" s="256" t="s">
        <v>1</v>
      </c>
      <c r="F195" s="257" t="s">
        <v>181</v>
      </c>
      <c r="G195" s="255"/>
      <c r="H195" s="258">
        <v>1</v>
      </c>
      <c r="I195" s="259"/>
      <c r="J195" s="255"/>
      <c r="K195" s="255"/>
      <c r="L195" s="260"/>
      <c r="M195" s="276"/>
      <c r="N195" s="277"/>
      <c r="O195" s="277"/>
      <c r="P195" s="277"/>
      <c r="Q195" s="277"/>
      <c r="R195" s="277"/>
      <c r="S195" s="277"/>
      <c r="T195" s="27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178</v>
      </c>
      <c r="AU195" s="264" t="s">
        <v>81</v>
      </c>
      <c r="AV195" s="15" t="s">
        <v>177</v>
      </c>
      <c r="AW195" s="15" t="s">
        <v>30</v>
      </c>
      <c r="AX195" s="15" t="s">
        <v>81</v>
      </c>
      <c r="AY195" s="264" t="s">
        <v>169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C2a8cLxpCeBnUhWYTSlKv4gj4lmtdUma53wrZG+c8GFWf8VGpmABM1kwuPbYMnPwGxa7vALa2GKAtcnz4qxb/g==" hashValue="m0YESYzIiZeeZghHoLP0mQuQtv+k+Bl2OEBU9Kl6kEe4+tjitD7CP66ZnGHdxWxSM8RhS1Rk4itu1894QQAQ5g==" algorithmName="SHA-512" password="CC35"/>
  <autoFilter ref="C121:K19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2239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ROUND((SUM(BE118:BE132)),  2)</f>
        <v>0</v>
      </c>
      <c r="G33" s="39"/>
      <c r="H33" s="39"/>
      <c r="I33" s="156">
        <v>0.20999999999999999</v>
      </c>
      <c r="J33" s="155">
        <f>ROUND(((SUM(BE118:BE132))*I33),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ROUND((SUM(BF118:BF132)),  2)</f>
        <v>0</v>
      </c>
      <c r="G34" s="39"/>
      <c r="H34" s="39"/>
      <c r="I34" s="156">
        <v>0.14999999999999999</v>
      </c>
      <c r="J34" s="155">
        <f>ROUND(((SUM(BF118:BF132))*I34),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ROUND((SUM(BG118:BG132)),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ROUND((SUM(BH118:BH132)),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ROUND((SUM(BI118:BI132)),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03.2 - _Rozvaděče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1760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154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 xml:space="preserve"> Dětský domov a školní jídelna Sedloňov - Stavební úpravy objektu - II. ETAPA SO01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134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03.2 - _Rozvaděče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14. 12. 2023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155</v>
      </c>
      <c r="D117" s="195" t="s">
        <v>58</v>
      </c>
      <c r="E117" s="195" t="s">
        <v>54</v>
      </c>
      <c r="F117" s="195" t="s">
        <v>55</v>
      </c>
      <c r="G117" s="195" t="s">
        <v>156</v>
      </c>
      <c r="H117" s="195" t="s">
        <v>157</v>
      </c>
      <c r="I117" s="195" t="s">
        <v>158</v>
      </c>
      <c r="J117" s="195" t="s">
        <v>138</v>
      </c>
      <c r="K117" s="196" t="s">
        <v>159</v>
      </c>
      <c r="L117" s="197"/>
      <c r="M117" s="101" t="s">
        <v>1</v>
      </c>
      <c r="N117" s="102" t="s">
        <v>37</v>
      </c>
      <c r="O117" s="102" t="s">
        <v>160</v>
      </c>
      <c r="P117" s="102" t="s">
        <v>161</v>
      </c>
      <c r="Q117" s="102" t="s">
        <v>162</v>
      </c>
      <c r="R117" s="102" t="s">
        <v>163</v>
      </c>
      <c r="S117" s="102" t="s">
        <v>164</v>
      </c>
      <c r="T117" s="103" t="s">
        <v>165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166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140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72</v>
      </c>
      <c r="E119" s="206" t="s">
        <v>370</v>
      </c>
      <c r="F119" s="206" t="s">
        <v>371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83</v>
      </c>
      <c r="AT119" s="215" t="s">
        <v>72</v>
      </c>
      <c r="AU119" s="215" t="s">
        <v>73</v>
      </c>
      <c r="AY119" s="214" t="s">
        <v>169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72</v>
      </c>
      <c r="E120" s="217" t="s">
        <v>1765</v>
      </c>
      <c r="F120" s="217" t="s">
        <v>1766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SUM(P121:P132)</f>
        <v>0</v>
      </c>
      <c r="Q120" s="211"/>
      <c r="R120" s="212">
        <f>SUM(R121:R132)</f>
        <v>0</v>
      </c>
      <c r="S120" s="211"/>
      <c r="T120" s="213">
        <f>SUM(T121:T132)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72</v>
      </c>
      <c r="AU120" s="215" t="s">
        <v>81</v>
      </c>
      <c r="AY120" s="214" t="s">
        <v>169</v>
      </c>
      <c r="BK120" s="216">
        <f>SUM(BK121:BK132)</f>
        <v>0</v>
      </c>
    </row>
    <row r="121" s="2" customFormat="1" ht="24.15" customHeight="1">
      <c r="A121" s="39"/>
      <c r="B121" s="40"/>
      <c r="C121" s="219" t="s">
        <v>81</v>
      </c>
      <c r="D121" s="219" t="s">
        <v>172</v>
      </c>
      <c r="E121" s="220" t="s">
        <v>2021</v>
      </c>
      <c r="F121" s="221" t="s">
        <v>2022</v>
      </c>
      <c r="G121" s="222" t="s">
        <v>335</v>
      </c>
      <c r="H121" s="223">
        <v>8</v>
      </c>
      <c r="I121" s="224"/>
      <c r="J121" s="225">
        <f>ROUND(I121*H121,2)</f>
        <v>0</v>
      </c>
      <c r="K121" s="221" t="s">
        <v>199</v>
      </c>
      <c r="L121" s="45"/>
      <c r="M121" s="226" t="s">
        <v>1</v>
      </c>
      <c r="N121" s="227" t="s">
        <v>38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316</v>
      </c>
      <c r="AT121" s="230" t="s">
        <v>172</v>
      </c>
      <c r="AU121" s="230" t="s">
        <v>83</v>
      </c>
      <c r="AY121" s="18" t="s">
        <v>169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81</v>
      </c>
      <c r="BK121" s="231">
        <f>ROUND(I121*H121,2)</f>
        <v>0</v>
      </c>
      <c r="BL121" s="18" t="s">
        <v>316</v>
      </c>
      <c r="BM121" s="230" t="s">
        <v>83</v>
      </c>
    </row>
    <row r="122" s="2" customFormat="1" ht="16.5" customHeight="1">
      <c r="A122" s="39"/>
      <c r="B122" s="40"/>
      <c r="C122" s="283" t="s">
        <v>83</v>
      </c>
      <c r="D122" s="283" t="s">
        <v>737</v>
      </c>
      <c r="E122" s="284" t="s">
        <v>2023</v>
      </c>
      <c r="F122" s="285" t="s">
        <v>2024</v>
      </c>
      <c r="G122" s="286" t="s">
        <v>335</v>
      </c>
      <c r="H122" s="287">
        <v>8</v>
      </c>
      <c r="I122" s="288"/>
      <c r="J122" s="289">
        <f>ROUND(I122*H122,2)</f>
        <v>0</v>
      </c>
      <c r="K122" s="285" t="s">
        <v>1</v>
      </c>
      <c r="L122" s="290"/>
      <c r="M122" s="291" t="s">
        <v>1</v>
      </c>
      <c r="N122" s="292" t="s">
        <v>38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355</v>
      </c>
      <c r="AT122" s="230" t="s">
        <v>737</v>
      </c>
      <c r="AU122" s="230" t="s">
        <v>83</v>
      </c>
      <c r="AY122" s="18" t="s">
        <v>169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81</v>
      </c>
      <c r="BK122" s="231">
        <f>ROUND(I122*H122,2)</f>
        <v>0</v>
      </c>
      <c r="BL122" s="18" t="s">
        <v>316</v>
      </c>
      <c r="BM122" s="230" t="s">
        <v>177</v>
      </c>
    </row>
    <row r="123" s="2" customFormat="1" ht="33" customHeight="1">
      <c r="A123" s="39"/>
      <c r="B123" s="40"/>
      <c r="C123" s="219" t="s">
        <v>170</v>
      </c>
      <c r="D123" s="219" t="s">
        <v>172</v>
      </c>
      <c r="E123" s="220" t="s">
        <v>2029</v>
      </c>
      <c r="F123" s="221" t="s">
        <v>2030</v>
      </c>
      <c r="G123" s="222" t="s">
        <v>335</v>
      </c>
      <c r="H123" s="223">
        <v>1</v>
      </c>
      <c r="I123" s="224"/>
      <c r="J123" s="225">
        <f>ROUND(I123*H123,2)</f>
        <v>0</v>
      </c>
      <c r="K123" s="221" t="s">
        <v>199</v>
      </c>
      <c r="L123" s="45"/>
      <c r="M123" s="226" t="s">
        <v>1</v>
      </c>
      <c r="N123" s="227" t="s">
        <v>38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316</v>
      </c>
      <c r="AT123" s="230" t="s">
        <v>172</v>
      </c>
      <c r="AU123" s="230" t="s">
        <v>83</v>
      </c>
      <c r="AY123" s="18" t="s">
        <v>169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81</v>
      </c>
      <c r="BK123" s="231">
        <f>ROUND(I123*H123,2)</f>
        <v>0</v>
      </c>
      <c r="BL123" s="18" t="s">
        <v>316</v>
      </c>
      <c r="BM123" s="230" t="s">
        <v>200</v>
      </c>
    </row>
    <row r="124" s="2" customFormat="1" ht="16.5" customHeight="1">
      <c r="A124" s="39"/>
      <c r="B124" s="40"/>
      <c r="C124" s="283" t="s">
        <v>177</v>
      </c>
      <c r="D124" s="283" t="s">
        <v>737</v>
      </c>
      <c r="E124" s="284" t="s">
        <v>2031</v>
      </c>
      <c r="F124" s="285" t="s">
        <v>2240</v>
      </c>
      <c r="G124" s="286" t="s">
        <v>335</v>
      </c>
      <c r="H124" s="287">
        <v>1</v>
      </c>
      <c r="I124" s="288"/>
      <c r="J124" s="289">
        <f>ROUND(I124*H124,2)</f>
        <v>0</v>
      </c>
      <c r="K124" s="285" t="s">
        <v>1</v>
      </c>
      <c r="L124" s="290"/>
      <c r="M124" s="291" t="s">
        <v>1</v>
      </c>
      <c r="N124" s="292" t="s">
        <v>38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355</v>
      </c>
      <c r="AT124" s="230" t="s">
        <v>737</v>
      </c>
      <c r="AU124" s="230" t="s">
        <v>83</v>
      </c>
      <c r="AY124" s="18" t="s">
        <v>169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81</v>
      </c>
      <c r="BK124" s="231">
        <f>ROUND(I124*H124,2)</f>
        <v>0</v>
      </c>
      <c r="BL124" s="18" t="s">
        <v>316</v>
      </c>
      <c r="BM124" s="230" t="s">
        <v>250</v>
      </c>
    </row>
    <row r="125" s="2" customFormat="1" ht="24.15" customHeight="1">
      <c r="A125" s="39"/>
      <c r="B125" s="40"/>
      <c r="C125" s="219" t="s">
        <v>251</v>
      </c>
      <c r="D125" s="219" t="s">
        <v>172</v>
      </c>
      <c r="E125" s="220" t="s">
        <v>2033</v>
      </c>
      <c r="F125" s="221" t="s">
        <v>2034</v>
      </c>
      <c r="G125" s="222" t="s">
        <v>335</v>
      </c>
      <c r="H125" s="223">
        <v>1</v>
      </c>
      <c r="I125" s="224"/>
      <c r="J125" s="225">
        <f>ROUND(I125*H125,2)</f>
        <v>0</v>
      </c>
      <c r="K125" s="221" t="s">
        <v>199</v>
      </c>
      <c r="L125" s="45"/>
      <c r="M125" s="226" t="s">
        <v>1</v>
      </c>
      <c r="N125" s="227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316</v>
      </c>
      <c r="AT125" s="230" t="s">
        <v>172</v>
      </c>
      <c r="AU125" s="230" t="s">
        <v>83</v>
      </c>
      <c r="AY125" s="18" t="s">
        <v>169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316</v>
      </c>
      <c r="BM125" s="230" t="s">
        <v>254</v>
      </c>
    </row>
    <row r="126" s="2" customFormat="1" ht="16.5" customHeight="1">
      <c r="A126" s="39"/>
      <c r="B126" s="40"/>
      <c r="C126" s="283" t="s">
        <v>200</v>
      </c>
      <c r="D126" s="283" t="s">
        <v>737</v>
      </c>
      <c r="E126" s="284" t="s">
        <v>2035</v>
      </c>
      <c r="F126" s="285" t="s">
        <v>2241</v>
      </c>
      <c r="G126" s="286" t="s">
        <v>335</v>
      </c>
      <c r="H126" s="287">
        <v>1</v>
      </c>
      <c r="I126" s="288"/>
      <c r="J126" s="289">
        <f>ROUND(I126*H126,2)</f>
        <v>0</v>
      </c>
      <c r="K126" s="285" t="s">
        <v>1</v>
      </c>
      <c r="L126" s="290"/>
      <c r="M126" s="291" t="s">
        <v>1</v>
      </c>
      <c r="N126" s="292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355</v>
      </c>
      <c r="AT126" s="230" t="s">
        <v>737</v>
      </c>
      <c r="AU126" s="230" t="s">
        <v>83</v>
      </c>
      <c r="AY126" s="18" t="s">
        <v>169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316</v>
      </c>
      <c r="BM126" s="230" t="s">
        <v>258</v>
      </c>
    </row>
    <row r="127" s="2" customFormat="1" ht="33" customHeight="1">
      <c r="A127" s="39"/>
      <c r="B127" s="40"/>
      <c r="C127" s="219" t="s">
        <v>275</v>
      </c>
      <c r="D127" s="219" t="s">
        <v>172</v>
      </c>
      <c r="E127" s="220" t="s">
        <v>2037</v>
      </c>
      <c r="F127" s="221" t="s">
        <v>2038</v>
      </c>
      <c r="G127" s="222" t="s">
        <v>335</v>
      </c>
      <c r="H127" s="223">
        <v>1</v>
      </c>
      <c r="I127" s="224"/>
      <c r="J127" s="225">
        <f>ROUND(I127*H127,2)</f>
        <v>0</v>
      </c>
      <c r="K127" s="221" t="s">
        <v>199</v>
      </c>
      <c r="L127" s="45"/>
      <c r="M127" s="226" t="s">
        <v>1</v>
      </c>
      <c r="N127" s="227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316</v>
      </c>
      <c r="AT127" s="230" t="s">
        <v>172</v>
      </c>
      <c r="AU127" s="230" t="s">
        <v>83</v>
      </c>
      <c r="AY127" s="18" t="s">
        <v>169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316</v>
      </c>
      <c r="BM127" s="230" t="s">
        <v>278</v>
      </c>
    </row>
    <row r="128" s="2" customFormat="1">
      <c r="A128" s="39"/>
      <c r="B128" s="40"/>
      <c r="C128" s="41"/>
      <c r="D128" s="234" t="s">
        <v>522</v>
      </c>
      <c r="E128" s="41"/>
      <c r="F128" s="279" t="s">
        <v>2039</v>
      </c>
      <c r="G128" s="41"/>
      <c r="H128" s="41"/>
      <c r="I128" s="280"/>
      <c r="J128" s="41"/>
      <c r="K128" s="41"/>
      <c r="L128" s="45"/>
      <c r="M128" s="281"/>
      <c r="N128" s="282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522</v>
      </c>
      <c r="AU128" s="18" t="s">
        <v>83</v>
      </c>
    </row>
    <row r="129" s="2" customFormat="1" ht="24.15" customHeight="1">
      <c r="A129" s="39"/>
      <c r="B129" s="40"/>
      <c r="C129" s="283" t="s">
        <v>250</v>
      </c>
      <c r="D129" s="283" t="s">
        <v>737</v>
      </c>
      <c r="E129" s="284" t="s">
        <v>2242</v>
      </c>
      <c r="F129" s="285" t="s">
        <v>2243</v>
      </c>
      <c r="G129" s="286" t="s">
        <v>335</v>
      </c>
      <c r="H129" s="287">
        <v>1</v>
      </c>
      <c r="I129" s="288"/>
      <c r="J129" s="289">
        <f>ROUND(I129*H129,2)</f>
        <v>0</v>
      </c>
      <c r="K129" s="285" t="s">
        <v>176</v>
      </c>
      <c r="L129" s="290"/>
      <c r="M129" s="291" t="s">
        <v>1</v>
      </c>
      <c r="N129" s="292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355</v>
      </c>
      <c r="AT129" s="230" t="s">
        <v>737</v>
      </c>
      <c r="AU129" s="230" t="s">
        <v>83</v>
      </c>
      <c r="AY129" s="18" t="s">
        <v>169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316</v>
      </c>
      <c r="BM129" s="230" t="s">
        <v>316</v>
      </c>
    </row>
    <row r="130" s="2" customFormat="1" ht="16.5" customHeight="1">
      <c r="A130" s="39"/>
      <c r="B130" s="40"/>
      <c r="C130" s="283" t="s">
        <v>182</v>
      </c>
      <c r="D130" s="283" t="s">
        <v>737</v>
      </c>
      <c r="E130" s="284" t="s">
        <v>2047</v>
      </c>
      <c r="F130" s="285" t="s">
        <v>2048</v>
      </c>
      <c r="G130" s="286" t="s">
        <v>2049</v>
      </c>
      <c r="H130" s="287">
        <v>1</v>
      </c>
      <c r="I130" s="288"/>
      <c r="J130" s="289">
        <f>ROUND(I130*H130,2)</f>
        <v>0</v>
      </c>
      <c r="K130" s="285" t="s">
        <v>1</v>
      </c>
      <c r="L130" s="290"/>
      <c r="M130" s="291" t="s">
        <v>1</v>
      </c>
      <c r="N130" s="292" t="s">
        <v>38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355</v>
      </c>
      <c r="AT130" s="230" t="s">
        <v>737</v>
      </c>
      <c r="AU130" s="230" t="s">
        <v>83</v>
      </c>
      <c r="AY130" s="18" t="s">
        <v>169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316</v>
      </c>
      <c r="BM130" s="230" t="s">
        <v>321</v>
      </c>
    </row>
    <row r="131" s="2" customFormat="1" ht="16.5" customHeight="1">
      <c r="A131" s="39"/>
      <c r="B131" s="40"/>
      <c r="C131" s="219" t="s">
        <v>254</v>
      </c>
      <c r="D131" s="219" t="s">
        <v>172</v>
      </c>
      <c r="E131" s="220" t="s">
        <v>2050</v>
      </c>
      <c r="F131" s="221" t="s">
        <v>2051</v>
      </c>
      <c r="G131" s="222" t="s">
        <v>335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316</v>
      </c>
      <c r="AT131" s="230" t="s">
        <v>172</v>
      </c>
      <c r="AU131" s="230" t="s">
        <v>83</v>
      </c>
      <c r="AY131" s="18" t="s">
        <v>169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316</v>
      </c>
      <c r="BM131" s="230" t="s">
        <v>326</v>
      </c>
    </row>
    <row r="132" s="2" customFormat="1">
      <c r="A132" s="39"/>
      <c r="B132" s="40"/>
      <c r="C132" s="41"/>
      <c r="D132" s="234" t="s">
        <v>522</v>
      </c>
      <c r="E132" s="41"/>
      <c r="F132" s="279" t="s">
        <v>2039</v>
      </c>
      <c r="G132" s="41"/>
      <c r="H132" s="41"/>
      <c r="I132" s="280"/>
      <c r="J132" s="41"/>
      <c r="K132" s="41"/>
      <c r="L132" s="45"/>
      <c r="M132" s="299"/>
      <c r="N132" s="300"/>
      <c r="O132" s="295"/>
      <c r="P132" s="295"/>
      <c r="Q132" s="295"/>
      <c r="R132" s="295"/>
      <c r="S132" s="295"/>
      <c r="T132" s="301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522</v>
      </c>
      <c r="AU132" s="18" t="s">
        <v>83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0tjlouV3Q2nicm9UN1hpYminUPbKRR9CIGml6pXbvKpQSHNqReYpK6tTtfzMsfKTJNdTUIpfcLqPrP3AqzS4bg==" hashValue="l16NlaPGC9ReZ+/VG0iBFS/Up5R+o23nTw9njj9vQidvt3gOsliRksFt/xpKz0f97wxL4J6kM+H+iZLB2ouVWQ==" algorithmName="SHA-512" password="CC35"/>
  <autoFilter ref="C117:K13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2244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ROUND((SUM(BE118:BE134)),  2)</f>
        <v>0</v>
      </c>
      <c r="G33" s="39"/>
      <c r="H33" s="39"/>
      <c r="I33" s="156">
        <v>0.20999999999999999</v>
      </c>
      <c r="J33" s="155">
        <f>ROUND(((SUM(BE118:BE134))*I33),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ROUND((SUM(BF118:BF134)),  2)</f>
        <v>0</v>
      </c>
      <c r="G34" s="39"/>
      <c r="H34" s="39"/>
      <c r="I34" s="156">
        <v>0.14999999999999999</v>
      </c>
      <c r="J34" s="155">
        <f>ROUND(((SUM(BF118:BF134))*I34),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ROUND((SUM(BG118:BG134)),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ROUND((SUM(BH118:BH134)),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ROUND((SUM(BI118:BI134)),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(1) - VZT-3.NP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2245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2246</v>
      </c>
      <c r="E98" s="183"/>
      <c r="F98" s="183"/>
      <c r="G98" s="183"/>
      <c r="H98" s="183"/>
      <c r="I98" s="183"/>
      <c r="J98" s="184">
        <f>J130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154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 xml:space="preserve"> Dětský domov a školní jídelna Sedloňov - Stavební úpravy objektu - II. ETAPA SO01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134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04 (1) - VZT-3.NP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14. 12. 2023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155</v>
      </c>
      <c r="D117" s="195" t="s">
        <v>58</v>
      </c>
      <c r="E117" s="195" t="s">
        <v>54</v>
      </c>
      <c r="F117" s="195" t="s">
        <v>55</v>
      </c>
      <c r="G117" s="195" t="s">
        <v>156</v>
      </c>
      <c r="H117" s="195" t="s">
        <v>157</v>
      </c>
      <c r="I117" s="195" t="s">
        <v>158</v>
      </c>
      <c r="J117" s="195" t="s">
        <v>138</v>
      </c>
      <c r="K117" s="196" t="s">
        <v>159</v>
      </c>
      <c r="L117" s="197"/>
      <c r="M117" s="101" t="s">
        <v>1</v>
      </c>
      <c r="N117" s="102" t="s">
        <v>37</v>
      </c>
      <c r="O117" s="102" t="s">
        <v>160</v>
      </c>
      <c r="P117" s="102" t="s">
        <v>161</v>
      </c>
      <c r="Q117" s="102" t="s">
        <v>162</v>
      </c>
      <c r="R117" s="102" t="s">
        <v>163</v>
      </c>
      <c r="S117" s="102" t="s">
        <v>164</v>
      </c>
      <c r="T117" s="103" t="s">
        <v>165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166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P119+P130</f>
        <v>0</v>
      </c>
      <c r="Q118" s="105"/>
      <c r="R118" s="200">
        <f>R119+R130</f>
        <v>0</v>
      </c>
      <c r="S118" s="105"/>
      <c r="T118" s="201">
        <f>T119+T130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140</v>
      </c>
      <c r="BK118" s="202">
        <f>BK119+BK130</f>
        <v>0</v>
      </c>
    </row>
    <row r="119" s="12" customFormat="1" ht="25.92" customHeight="1">
      <c r="A119" s="12"/>
      <c r="B119" s="203"/>
      <c r="C119" s="204"/>
      <c r="D119" s="205" t="s">
        <v>72</v>
      </c>
      <c r="E119" s="206" t="s">
        <v>1206</v>
      </c>
      <c r="F119" s="206" t="s">
        <v>2247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SUM(P120:P129)</f>
        <v>0</v>
      </c>
      <c r="Q119" s="211"/>
      <c r="R119" s="212">
        <f>SUM(R120:R129)</f>
        <v>0</v>
      </c>
      <c r="S119" s="211"/>
      <c r="T119" s="213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81</v>
      </c>
      <c r="AT119" s="215" t="s">
        <v>72</v>
      </c>
      <c r="AU119" s="215" t="s">
        <v>73</v>
      </c>
      <c r="AY119" s="214" t="s">
        <v>169</v>
      </c>
      <c r="BK119" s="216">
        <f>SUM(BK120:BK129)</f>
        <v>0</v>
      </c>
    </row>
    <row r="120" s="2" customFormat="1" ht="49.05" customHeight="1">
      <c r="A120" s="39"/>
      <c r="B120" s="40"/>
      <c r="C120" s="219" t="s">
        <v>81</v>
      </c>
      <c r="D120" s="219" t="s">
        <v>172</v>
      </c>
      <c r="E120" s="220" t="s">
        <v>1242</v>
      </c>
      <c r="F120" s="221" t="s">
        <v>1243</v>
      </c>
      <c r="G120" s="222" t="s">
        <v>1213</v>
      </c>
      <c r="H120" s="223">
        <v>2</v>
      </c>
      <c r="I120" s="224"/>
      <c r="J120" s="225">
        <f>ROUND(I120*H120,2)</f>
        <v>0</v>
      </c>
      <c r="K120" s="221" t="s">
        <v>1</v>
      </c>
      <c r="L120" s="45"/>
      <c r="M120" s="226" t="s">
        <v>1</v>
      </c>
      <c r="N120" s="227" t="s">
        <v>38</v>
      </c>
      <c r="O120" s="92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177</v>
      </c>
      <c r="AT120" s="230" t="s">
        <v>172</v>
      </c>
      <c r="AU120" s="230" t="s">
        <v>81</v>
      </c>
      <c r="AY120" s="18" t="s">
        <v>169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81</v>
      </c>
      <c r="BK120" s="231">
        <f>ROUND(I120*H120,2)</f>
        <v>0</v>
      </c>
      <c r="BL120" s="18" t="s">
        <v>177</v>
      </c>
      <c r="BM120" s="230" t="s">
        <v>83</v>
      </c>
    </row>
    <row r="121" s="2" customFormat="1" ht="49.05" customHeight="1">
      <c r="A121" s="39"/>
      <c r="B121" s="40"/>
      <c r="C121" s="219" t="s">
        <v>83</v>
      </c>
      <c r="D121" s="219" t="s">
        <v>172</v>
      </c>
      <c r="E121" s="220" t="s">
        <v>1244</v>
      </c>
      <c r="F121" s="221" t="s">
        <v>1245</v>
      </c>
      <c r="G121" s="222" t="s">
        <v>1213</v>
      </c>
      <c r="H121" s="223">
        <v>3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38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177</v>
      </c>
      <c r="AT121" s="230" t="s">
        <v>172</v>
      </c>
      <c r="AU121" s="230" t="s">
        <v>81</v>
      </c>
      <c r="AY121" s="18" t="s">
        <v>169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81</v>
      </c>
      <c r="BK121" s="231">
        <f>ROUND(I121*H121,2)</f>
        <v>0</v>
      </c>
      <c r="BL121" s="18" t="s">
        <v>177</v>
      </c>
      <c r="BM121" s="230" t="s">
        <v>177</v>
      </c>
    </row>
    <row r="122" s="2" customFormat="1" ht="24.15" customHeight="1">
      <c r="A122" s="39"/>
      <c r="B122" s="40"/>
      <c r="C122" s="219" t="s">
        <v>170</v>
      </c>
      <c r="D122" s="219" t="s">
        <v>172</v>
      </c>
      <c r="E122" s="220" t="s">
        <v>1246</v>
      </c>
      <c r="F122" s="221" t="s">
        <v>1247</v>
      </c>
      <c r="G122" s="222" t="s">
        <v>1213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38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177</v>
      </c>
      <c r="AT122" s="230" t="s">
        <v>172</v>
      </c>
      <c r="AU122" s="230" t="s">
        <v>81</v>
      </c>
      <c r="AY122" s="18" t="s">
        <v>169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81</v>
      </c>
      <c r="BK122" s="231">
        <f>ROUND(I122*H122,2)</f>
        <v>0</v>
      </c>
      <c r="BL122" s="18" t="s">
        <v>177</v>
      </c>
      <c r="BM122" s="230" t="s">
        <v>200</v>
      </c>
    </row>
    <row r="123" s="2" customFormat="1" ht="76.35" customHeight="1">
      <c r="A123" s="39"/>
      <c r="B123" s="40"/>
      <c r="C123" s="219" t="s">
        <v>177</v>
      </c>
      <c r="D123" s="219" t="s">
        <v>172</v>
      </c>
      <c r="E123" s="220" t="s">
        <v>2248</v>
      </c>
      <c r="F123" s="221" t="s">
        <v>1278</v>
      </c>
      <c r="G123" s="222" t="s">
        <v>1276</v>
      </c>
      <c r="H123" s="223">
        <v>4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38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177</v>
      </c>
      <c r="AT123" s="230" t="s">
        <v>172</v>
      </c>
      <c r="AU123" s="230" t="s">
        <v>81</v>
      </c>
      <c r="AY123" s="18" t="s">
        <v>169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81</v>
      </c>
      <c r="BK123" s="231">
        <f>ROUND(I123*H123,2)</f>
        <v>0</v>
      </c>
      <c r="BL123" s="18" t="s">
        <v>177</v>
      </c>
      <c r="BM123" s="230" t="s">
        <v>250</v>
      </c>
    </row>
    <row r="124" s="2" customFormat="1" ht="76.35" customHeight="1">
      <c r="A124" s="39"/>
      <c r="B124" s="40"/>
      <c r="C124" s="219" t="s">
        <v>251</v>
      </c>
      <c r="D124" s="219" t="s">
        <v>172</v>
      </c>
      <c r="E124" s="220" t="s">
        <v>2249</v>
      </c>
      <c r="F124" s="221" t="s">
        <v>1282</v>
      </c>
      <c r="G124" s="222" t="s">
        <v>1276</v>
      </c>
      <c r="H124" s="223">
        <v>2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38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177</v>
      </c>
      <c r="AT124" s="230" t="s">
        <v>172</v>
      </c>
      <c r="AU124" s="230" t="s">
        <v>81</v>
      </c>
      <c r="AY124" s="18" t="s">
        <v>169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81</v>
      </c>
      <c r="BK124" s="231">
        <f>ROUND(I124*H124,2)</f>
        <v>0</v>
      </c>
      <c r="BL124" s="18" t="s">
        <v>177</v>
      </c>
      <c r="BM124" s="230" t="s">
        <v>254</v>
      </c>
    </row>
    <row r="125" s="2" customFormat="1" ht="76.35" customHeight="1">
      <c r="A125" s="39"/>
      <c r="B125" s="40"/>
      <c r="C125" s="219" t="s">
        <v>200</v>
      </c>
      <c r="D125" s="219" t="s">
        <v>172</v>
      </c>
      <c r="E125" s="220" t="s">
        <v>2250</v>
      </c>
      <c r="F125" s="221" t="s">
        <v>1284</v>
      </c>
      <c r="G125" s="222" t="s">
        <v>1276</v>
      </c>
      <c r="H125" s="223">
        <v>2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177</v>
      </c>
      <c r="AT125" s="230" t="s">
        <v>172</v>
      </c>
      <c r="AU125" s="230" t="s">
        <v>81</v>
      </c>
      <c r="AY125" s="18" t="s">
        <v>169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177</v>
      </c>
      <c r="BM125" s="230" t="s">
        <v>258</v>
      </c>
    </row>
    <row r="126" s="2" customFormat="1" ht="37.8" customHeight="1">
      <c r="A126" s="39"/>
      <c r="B126" s="40"/>
      <c r="C126" s="219" t="s">
        <v>275</v>
      </c>
      <c r="D126" s="219" t="s">
        <v>172</v>
      </c>
      <c r="E126" s="220" t="s">
        <v>1287</v>
      </c>
      <c r="F126" s="221" t="s">
        <v>1288</v>
      </c>
      <c r="G126" s="222" t="s">
        <v>1276</v>
      </c>
      <c r="H126" s="223">
        <v>2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177</v>
      </c>
      <c r="AT126" s="230" t="s">
        <v>172</v>
      </c>
      <c r="AU126" s="230" t="s">
        <v>81</v>
      </c>
      <c r="AY126" s="18" t="s">
        <v>169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177</v>
      </c>
      <c r="BM126" s="230" t="s">
        <v>278</v>
      </c>
    </row>
    <row r="127" s="2" customFormat="1" ht="37.8" customHeight="1">
      <c r="A127" s="39"/>
      <c r="B127" s="40"/>
      <c r="C127" s="219" t="s">
        <v>250</v>
      </c>
      <c r="D127" s="219" t="s">
        <v>172</v>
      </c>
      <c r="E127" s="220" t="s">
        <v>1289</v>
      </c>
      <c r="F127" s="221" t="s">
        <v>1290</v>
      </c>
      <c r="G127" s="222" t="s">
        <v>1276</v>
      </c>
      <c r="H127" s="223">
        <v>4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177</v>
      </c>
      <c r="AT127" s="230" t="s">
        <v>172</v>
      </c>
      <c r="AU127" s="230" t="s">
        <v>81</v>
      </c>
      <c r="AY127" s="18" t="s">
        <v>169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177</v>
      </c>
      <c r="BM127" s="230" t="s">
        <v>316</v>
      </c>
    </row>
    <row r="128" s="2" customFormat="1" ht="55.5" customHeight="1">
      <c r="A128" s="39"/>
      <c r="B128" s="40"/>
      <c r="C128" s="219" t="s">
        <v>182</v>
      </c>
      <c r="D128" s="219" t="s">
        <v>172</v>
      </c>
      <c r="E128" s="220" t="s">
        <v>1224</v>
      </c>
      <c r="F128" s="221" t="s">
        <v>1225</v>
      </c>
      <c r="G128" s="222" t="s">
        <v>175</v>
      </c>
      <c r="H128" s="223">
        <v>4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38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177</v>
      </c>
      <c r="AT128" s="230" t="s">
        <v>172</v>
      </c>
      <c r="AU128" s="230" t="s">
        <v>81</v>
      </c>
      <c r="AY128" s="18" t="s">
        <v>169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177</v>
      </c>
      <c r="BM128" s="230" t="s">
        <v>321</v>
      </c>
    </row>
    <row r="129" s="2" customFormat="1" ht="66.75" customHeight="1">
      <c r="A129" s="39"/>
      <c r="B129" s="40"/>
      <c r="C129" s="219" t="s">
        <v>254</v>
      </c>
      <c r="D129" s="219" t="s">
        <v>172</v>
      </c>
      <c r="E129" s="220" t="s">
        <v>1291</v>
      </c>
      <c r="F129" s="221" t="s">
        <v>1292</v>
      </c>
      <c r="G129" s="222" t="s">
        <v>175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177</v>
      </c>
      <c r="AT129" s="230" t="s">
        <v>172</v>
      </c>
      <c r="AU129" s="230" t="s">
        <v>81</v>
      </c>
      <c r="AY129" s="18" t="s">
        <v>169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177</v>
      </c>
      <c r="BM129" s="230" t="s">
        <v>326</v>
      </c>
    </row>
    <row r="130" s="12" customFormat="1" ht="25.92" customHeight="1">
      <c r="A130" s="12"/>
      <c r="B130" s="203"/>
      <c r="C130" s="204"/>
      <c r="D130" s="205" t="s">
        <v>72</v>
      </c>
      <c r="E130" s="206" t="s">
        <v>1230</v>
      </c>
      <c r="F130" s="206" t="s">
        <v>1300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SUM(P131:P134)</f>
        <v>0</v>
      </c>
      <c r="Q130" s="211"/>
      <c r="R130" s="212">
        <f>SUM(R131:R134)</f>
        <v>0</v>
      </c>
      <c r="S130" s="211"/>
      <c r="T130" s="213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81</v>
      </c>
      <c r="AT130" s="215" t="s">
        <v>72</v>
      </c>
      <c r="AU130" s="215" t="s">
        <v>73</v>
      </c>
      <c r="AY130" s="214" t="s">
        <v>169</v>
      </c>
      <c r="BK130" s="216">
        <f>SUM(BK131:BK134)</f>
        <v>0</v>
      </c>
    </row>
    <row r="131" s="2" customFormat="1" ht="24.15" customHeight="1">
      <c r="A131" s="39"/>
      <c r="B131" s="40"/>
      <c r="C131" s="219" t="s">
        <v>328</v>
      </c>
      <c r="D131" s="219" t="s">
        <v>172</v>
      </c>
      <c r="E131" s="220" t="s">
        <v>2251</v>
      </c>
      <c r="F131" s="221" t="s">
        <v>1302</v>
      </c>
      <c r="G131" s="222" t="s">
        <v>1210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177</v>
      </c>
      <c r="AT131" s="230" t="s">
        <v>172</v>
      </c>
      <c r="AU131" s="230" t="s">
        <v>81</v>
      </c>
      <c r="AY131" s="18" t="s">
        <v>169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177</v>
      </c>
      <c r="BM131" s="230" t="s">
        <v>331</v>
      </c>
    </row>
    <row r="132" s="2" customFormat="1" ht="24.15" customHeight="1">
      <c r="A132" s="39"/>
      <c r="B132" s="40"/>
      <c r="C132" s="219" t="s">
        <v>258</v>
      </c>
      <c r="D132" s="219" t="s">
        <v>172</v>
      </c>
      <c r="E132" s="220" t="s">
        <v>2252</v>
      </c>
      <c r="F132" s="221" t="s">
        <v>1304</v>
      </c>
      <c r="G132" s="222" t="s">
        <v>1210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177</v>
      </c>
      <c r="AT132" s="230" t="s">
        <v>172</v>
      </c>
      <c r="AU132" s="230" t="s">
        <v>81</v>
      </c>
      <c r="AY132" s="18" t="s">
        <v>169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177</v>
      </c>
      <c r="BM132" s="230" t="s">
        <v>336</v>
      </c>
    </row>
    <row r="133" s="2" customFormat="1" ht="16.5" customHeight="1">
      <c r="A133" s="39"/>
      <c r="B133" s="40"/>
      <c r="C133" s="219" t="s">
        <v>337</v>
      </c>
      <c r="D133" s="219" t="s">
        <v>172</v>
      </c>
      <c r="E133" s="220" t="s">
        <v>2253</v>
      </c>
      <c r="F133" s="221" t="s">
        <v>1306</v>
      </c>
      <c r="G133" s="222" t="s">
        <v>1210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177</v>
      </c>
      <c r="AT133" s="230" t="s">
        <v>172</v>
      </c>
      <c r="AU133" s="230" t="s">
        <v>81</v>
      </c>
      <c r="AY133" s="18" t="s">
        <v>169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177</v>
      </c>
      <c r="BM133" s="230" t="s">
        <v>340</v>
      </c>
    </row>
    <row r="134" s="2" customFormat="1" ht="16.5" customHeight="1">
      <c r="A134" s="39"/>
      <c r="B134" s="40"/>
      <c r="C134" s="219" t="s">
        <v>278</v>
      </c>
      <c r="D134" s="219" t="s">
        <v>172</v>
      </c>
      <c r="E134" s="220" t="s">
        <v>2254</v>
      </c>
      <c r="F134" s="221" t="s">
        <v>1308</v>
      </c>
      <c r="G134" s="222" t="s">
        <v>521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93" t="s">
        <v>1</v>
      </c>
      <c r="N134" s="294" t="s">
        <v>38</v>
      </c>
      <c r="O134" s="295"/>
      <c r="P134" s="296">
        <f>O134*H134</f>
        <v>0</v>
      </c>
      <c r="Q134" s="296">
        <v>0</v>
      </c>
      <c r="R134" s="296">
        <f>Q134*H134</f>
        <v>0</v>
      </c>
      <c r="S134" s="296">
        <v>0</v>
      </c>
      <c r="T134" s="29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177</v>
      </c>
      <c r="AT134" s="230" t="s">
        <v>172</v>
      </c>
      <c r="AU134" s="230" t="s">
        <v>81</v>
      </c>
      <c r="AY134" s="18" t="s">
        <v>169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177</v>
      </c>
      <c r="BM134" s="230" t="s">
        <v>345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DtGOQ/lvkTa6fGSxZdkn2sl/2DWcZWVxnIgLCs9ZrP1CCcAbTrs//AmW37oup90B+VVOMZsLTY9MHBifo7W4ig==" hashValue="gVXOHNmQF5mEjQuqYG61nlO+ZixG0vj99wCCyoAuiNKEBBHfn97notI362xZ1LGJXlbR7pOWAjKprvgEI8zxCg==" algorithmName="SHA-512" password="CC35"/>
  <autoFilter ref="C117:K13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2255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ROUND((SUM(BE116:BE130)),  2)</f>
        <v>0</v>
      </c>
      <c r="G33" s="39"/>
      <c r="H33" s="39"/>
      <c r="I33" s="156">
        <v>0.20999999999999999</v>
      </c>
      <c r="J33" s="155">
        <f>ROUND(((SUM(BE116:BE130))*I33),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ROUND((SUM(BF116:BF130)),  2)</f>
        <v>0</v>
      </c>
      <c r="G34" s="39"/>
      <c r="H34" s="39"/>
      <c r="I34" s="156">
        <v>0.14999999999999999</v>
      </c>
      <c r="J34" s="155">
        <f>ROUND(((SUM(BF116:BF130))*I34),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ROUND((SUM(BG116:BG130)),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ROUND((SUM(BH116:BH130)),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ROUND((SUM(BI116:BI130)),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01c2 -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J116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2" customFormat="1" ht="21.84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102" s="2" customFormat="1" ht="6.96" customHeight="1">
      <c r="A102" s="39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4.96" customHeight="1">
      <c r="A103" s="39"/>
      <c r="B103" s="40"/>
      <c r="C103" s="24" t="s">
        <v>154</v>
      </c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2" customHeight="1">
      <c r="A105" s="39"/>
      <c r="B105" s="40"/>
      <c r="C105" s="33" t="s">
        <v>16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6.25" customHeight="1">
      <c r="A106" s="39"/>
      <c r="B106" s="40"/>
      <c r="C106" s="41"/>
      <c r="D106" s="41"/>
      <c r="E106" s="175" t="str">
        <f>E7</f>
        <v xml:space="preserve"> Dětský domov a školní jídelna Sedloňov - Stavební úpravy objektu - II. ETAPA SO01</v>
      </c>
      <c r="F106" s="33"/>
      <c r="G106" s="33"/>
      <c r="H106" s="33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134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77" t="str">
        <f>E9</f>
        <v>01c2 - Hřiště</v>
      </c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20</v>
      </c>
      <c r="D110" s="41"/>
      <c r="E110" s="41"/>
      <c r="F110" s="28" t="str">
        <f>F12</f>
        <v xml:space="preserve"> </v>
      </c>
      <c r="G110" s="41"/>
      <c r="H110" s="41"/>
      <c r="I110" s="33" t="s">
        <v>22</v>
      </c>
      <c r="J110" s="80" t="str">
        <f>IF(J12="","",J12)</f>
        <v>14. 12. 2023</v>
      </c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5.15" customHeight="1">
      <c r="A112" s="39"/>
      <c r="B112" s="40"/>
      <c r="C112" s="33" t="s">
        <v>24</v>
      </c>
      <c r="D112" s="41"/>
      <c r="E112" s="41"/>
      <c r="F112" s="28" t="str">
        <f>E15</f>
        <v xml:space="preserve"> </v>
      </c>
      <c r="G112" s="41"/>
      <c r="H112" s="41"/>
      <c r="I112" s="33" t="s">
        <v>29</v>
      </c>
      <c r="J112" s="37" t="str">
        <f>E21</f>
        <v xml:space="preserve"> 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27</v>
      </c>
      <c r="D113" s="41"/>
      <c r="E113" s="41"/>
      <c r="F113" s="28" t="str">
        <f>IF(E18="","",E18)</f>
        <v>Vyplň údaj</v>
      </c>
      <c r="G113" s="41"/>
      <c r="H113" s="41"/>
      <c r="I113" s="33" t="s">
        <v>31</v>
      </c>
      <c r="J113" s="37" t="str">
        <f>E24</f>
        <v xml:space="preserve">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0.32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1" customFormat="1" ht="29.28" customHeight="1">
      <c r="A115" s="192"/>
      <c r="B115" s="193"/>
      <c r="C115" s="194" t="s">
        <v>155</v>
      </c>
      <c r="D115" s="195" t="s">
        <v>58</v>
      </c>
      <c r="E115" s="195" t="s">
        <v>54</v>
      </c>
      <c r="F115" s="195" t="s">
        <v>55</v>
      </c>
      <c r="G115" s="195" t="s">
        <v>156</v>
      </c>
      <c r="H115" s="195" t="s">
        <v>157</v>
      </c>
      <c r="I115" s="195" t="s">
        <v>158</v>
      </c>
      <c r="J115" s="195" t="s">
        <v>138</v>
      </c>
      <c r="K115" s="196" t="s">
        <v>159</v>
      </c>
      <c r="L115" s="197"/>
      <c r="M115" s="101" t="s">
        <v>1</v>
      </c>
      <c r="N115" s="102" t="s">
        <v>37</v>
      </c>
      <c r="O115" s="102" t="s">
        <v>160</v>
      </c>
      <c r="P115" s="102" t="s">
        <v>161</v>
      </c>
      <c r="Q115" s="102" t="s">
        <v>162</v>
      </c>
      <c r="R115" s="102" t="s">
        <v>163</v>
      </c>
      <c r="S115" s="102" t="s">
        <v>164</v>
      </c>
      <c r="T115" s="103" t="s">
        <v>165</v>
      </c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</row>
    <row r="116" s="2" customFormat="1" ht="22.8" customHeight="1">
      <c r="A116" s="39"/>
      <c r="B116" s="40"/>
      <c r="C116" s="108" t="s">
        <v>166</v>
      </c>
      <c r="D116" s="41"/>
      <c r="E116" s="41"/>
      <c r="F116" s="41"/>
      <c r="G116" s="41"/>
      <c r="H116" s="41"/>
      <c r="I116" s="41"/>
      <c r="J116" s="198">
        <f>BK116</f>
        <v>0</v>
      </c>
      <c r="K116" s="41"/>
      <c r="L116" s="45"/>
      <c r="M116" s="104"/>
      <c r="N116" s="199"/>
      <c r="O116" s="105"/>
      <c r="P116" s="200">
        <f>SUM(P117:P130)</f>
        <v>0</v>
      </c>
      <c r="Q116" s="105"/>
      <c r="R116" s="200">
        <f>SUM(R117:R130)</f>
        <v>0</v>
      </c>
      <c r="S116" s="105"/>
      <c r="T116" s="201">
        <f>SUM(T117:T130)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72</v>
      </c>
      <c r="AU116" s="18" t="s">
        <v>140</v>
      </c>
      <c r="BK116" s="202">
        <f>SUM(BK117:BK130)</f>
        <v>0</v>
      </c>
    </row>
    <row r="117" s="2" customFormat="1" ht="24.15" customHeight="1">
      <c r="A117" s="39"/>
      <c r="B117" s="40"/>
      <c r="C117" s="219" t="s">
        <v>81</v>
      </c>
      <c r="D117" s="219" t="s">
        <v>172</v>
      </c>
      <c r="E117" s="220" t="s">
        <v>2256</v>
      </c>
      <c r="F117" s="221" t="s">
        <v>2257</v>
      </c>
      <c r="G117" s="222" t="s">
        <v>175</v>
      </c>
      <c r="H117" s="223">
        <v>52</v>
      </c>
      <c r="I117" s="224"/>
      <c r="J117" s="225">
        <f>ROUND(I117*H117,2)</f>
        <v>0</v>
      </c>
      <c r="K117" s="221" t="s">
        <v>1</v>
      </c>
      <c r="L117" s="45"/>
      <c r="M117" s="226" t="s">
        <v>1</v>
      </c>
      <c r="N117" s="227" t="s">
        <v>38</v>
      </c>
      <c r="O117" s="92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0" t="s">
        <v>177</v>
      </c>
      <c r="AT117" s="230" t="s">
        <v>172</v>
      </c>
      <c r="AU117" s="230" t="s">
        <v>73</v>
      </c>
      <c r="AY117" s="18" t="s">
        <v>169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8" t="s">
        <v>81</v>
      </c>
      <c r="BK117" s="231">
        <f>ROUND(I117*H117,2)</f>
        <v>0</v>
      </c>
      <c r="BL117" s="18" t="s">
        <v>177</v>
      </c>
      <c r="BM117" s="230" t="s">
        <v>83</v>
      </c>
    </row>
    <row r="118" s="14" customFormat="1">
      <c r="A118" s="14"/>
      <c r="B118" s="243"/>
      <c r="C118" s="244"/>
      <c r="D118" s="234" t="s">
        <v>178</v>
      </c>
      <c r="E118" s="245" t="s">
        <v>1</v>
      </c>
      <c r="F118" s="246" t="s">
        <v>2258</v>
      </c>
      <c r="G118" s="244"/>
      <c r="H118" s="247">
        <v>18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178</v>
      </c>
      <c r="AU118" s="253" t="s">
        <v>73</v>
      </c>
      <c r="AV118" s="14" t="s">
        <v>83</v>
      </c>
      <c r="AW118" s="14" t="s">
        <v>30</v>
      </c>
      <c r="AX118" s="14" t="s">
        <v>73</v>
      </c>
      <c r="AY118" s="253" t="s">
        <v>169</v>
      </c>
    </row>
    <row r="119" s="14" customFormat="1">
      <c r="A119" s="14"/>
      <c r="B119" s="243"/>
      <c r="C119" s="244"/>
      <c r="D119" s="234" t="s">
        <v>178</v>
      </c>
      <c r="E119" s="245" t="s">
        <v>1</v>
      </c>
      <c r="F119" s="246" t="s">
        <v>2259</v>
      </c>
      <c r="G119" s="244"/>
      <c r="H119" s="247">
        <v>9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178</v>
      </c>
      <c r="AU119" s="253" t="s">
        <v>73</v>
      </c>
      <c r="AV119" s="14" t="s">
        <v>83</v>
      </c>
      <c r="AW119" s="14" t="s">
        <v>30</v>
      </c>
      <c r="AX119" s="14" t="s">
        <v>73</v>
      </c>
      <c r="AY119" s="253" t="s">
        <v>169</v>
      </c>
    </row>
    <row r="120" s="14" customFormat="1">
      <c r="A120" s="14"/>
      <c r="B120" s="243"/>
      <c r="C120" s="244"/>
      <c r="D120" s="234" t="s">
        <v>178</v>
      </c>
      <c r="E120" s="245" t="s">
        <v>1</v>
      </c>
      <c r="F120" s="246" t="s">
        <v>411</v>
      </c>
      <c r="G120" s="244"/>
      <c r="H120" s="247">
        <v>25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178</v>
      </c>
      <c r="AU120" s="253" t="s">
        <v>73</v>
      </c>
      <c r="AV120" s="14" t="s">
        <v>83</v>
      </c>
      <c r="AW120" s="14" t="s">
        <v>30</v>
      </c>
      <c r="AX120" s="14" t="s">
        <v>73</v>
      </c>
      <c r="AY120" s="253" t="s">
        <v>169</v>
      </c>
    </row>
    <row r="121" s="15" customFormat="1">
      <c r="A121" s="15"/>
      <c r="B121" s="254"/>
      <c r="C121" s="255"/>
      <c r="D121" s="234" t="s">
        <v>178</v>
      </c>
      <c r="E121" s="256" t="s">
        <v>1</v>
      </c>
      <c r="F121" s="257" t="s">
        <v>181</v>
      </c>
      <c r="G121" s="255"/>
      <c r="H121" s="258">
        <v>52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178</v>
      </c>
      <c r="AU121" s="264" t="s">
        <v>73</v>
      </c>
      <c r="AV121" s="15" t="s">
        <v>177</v>
      </c>
      <c r="AW121" s="15" t="s">
        <v>30</v>
      </c>
      <c r="AX121" s="15" t="s">
        <v>81</v>
      </c>
      <c r="AY121" s="264" t="s">
        <v>169</v>
      </c>
    </row>
    <row r="122" s="2" customFormat="1" ht="24.15" customHeight="1">
      <c r="A122" s="39"/>
      <c r="B122" s="40"/>
      <c r="C122" s="219" t="s">
        <v>83</v>
      </c>
      <c r="D122" s="219" t="s">
        <v>172</v>
      </c>
      <c r="E122" s="220" t="s">
        <v>2260</v>
      </c>
      <c r="F122" s="221" t="s">
        <v>2261</v>
      </c>
      <c r="G122" s="222" t="s">
        <v>175</v>
      </c>
      <c r="H122" s="223">
        <v>20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38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177</v>
      </c>
      <c r="AT122" s="230" t="s">
        <v>172</v>
      </c>
      <c r="AU122" s="230" t="s">
        <v>73</v>
      </c>
      <c r="AY122" s="18" t="s">
        <v>169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81</v>
      </c>
      <c r="BK122" s="231">
        <f>ROUND(I122*H122,2)</f>
        <v>0</v>
      </c>
      <c r="BL122" s="18" t="s">
        <v>177</v>
      </c>
      <c r="BM122" s="230" t="s">
        <v>177</v>
      </c>
    </row>
    <row r="123" s="14" customFormat="1">
      <c r="A123" s="14"/>
      <c r="B123" s="243"/>
      <c r="C123" s="244"/>
      <c r="D123" s="234" t="s">
        <v>178</v>
      </c>
      <c r="E123" s="245" t="s">
        <v>1</v>
      </c>
      <c r="F123" s="246" t="s">
        <v>326</v>
      </c>
      <c r="G123" s="244"/>
      <c r="H123" s="247">
        <v>20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178</v>
      </c>
      <c r="AU123" s="253" t="s">
        <v>73</v>
      </c>
      <c r="AV123" s="14" t="s">
        <v>83</v>
      </c>
      <c r="AW123" s="14" t="s">
        <v>30</v>
      </c>
      <c r="AX123" s="14" t="s">
        <v>73</v>
      </c>
      <c r="AY123" s="253" t="s">
        <v>169</v>
      </c>
    </row>
    <row r="124" s="15" customFormat="1">
      <c r="A124" s="15"/>
      <c r="B124" s="254"/>
      <c r="C124" s="255"/>
      <c r="D124" s="234" t="s">
        <v>178</v>
      </c>
      <c r="E124" s="256" t="s">
        <v>1</v>
      </c>
      <c r="F124" s="257" t="s">
        <v>181</v>
      </c>
      <c r="G124" s="255"/>
      <c r="H124" s="258">
        <v>20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178</v>
      </c>
      <c r="AU124" s="264" t="s">
        <v>73</v>
      </c>
      <c r="AV124" s="15" t="s">
        <v>177</v>
      </c>
      <c r="AW124" s="15" t="s">
        <v>30</v>
      </c>
      <c r="AX124" s="15" t="s">
        <v>81</v>
      </c>
      <c r="AY124" s="264" t="s">
        <v>169</v>
      </c>
    </row>
    <row r="125" s="2" customFormat="1" ht="24.15" customHeight="1">
      <c r="A125" s="39"/>
      <c r="B125" s="40"/>
      <c r="C125" s="219" t="s">
        <v>170</v>
      </c>
      <c r="D125" s="219" t="s">
        <v>172</v>
      </c>
      <c r="E125" s="220" t="s">
        <v>2262</v>
      </c>
      <c r="F125" s="221" t="s">
        <v>2263</v>
      </c>
      <c r="G125" s="222" t="s">
        <v>335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177</v>
      </c>
      <c r="AT125" s="230" t="s">
        <v>172</v>
      </c>
      <c r="AU125" s="230" t="s">
        <v>73</v>
      </c>
      <c r="AY125" s="18" t="s">
        <v>169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177</v>
      </c>
      <c r="BM125" s="230" t="s">
        <v>200</v>
      </c>
    </row>
    <row r="126" s="14" customFormat="1">
      <c r="A126" s="14"/>
      <c r="B126" s="243"/>
      <c r="C126" s="244"/>
      <c r="D126" s="234" t="s">
        <v>178</v>
      </c>
      <c r="E126" s="245" t="s">
        <v>1</v>
      </c>
      <c r="F126" s="246" t="s">
        <v>81</v>
      </c>
      <c r="G126" s="244"/>
      <c r="H126" s="247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178</v>
      </c>
      <c r="AU126" s="253" t="s">
        <v>73</v>
      </c>
      <c r="AV126" s="14" t="s">
        <v>83</v>
      </c>
      <c r="AW126" s="14" t="s">
        <v>30</v>
      </c>
      <c r="AX126" s="14" t="s">
        <v>73</v>
      </c>
      <c r="AY126" s="253" t="s">
        <v>169</v>
      </c>
    </row>
    <row r="127" s="15" customFormat="1">
      <c r="A127" s="15"/>
      <c r="B127" s="254"/>
      <c r="C127" s="255"/>
      <c r="D127" s="234" t="s">
        <v>178</v>
      </c>
      <c r="E127" s="256" t="s">
        <v>1</v>
      </c>
      <c r="F127" s="257" t="s">
        <v>181</v>
      </c>
      <c r="G127" s="255"/>
      <c r="H127" s="258">
        <v>1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178</v>
      </c>
      <c r="AU127" s="264" t="s">
        <v>73</v>
      </c>
      <c r="AV127" s="15" t="s">
        <v>177</v>
      </c>
      <c r="AW127" s="15" t="s">
        <v>30</v>
      </c>
      <c r="AX127" s="15" t="s">
        <v>81</v>
      </c>
      <c r="AY127" s="264" t="s">
        <v>169</v>
      </c>
    </row>
    <row r="128" s="2" customFormat="1" ht="24.15" customHeight="1">
      <c r="A128" s="39"/>
      <c r="B128" s="40"/>
      <c r="C128" s="219" t="s">
        <v>177</v>
      </c>
      <c r="D128" s="219" t="s">
        <v>172</v>
      </c>
      <c r="E128" s="220" t="s">
        <v>2264</v>
      </c>
      <c r="F128" s="221" t="s">
        <v>2265</v>
      </c>
      <c r="G128" s="222" t="s">
        <v>335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38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177</v>
      </c>
      <c r="AT128" s="230" t="s">
        <v>172</v>
      </c>
      <c r="AU128" s="230" t="s">
        <v>73</v>
      </c>
      <c r="AY128" s="18" t="s">
        <v>169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177</v>
      </c>
      <c r="BM128" s="230" t="s">
        <v>250</v>
      </c>
    </row>
    <row r="129" s="14" customFormat="1">
      <c r="A129" s="14"/>
      <c r="B129" s="243"/>
      <c r="C129" s="244"/>
      <c r="D129" s="234" t="s">
        <v>178</v>
      </c>
      <c r="E129" s="245" t="s">
        <v>1</v>
      </c>
      <c r="F129" s="246" t="s">
        <v>81</v>
      </c>
      <c r="G129" s="244"/>
      <c r="H129" s="247">
        <v>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178</v>
      </c>
      <c r="AU129" s="253" t="s">
        <v>73</v>
      </c>
      <c r="AV129" s="14" t="s">
        <v>83</v>
      </c>
      <c r="AW129" s="14" t="s">
        <v>30</v>
      </c>
      <c r="AX129" s="14" t="s">
        <v>73</v>
      </c>
      <c r="AY129" s="253" t="s">
        <v>169</v>
      </c>
    </row>
    <row r="130" s="15" customFormat="1">
      <c r="A130" s="15"/>
      <c r="B130" s="254"/>
      <c r="C130" s="255"/>
      <c r="D130" s="234" t="s">
        <v>178</v>
      </c>
      <c r="E130" s="256" t="s">
        <v>1</v>
      </c>
      <c r="F130" s="257" t="s">
        <v>181</v>
      </c>
      <c r="G130" s="255"/>
      <c r="H130" s="258">
        <v>1</v>
      </c>
      <c r="I130" s="259"/>
      <c r="J130" s="255"/>
      <c r="K130" s="255"/>
      <c r="L130" s="260"/>
      <c r="M130" s="276"/>
      <c r="N130" s="277"/>
      <c r="O130" s="277"/>
      <c r="P130" s="277"/>
      <c r="Q130" s="277"/>
      <c r="R130" s="277"/>
      <c r="S130" s="277"/>
      <c r="T130" s="27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178</v>
      </c>
      <c r="AU130" s="264" t="s">
        <v>73</v>
      </c>
      <c r="AV130" s="15" t="s">
        <v>177</v>
      </c>
      <c r="AW130" s="15" t="s">
        <v>30</v>
      </c>
      <c r="AX130" s="15" t="s">
        <v>81</v>
      </c>
      <c r="AY130" s="264" t="s">
        <v>169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mUrAyFvi2IdKEPUDPvadmte70krsxipuzwSBx/G3/fC+6ohkNhpSgUvYjiqKoGDSWnUXYeyyK0nuZ6noZunlWQ==" hashValue="JUSWmHQlOL1134ajJCe7C0wFUOl8ydsW2N+FqNu/YXxqjdMUkDuOUL/MgGeHAvKrfBoLimAn1Efb9uzeBAK7BQ==" algorithmName="SHA-512" password="CC35"/>
  <autoFilter ref="C115:K130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2266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ROUND((SUM(BE121:BE186)),  2)</f>
        <v>0</v>
      </c>
      <c r="G33" s="39"/>
      <c r="H33" s="39"/>
      <c r="I33" s="156">
        <v>0.20999999999999999</v>
      </c>
      <c r="J33" s="155">
        <f>ROUND(((SUM(BE121:BE186))*I33),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ROUND((SUM(BF121:BF186)),  2)</f>
        <v>0</v>
      </c>
      <c r="G34" s="39"/>
      <c r="H34" s="39"/>
      <c r="I34" s="156">
        <v>0.14999999999999999</v>
      </c>
      <c r="J34" s="155">
        <f>ROUND(((SUM(BF121:BF186))*I34),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ROUND((SUM(BG121:BG186)),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ROUND((SUM(BH121:BH186)),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ROUND((SUM(BI121:BI186)),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01c1 - Oplocení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141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490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491</v>
      </c>
      <c r="E99" s="189"/>
      <c r="F99" s="189"/>
      <c r="G99" s="189"/>
      <c r="H99" s="189"/>
      <c r="I99" s="189"/>
      <c r="J99" s="190">
        <f>J139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142</v>
      </c>
      <c r="E100" s="189"/>
      <c r="F100" s="189"/>
      <c r="G100" s="189"/>
      <c r="H100" s="189"/>
      <c r="I100" s="189"/>
      <c r="J100" s="190">
        <f>J144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145</v>
      </c>
      <c r="E101" s="189"/>
      <c r="F101" s="189"/>
      <c r="G101" s="189"/>
      <c r="H101" s="189"/>
      <c r="I101" s="189"/>
      <c r="J101" s="190">
        <f>J185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75" t="str">
        <f>E7</f>
        <v xml:space="preserve"> Dětský domov a školní jídelna Sedloňov - Stavební úpravy objektu - II. ETAPA SO01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134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01c1 - Oplocení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14. 12. 2023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155</v>
      </c>
      <c r="D120" s="195" t="s">
        <v>58</v>
      </c>
      <c r="E120" s="195" t="s">
        <v>54</v>
      </c>
      <c r="F120" s="195" t="s">
        <v>55</v>
      </c>
      <c r="G120" s="195" t="s">
        <v>156</v>
      </c>
      <c r="H120" s="195" t="s">
        <v>157</v>
      </c>
      <c r="I120" s="195" t="s">
        <v>158</v>
      </c>
      <c r="J120" s="195" t="s">
        <v>138</v>
      </c>
      <c r="K120" s="196" t="s">
        <v>159</v>
      </c>
      <c r="L120" s="197"/>
      <c r="M120" s="101" t="s">
        <v>1</v>
      </c>
      <c r="N120" s="102" t="s">
        <v>37</v>
      </c>
      <c r="O120" s="102" t="s">
        <v>160</v>
      </c>
      <c r="P120" s="102" t="s">
        <v>161</v>
      </c>
      <c r="Q120" s="102" t="s">
        <v>162</v>
      </c>
      <c r="R120" s="102" t="s">
        <v>163</v>
      </c>
      <c r="S120" s="102" t="s">
        <v>164</v>
      </c>
      <c r="T120" s="103" t="s">
        <v>165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166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140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72</v>
      </c>
      <c r="E122" s="206" t="s">
        <v>167</v>
      </c>
      <c r="F122" s="206" t="s">
        <v>168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P123+P139+P144+P185</f>
        <v>0</v>
      </c>
      <c r="Q122" s="211"/>
      <c r="R122" s="212">
        <f>R123+R139+R144+R185</f>
        <v>0</v>
      </c>
      <c r="S122" s="211"/>
      <c r="T122" s="213">
        <f>T123+T139+T144+T185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81</v>
      </c>
      <c r="AT122" s="215" t="s">
        <v>72</v>
      </c>
      <c r="AU122" s="215" t="s">
        <v>73</v>
      </c>
      <c r="AY122" s="214" t="s">
        <v>169</v>
      </c>
      <c r="BK122" s="216">
        <f>BK123+BK139+BK144+BK185</f>
        <v>0</v>
      </c>
    </row>
    <row r="123" s="12" customFormat="1" ht="22.8" customHeight="1">
      <c r="A123" s="12"/>
      <c r="B123" s="203"/>
      <c r="C123" s="204"/>
      <c r="D123" s="205" t="s">
        <v>72</v>
      </c>
      <c r="E123" s="217" t="s">
        <v>81</v>
      </c>
      <c r="F123" s="217" t="s">
        <v>499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SUM(P124:P138)</f>
        <v>0</v>
      </c>
      <c r="Q123" s="211"/>
      <c r="R123" s="212">
        <f>SUM(R124:R138)</f>
        <v>0</v>
      </c>
      <c r="S123" s="211"/>
      <c r="T123" s="213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81</v>
      </c>
      <c r="AY123" s="214" t="s">
        <v>169</v>
      </c>
      <c r="BK123" s="216">
        <f>SUM(BK124:BK138)</f>
        <v>0</v>
      </c>
    </row>
    <row r="124" s="2" customFormat="1" ht="24.15" customHeight="1">
      <c r="A124" s="39"/>
      <c r="B124" s="40"/>
      <c r="C124" s="219" t="s">
        <v>81</v>
      </c>
      <c r="D124" s="219" t="s">
        <v>172</v>
      </c>
      <c r="E124" s="220" t="s">
        <v>2267</v>
      </c>
      <c r="F124" s="221" t="s">
        <v>2268</v>
      </c>
      <c r="G124" s="222" t="s">
        <v>186</v>
      </c>
      <c r="H124" s="223">
        <v>8.0999999999999996</v>
      </c>
      <c r="I124" s="224"/>
      <c r="J124" s="225">
        <f>ROUND(I124*H124,2)</f>
        <v>0</v>
      </c>
      <c r="K124" s="221" t="s">
        <v>176</v>
      </c>
      <c r="L124" s="45"/>
      <c r="M124" s="226" t="s">
        <v>1</v>
      </c>
      <c r="N124" s="227" t="s">
        <v>38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177</v>
      </c>
      <c r="AT124" s="230" t="s">
        <v>172</v>
      </c>
      <c r="AU124" s="230" t="s">
        <v>83</v>
      </c>
      <c r="AY124" s="18" t="s">
        <v>169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81</v>
      </c>
      <c r="BK124" s="231">
        <f>ROUND(I124*H124,2)</f>
        <v>0</v>
      </c>
      <c r="BL124" s="18" t="s">
        <v>177</v>
      </c>
      <c r="BM124" s="230" t="s">
        <v>83</v>
      </c>
    </row>
    <row r="125" s="13" customFormat="1">
      <c r="A125" s="13"/>
      <c r="B125" s="232"/>
      <c r="C125" s="233"/>
      <c r="D125" s="234" t="s">
        <v>178</v>
      </c>
      <c r="E125" s="235" t="s">
        <v>1</v>
      </c>
      <c r="F125" s="236" t="s">
        <v>2269</v>
      </c>
      <c r="G125" s="233"/>
      <c r="H125" s="235" t="s">
        <v>1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178</v>
      </c>
      <c r="AU125" s="242" t="s">
        <v>83</v>
      </c>
      <c r="AV125" s="13" t="s">
        <v>81</v>
      </c>
      <c r="AW125" s="13" t="s">
        <v>30</v>
      </c>
      <c r="AX125" s="13" t="s">
        <v>73</v>
      </c>
      <c r="AY125" s="242" t="s">
        <v>169</v>
      </c>
    </row>
    <row r="126" s="14" customFormat="1">
      <c r="A126" s="14"/>
      <c r="B126" s="243"/>
      <c r="C126" s="244"/>
      <c r="D126" s="234" t="s">
        <v>178</v>
      </c>
      <c r="E126" s="245" t="s">
        <v>1</v>
      </c>
      <c r="F126" s="246" t="s">
        <v>2270</v>
      </c>
      <c r="G126" s="244"/>
      <c r="H126" s="247">
        <v>8.0999999999999996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178</v>
      </c>
      <c r="AU126" s="253" t="s">
        <v>83</v>
      </c>
      <c r="AV126" s="14" t="s">
        <v>83</v>
      </c>
      <c r="AW126" s="14" t="s">
        <v>30</v>
      </c>
      <c r="AX126" s="14" t="s">
        <v>73</v>
      </c>
      <c r="AY126" s="253" t="s">
        <v>169</v>
      </c>
    </row>
    <row r="127" s="15" customFormat="1">
      <c r="A127" s="15"/>
      <c r="B127" s="254"/>
      <c r="C127" s="255"/>
      <c r="D127" s="234" t="s">
        <v>178</v>
      </c>
      <c r="E127" s="256" t="s">
        <v>1</v>
      </c>
      <c r="F127" s="257" t="s">
        <v>181</v>
      </c>
      <c r="G127" s="255"/>
      <c r="H127" s="258">
        <v>8.0999999999999996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178</v>
      </c>
      <c r="AU127" s="264" t="s">
        <v>83</v>
      </c>
      <c r="AV127" s="15" t="s">
        <v>177</v>
      </c>
      <c r="AW127" s="15" t="s">
        <v>30</v>
      </c>
      <c r="AX127" s="15" t="s">
        <v>81</v>
      </c>
      <c r="AY127" s="264" t="s">
        <v>169</v>
      </c>
    </row>
    <row r="128" s="2" customFormat="1" ht="24.15" customHeight="1">
      <c r="A128" s="39"/>
      <c r="B128" s="40"/>
      <c r="C128" s="219" t="s">
        <v>83</v>
      </c>
      <c r="D128" s="219" t="s">
        <v>172</v>
      </c>
      <c r="E128" s="220" t="s">
        <v>2271</v>
      </c>
      <c r="F128" s="221" t="s">
        <v>2272</v>
      </c>
      <c r="G128" s="222" t="s">
        <v>561</v>
      </c>
      <c r="H128" s="223">
        <v>56</v>
      </c>
      <c r="I128" s="224"/>
      <c r="J128" s="225">
        <f>ROUND(I128*H128,2)</f>
        <v>0</v>
      </c>
      <c r="K128" s="221" t="s">
        <v>176</v>
      </c>
      <c r="L128" s="45"/>
      <c r="M128" s="226" t="s">
        <v>1</v>
      </c>
      <c r="N128" s="227" t="s">
        <v>38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177</v>
      </c>
      <c r="AT128" s="230" t="s">
        <v>172</v>
      </c>
      <c r="AU128" s="230" t="s">
        <v>83</v>
      </c>
      <c r="AY128" s="18" t="s">
        <v>169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177</v>
      </c>
      <c r="BM128" s="230" t="s">
        <v>177</v>
      </c>
    </row>
    <row r="129" s="14" customFormat="1">
      <c r="A129" s="14"/>
      <c r="B129" s="243"/>
      <c r="C129" s="244"/>
      <c r="D129" s="234" t="s">
        <v>178</v>
      </c>
      <c r="E129" s="245" t="s">
        <v>1</v>
      </c>
      <c r="F129" s="246" t="s">
        <v>2273</v>
      </c>
      <c r="G129" s="244"/>
      <c r="H129" s="247">
        <v>56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178</v>
      </c>
      <c r="AU129" s="253" t="s">
        <v>83</v>
      </c>
      <c r="AV129" s="14" t="s">
        <v>83</v>
      </c>
      <c r="AW129" s="14" t="s">
        <v>30</v>
      </c>
      <c r="AX129" s="14" t="s">
        <v>73</v>
      </c>
      <c r="AY129" s="253" t="s">
        <v>169</v>
      </c>
    </row>
    <row r="130" s="15" customFormat="1">
      <c r="A130" s="15"/>
      <c r="B130" s="254"/>
      <c r="C130" s="255"/>
      <c r="D130" s="234" t="s">
        <v>178</v>
      </c>
      <c r="E130" s="256" t="s">
        <v>1</v>
      </c>
      <c r="F130" s="257" t="s">
        <v>181</v>
      </c>
      <c r="G130" s="255"/>
      <c r="H130" s="258">
        <v>56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178</v>
      </c>
      <c r="AU130" s="264" t="s">
        <v>83</v>
      </c>
      <c r="AV130" s="15" t="s">
        <v>177</v>
      </c>
      <c r="AW130" s="15" t="s">
        <v>30</v>
      </c>
      <c r="AX130" s="15" t="s">
        <v>81</v>
      </c>
      <c r="AY130" s="264" t="s">
        <v>169</v>
      </c>
    </row>
    <row r="131" s="2" customFormat="1" ht="24.15" customHeight="1">
      <c r="A131" s="39"/>
      <c r="B131" s="40"/>
      <c r="C131" s="219" t="s">
        <v>170</v>
      </c>
      <c r="D131" s="219" t="s">
        <v>172</v>
      </c>
      <c r="E131" s="220" t="s">
        <v>2274</v>
      </c>
      <c r="F131" s="221" t="s">
        <v>2275</v>
      </c>
      <c r="G131" s="222" t="s">
        <v>561</v>
      </c>
      <c r="H131" s="223">
        <v>56</v>
      </c>
      <c r="I131" s="224"/>
      <c r="J131" s="225">
        <f>ROUND(I131*H131,2)</f>
        <v>0</v>
      </c>
      <c r="K131" s="221" t="s">
        <v>176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177</v>
      </c>
      <c r="AT131" s="230" t="s">
        <v>172</v>
      </c>
      <c r="AU131" s="230" t="s">
        <v>83</v>
      </c>
      <c r="AY131" s="18" t="s">
        <v>169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177</v>
      </c>
      <c r="BM131" s="230" t="s">
        <v>200</v>
      </c>
    </row>
    <row r="132" s="2" customFormat="1" ht="24.15" customHeight="1">
      <c r="A132" s="39"/>
      <c r="B132" s="40"/>
      <c r="C132" s="219" t="s">
        <v>177</v>
      </c>
      <c r="D132" s="219" t="s">
        <v>172</v>
      </c>
      <c r="E132" s="220" t="s">
        <v>2276</v>
      </c>
      <c r="F132" s="221" t="s">
        <v>2277</v>
      </c>
      <c r="G132" s="222" t="s">
        <v>186</v>
      </c>
      <c r="H132" s="223">
        <v>2</v>
      </c>
      <c r="I132" s="224"/>
      <c r="J132" s="225">
        <f>ROUND(I132*H132,2)</f>
        <v>0</v>
      </c>
      <c r="K132" s="221" t="s">
        <v>2278</v>
      </c>
      <c r="L132" s="45"/>
      <c r="M132" s="226" t="s">
        <v>1</v>
      </c>
      <c r="N132" s="227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177</v>
      </c>
      <c r="AT132" s="230" t="s">
        <v>172</v>
      </c>
      <c r="AU132" s="230" t="s">
        <v>83</v>
      </c>
      <c r="AY132" s="18" t="s">
        <v>169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177</v>
      </c>
      <c r="BM132" s="230" t="s">
        <v>250</v>
      </c>
    </row>
    <row r="133" s="14" customFormat="1">
      <c r="A133" s="14"/>
      <c r="B133" s="243"/>
      <c r="C133" s="244"/>
      <c r="D133" s="234" t="s">
        <v>178</v>
      </c>
      <c r="E133" s="245" t="s">
        <v>1</v>
      </c>
      <c r="F133" s="246" t="s">
        <v>2279</v>
      </c>
      <c r="G133" s="244"/>
      <c r="H133" s="247">
        <v>2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178</v>
      </c>
      <c r="AU133" s="253" t="s">
        <v>83</v>
      </c>
      <c r="AV133" s="14" t="s">
        <v>83</v>
      </c>
      <c r="AW133" s="14" t="s">
        <v>30</v>
      </c>
      <c r="AX133" s="14" t="s">
        <v>73</v>
      </c>
      <c r="AY133" s="253" t="s">
        <v>169</v>
      </c>
    </row>
    <row r="134" s="15" customFormat="1">
      <c r="A134" s="15"/>
      <c r="B134" s="254"/>
      <c r="C134" s="255"/>
      <c r="D134" s="234" t="s">
        <v>178</v>
      </c>
      <c r="E134" s="256" t="s">
        <v>1</v>
      </c>
      <c r="F134" s="257" t="s">
        <v>181</v>
      </c>
      <c r="G134" s="255"/>
      <c r="H134" s="258">
        <v>2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178</v>
      </c>
      <c r="AU134" s="264" t="s">
        <v>83</v>
      </c>
      <c r="AV134" s="15" t="s">
        <v>177</v>
      </c>
      <c r="AW134" s="15" t="s">
        <v>30</v>
      </c>
      <c r="AX134" s="15" t="s">
        <v>81</v>
      </c>
      <c r="AY134" s="264" t="s">
        <v>169</v>
      </c>
    </row>
    <row r="135" s="2" customFormat="1" ht="24.15" customHeight="1">
      <c r="A135" s="39"/>
      <c r="B135" s="40"/>
      <c r="C135" s="219" t="s">
        <v>251</v>
      </c>
      <c r="D135" s="219" t="s">
        <v>172</v>
      </c>
      <c r="E135" s="220" t="s">
        <v>2280</v>
      </c>
      <c r="F135" s="221" t="s">
        <v>2281</v>
      </c>
      <c r="G135" s="222" t="s">
        <v>186</v>
      </c>
      <c r="H135" s="223">
        <v>8.0999999999999996</v>
      </c>
      <c r="I135" s="224"/>
      <c r="J135" s="225">
        <f>ROUND(I135*H135,2)</f>
        <v>0</v>
      </c>
      <c r="K135" s="221" t="s">
        <v>176</v>
      </c>
      <c r="L135" s="45"/>
      <c r="M135" s="226" t="s">
        <v>1</v>
      </c>
      <c r="N135" s="227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177</v>
      </c>
      <c r="AT135" s="230" t="s">
        <v>172</v>
      </c>
      <c r="AU135" s="230" t="s">
        <v>83</v>
      </c>
      <c r="AY135" s="18" t="s">
        <v>169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177</v>
      </c>
      <c r="BM135" s="230" t="s">
        <v>254</v>
      </c>
    </row>
    <row r="136" s="2" customFormat="1" ht="24.15" customHeight="1">
      <c r="A136" s="39"/>
      <c r="B136" s="40"/>
      <c r="C136" s="219" t="s">
        <v>200</v>
      </c>
      <c r="D136" s="219" t="s">
        <v>172</v>
      </c>
      <c r="E136" s="220" t="s">
        <v>2282</v>
      </c>
      <c r="F136" s="221" t="s">
        <v>2283</v>
      </c>
      <c r="G136" s="222" t="s">
        <v>175</v>
      </c>
      <c r="H136" s="223">
        <v>27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177</v>
      </c>
      <c r="AT136" s="230" t="s">
        <v>172</v>
      </c>
      <c r="AU136" s="230" t="s">
        <v>83</v>
      </c>
      <c r="AY136" s="18" t="s">
        <v>169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177</v>
      </c>
      <c r="BM136" s="230" t="s">
        <v>258</v>
      </c>
    </row>
    <row r="137" s="14" customFormat="1">
      <c r="A137" s="14"/>
      <c r="B137" s="243"/>
      <c r="C137" s="244"/>
      <c r="D137" s="234" t="s">
        <v>178</v>
      </c>
      <c r="E137" s="245" t="s">
        <v>1</v>
      </c>
      <c r="F137" s="246" t="s">
        <v>2284</v>
      </c>
      <c r="G137" s="244"/>
      <c r="H137" s="247">
        <v>27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178</v>
      </c>
      <c r="AU137" s="253" t="s">
        <v>83</v>
      </c>
      <c r="AV137" s="14" t="s">
        <v>83</v>
      </c>
      <c r="AW137" s="14" t="s">
        <v>30</v>
      </c>
      <c r="AX137" s="14" t="s">
        <v>73</v>
      </c>
      <c r="AY137" s="253" t="s">
        <v>169</v>
      </c>
    </row>
    <row r="138" s="15" customFormat="1">
      <c r="A138" s="15"/>
      <c r="B138" s="254"/>
      <c r="C138" s="255"/>
      <c r="D138" s="234" t="s">
        <v>178</v>
      </c>
      <c r="E138" s="256" t="s">
        <v>1</v>
      </c>
      <c r="F138" s="257" t="s">
        <v>181</v>
      </c>
      <c r="G138" s="255"/>
      <c r="H138" s="258">
        <v>27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178</v>
      </c>
      <c r="AU138" s="264" t="s">
        <v>83</v>
      </c>
      <c r="AV138" s="15" t="s">
        <v>177</v>
      </c>
      <c r="AW138" s="15" t="s">
        <v>30</v>
      </c>
      <c r="AX138" s="15" t="s">
        <v>81</v>
      </c>
      <c r="AY138" s="264" t="s">
        <v>169</v>
      </c>
    </row>
    <row r="139" s="12" customFormat="1" ht="22.8" customHeight="1">
      <c r="A139" s="12"/>
      <c r="B139" s="203"/>
      <c r="C139" s="204"/>
      <c r="D139" s="205" t="s">
        <v>72</v>
      </c>
      <c r="E139" s="217" t="s">
        <v>83</v>
      </c>
      <c r="F139" s="217" t="s">
        <v>505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SUM(P140:P143)</f>
        <v>0</v>
      </c>
      <c r="Q139" s="211"/>
      <c r="R139" s="212">
        <f>SUM(R140:R143)</f>
        <v>0</v>
      </c>
      <c r="S139" s="211"/>
      <c r="T139" s="213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81</v>
      </c>
      <c r="AT139" s="215" t="s">
        <v>72</v>
      </c>
      <c r="AU139" s="215" t="s">
        <v>81</v>
      </c>
      <c r="AY139" s="214" t="s">
        <v>169</v>
      </c>
      <c r="BK139" s="216">
        <f>SUM(BK140:BK143)</f>
        <v>0</v>
      </c>
    </row>
    <row r="140" s="2" customFormat="1" ht="16.5" customHeight="1">
      <c r="A140" s="39"/>
      <c r="B140" s="40"/>
      <c r="C140" s="219" t="s">
        <v>275</v>
      </c>
      <c r="D140" s="219" t="s">
        <v>172</v>
      </c>
      <c r="E140" s="220" t="s">
        <v>2285</v>
      </c>
      <c r="F140" s="221" t="s">
        <v>2286</v>
      </c>
      <c r="G140" s="222" t="s">
        <v>186</v>
      </c>
      <c r="H140" s="223">
        <v>7.7960000000000003</v>
      </c>
      <c r="I140" s="224"/>
      <c r="J140" s="225">
        <f>ROUND(I140*H140,2)</f>
        <v>0</v>
      </c>
      <c r="K140" s="221" t="s">
        <v>176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177</v>
      </c>
      <c r="AT140" s="230" t="s">
        <v>172</v>
      </c>
      <c r="AU140" s="230" t="s">
        <v>83</v>
      </c>
      <c r="AY140" s="18" t="s">
        <v>169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177</v>
      </c>
      <c r="BM140" s="230" t="s">
        <v>278</v>
      </c>
    </row>
    <row r="141" s="14" customFormat="1">
      <c r="A141" s="14"/>
      <c r="B141" s="243"/>
      <c r="C141" s="244"/>
      <c r="D141" s="234" t="s">
        <v>178</v>
      </c>
      <c r="E141" s="245" t="s">
        <v>1</v>
      </c>
      <c r="F141" s="246" t="s">
        <v>2287</v>
      </c>
      <c r="G141" s="244"/>
      <c r="H141" s="247">
        <v>5.7960000000000003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178</v>
      </c>
      <c r="AU141" s="253" t="s">
        <v>83</v>
      </c>
      <c r="AV141" s="14" t="s">
        <v>83</v>
      </c>
      <c r="AW141" s="14" t="s">
        <v>30</v>
      </c>
      <c r="AX141" s="14" t="s">
        <v>73</v>
      </c>
      <c r="AY141" s="253" t="s">
        <v>169</v>
      </c>
    </row>
    <row r="142" s="14" customFormat="1">
      <c r="A142" s="14"/>
      <c r="B142" s="243"/>
      <c r="C142" s="244"/>
      <c r="D142" s="234" t="s">
        <v>178</v>
      </c>
      <c r="E142" s="245" t="s">
        <v>1</v>
      </c>
      <c r="F142" s="246" t="s">
        <v>2288</v>
      </c>
      <c r="G142" s="244"/>
      <c r="H142" s="247">
        <v>2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178</v>
      </c>
      <c r="AU142" s="253" t="s">
        <v>83</v>
      </c>
      <c r="AV142" s="14" t="s">
        <v>83</v>
      </c>
      <c r="AW142" s="14" t="s">
        <v>30</v>
      </c>
      <c r="AX142" s="14" t="s">
        <v>73</v>
      </c>
      <c r="AY142" s="253" t="s">
        <v>169</v>
      </c>
    </row>
    <row r="143" s="15" customFormat="1">
      <c r="A143" s="15"/>
      <c r="B143" s="254"/>
      <c r="C143" s="255"/>
      <c r="D143" s="234" t="s">
        <v>178</v>
      </c>
      <c r="E143" s="256" t="s">
        <v>1</v>
      </c>
      <c r="F143" s="257" t="s">
        <v>181</v>
      </c>
      <c r="G143" s="255"/>
      <c r="H143" s="258">
        <v>7.7960000000000003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178</v>
      </c>
      <c r="AU143" s="264" t="s">
        <v>83</v>
      </c>
      <c r="AV143" s="15" t="s">
        <v>177</v>
      </c>
      <c r="AW143" s="15" t="s">
        <v>30</v>
      </c>
      <c r="AX143" s="15" t="s">
        <v>81</v>
      </c>
      <c r="AY143" s="264" t="s">
        <v>169</v>
      </c>
    </row>
    <row r="144" s="12" customFormat="1" ht="22.8" customHeight="1">
      <c r="A144" s="12"/>
      <c r="B144" s="203"/>
      <c r="C144" s="204"/>
      <c r="D144" s="205" t="s">
        <v>72</v>
      </c>
      <c r="E144" s="217" t="s">
        <v>170</v>
      </c>
      <c r="F144" s="217" t="s">
        <v>171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SUM(P145:P184)</f>
        <v>0</v>
      </c>
      <c r="Q144" s="211"/>
      <c r="R144" s="212">
        <f>SUM(R145:R184)</f>
        <v>0</v>
      </c>
      <c r="S144" s="211"/>
      <c r="T144" s="213">
        <f>SUM(T145:T184)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81</v>
      </c>
      <c r="AT144" s="215" t="s">
        <v>72</v>
      </c>
      <c r="AU144" s="215" t="s">
        <v>81</v>
      </c>
      <c r="AY144" s="214" t="s">
        <v>169</v>
      </c>
      <c r="BK144" s="216">
        <f>SUM(BK145:BK184)</f>
        <v>0</v>
      </c>
    </row>
    <row r="145" s="2" customFormat="1" ht="24.15" customHeight="1">
      <c r="A145" s="39"/>
      <c r="B145" s="40"/>
      <c r="C145" s="219" t="s">
        <v>250</v>
      </c>
      <c r="D145" s="219" t="s">
        <v>172</v>
      </c>
      <c r="E145" s="220" t="s">
        <v>2289</v>
      </c>
      <c r="F145" s="221" t="s">
        <v>2290</v>
      </c>
      <c r="G145" s="222" t="s">
        <v>335</v>
      </c>
      <c r="H145" s="223">
        <v>66</v>
      </c>
      <c r="I145" s="224"/>
      <c r="J145" s="225">
        <f>ROUND(I145*H145,2)</f>
        <v>0</v>
      </c>
      <c r="K145" s="221" t="s">
        <v>176</v>
      </c>
      <c r="L145" s="45"/>
      <c r="M145" s="226" t="s">
        <v>1</v>
      </c>
      <c r="N145" s="227" t="s">
        <v>38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177</v>
      </c>
      <c r="AT145" s="230" t="s">
        <v>172</v>
      </c>
      <c r="AU145" s="230" t="s">
        <v>83</v>
      </c>
      <c r="AY145" s="18" t="s">
        <v>169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177</v>
      </c>
      <c r="BM145" s="230" t="s">
        <v>316</v>
      </c>
    </row>
    <row r="146" s="14" customFormat="1">
      <c r="A146" s="14"/>
      <c r="B146" s="243"/>
      <c r="C146" s="244"/>
      <c r="D146" s="234" t="s">
        <v>178</v>
      </c>
      <c r="E146" s="245" t="s">
        <v>1</v>
      </c>
      <c r="F146" s="246" t="s">
        <v>2291</v>
      </c>
      <c r="G146" s="244"/>
      <c r="H146" s="247">
        <v>66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178</v>
      </c>
      <c r="AU146" s="253" t="s">
        <v>83</v>
      </c>
      <c r="AV146" s="14" t="s">
        <v>83</v>
      </c>
      <c r="AW146" s="14" t="s">
        <v>30</v>
      </c>
      <c r="AX146" s="14" t="s">
        <v>73</v>
      </c>
      <c r="AY146" s="253" t="s">
        <v>169</v>
      </c>
    </row>
    <row r="147" s="15" customFormat="1">
      <c r="A147" s="15"/>
      <c r="B147" s="254"/>
      <c r="C147" s="255"/>
      <c r="D147" s="234" t="s">
        <v>178</v>
      </c>
      <c r="E147" s="256" t="s">
        <v>1</v>
      </c>
      <c r="F147" s="257" t="s">
        <v>181</v>
      </c>
      <c r="G147" s="255"/>
      <c r="H147" s="258">
        <v>66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178</v>
      </c>
      <c r="AU147" s="264" t="s">
        <v>83</v>
      </c>
      <c r="AV147" s="15" t="s">
        <v>177</v>
      </c>
      <c r="AW147" s="15" t="s">
        <v>30</v>
      </c>
      <c r="AX147" s="15" t="s">
        <v>81</v>
      </c>
      <c r="AY147" s="264" t="s">
        <v>169</v>
      </c>
    </row>
    <row r="148" s="2" customFormat="1" ht="24.15" customHeight="1">
      <c r="A148" s="39"/>
      <c r="B148" s="40"/>
      <c r="C148" s="283" t="s">
        <v>182</v>
      </c>
      <c r="D148" s="283" t="s">
        <v>737</v>
      </c>
      <c r="E148" s="284" t="s">
        <v>2292</v>
      </c>
      <c r="F148" s="285" t="s">
        <v>2293</v>
      </c>
      <c r="G148" s="286" t="s">
        <v>335</v>
      </c>
      <c r="H148" s="287">
        <v>44</v>
      </c>
      <c r="I148" s="288"/>
      <c r="J148" s="289">
        <f>ROUND(I148*H148,2)</f>
        <v>0</v>
      </c>
      <c r="K148" s="285" t="s">
        <v>176</v>
      </c>
      <c r="L148" s="290"/>
      <c r="M148" s="291" t="s">
        <v>1</v>
      </c>
      <c r="N148" s="292" t="s">
        <v>38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250</v>
      </c>
      <c r="AT148" s="230" t="s">
        <v>737</v>
      </c>
      <c r="AU148" s="230" t="s">
        <v>83</v>
      </c>
      <c r="AY148" s="18" t="s">
        <v>169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81</v>
      </c>
      <c r="BK148" s="231">
        <f>ROUND(I148*H148,2)</f>
        <v>0</v>
      </c>
      <c r="BL148" s="18" t="s">
        <v>177</v>
      </c>
      <c r="BM148" s="230" t="s">
        <v>321</v>
      </c>
    </row>
    <row r="149" s="2" customFormat="1" ht="24.15" customHeight="1">
      <c r="A149" s="39"/>
      <c r="B149" s="40"/>
      <c r="C149" s="283" t="s">
        <v>254</v>
      </c>
      <c r="D149" s="283" t="s">
        <v>737</v>
      </c>
      <c r="E149" s="284" t="s">
        <v>2294</v>
      </c>
      <c r="F149" s="285" t="s">
        <v>2295</v>
      </c>
      <c r="G149" s="286" t="s">
        <v>335</v>
      </c>
      <c r="H149" s="287">
        <v>2</v>
      </c>
      <c r="I149" s="288"/>
      <c r="J149" s="289">
        <f>ROUND(I149*H149,2)</f>
        <v>0</v>
      </c>
      <c r="K149" s="285" t="s">
        <v>1</v>
      </c>
      <c r="L149" s="290"/>
      <c r="M149" s="291" t="s">
        <v>1</v>
      </c>
      <c r="N149" s="292" t="s">
        <v>38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250</v>
      </c>
      <c r="AT149" s="230" t="s">
        <v>737</v>
      </c>
      <c r="AU149" s="230" t="s">
        <v>83</v>
      </c>
      <c r="AY149" s="18" t="s">
        <v>169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81</v>
      </c>
      <c r="BK149" s="231">
        <f>ROUND(I149*H149,2)</f>
        <v>0</v>
      </c>
      <c r="BL149" s="18" t="s">
        <v>177</v>
      </c>
      <c r="BM149" s="230" t="s">
        <v>326</v>
      </c>
    </row>
    <row r="150" s="2" customFormat="1" ht="24.15" customHeight="1">
      <c r="A150" s="39"/>
      <c r="B150" s="40"/>
      <c r="C150" s="283" t="s">
        <v>328</v>
      </c>
      <c r="D150" s="283" t="s">
        <v>737</v>
      </c>
      <c r="E150" s="284" t="s">
        <v>2296</v>
      </c>
      <c r="F150" s="285" t="s">
        <v>2297</v>
      </c>
      <c r="G150" s="286" t="s">
        <v>335</v>
      </c>
      <c r="H150" s="287">
        <v>20</v>
      </c>
      <c r="I150" s="288"/>
      <c r="J150" s="289">
        <f>ROUND(I150*H150,2)</f>
        <v>0</v>
      </c>
      <c r="K150" s="285" t="s">
        <v>176</v>
      </c>
      <c r="L150" s="290"/>
      <c r="M150" s="291" t="s">
        <v>1</v>
      </c>
      <c r="N150" s="292" t="s">
        <v>38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250</v>
      </c>
      <c r="AT150" s="230" t="s">
        <v>737</v>
      </c>
      <c r="AU150" s="230" t="s">
        <v>83</v>
      </c>
      <c r="AY150" s="18" t="s">
        <v>169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177</v>
      </c>
      <c r="BM150" s="230" t="s">
        <v>331</v>
      </c>
    </row>
    <row r="151" s="2" customFormat="1" ht="24.15" customHeight="1">
      <c r="A151" s="39"/>
      <c r="B151" s="40"/>
      <c r="C151" s="219" t="s">
        <v>258</v>
      </c>
      <c r="D151" s="219" t="s">
        <v>172</v>
      </c>
      <c r="E151" s="220" t="s">
        <v>2298</v>
      </c>
      <c r="F151" s="221" t="s">
        <v>2299</v>
      </c>
      <c r="G151" s="222" t="s">
        <v>335</v>
      </c>
      <c r="H151" s="223">
        <v>28</v>
      </c>
      <c r="I151" s="224"/>
      <c r="J151" s="225">
        <f>ROUND(I151*H151,2)</f>
        <v>0</v>
      </c>
      <c r="K151" s="221" t="s">
        <v>176</v>
      </c>
      <c r="L151" s="45"/>
      <c r="M151" s="226" t="s">
        <v>1</v>
      </c>
      <c r="N151" s="227" t="s">
        <v>38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177</v>
      </c>
      <c r="AT151" s="230" t="s">
        <v>172</v>
      </c>
      <c r="AU151" s="230" t="s">
        <v>83</v>
      </c>
      <c r="AY151" s="18" t="s">
        <v>169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177</v>
      </c>
      <c r="BM151" s="230" t="s">
        <v>336</v>
      </c>
    </row>
    <row r="152" s="14" customFormat="1">
      <c r="A152" s="14"/>
      <c r="B152" s="243"/>
      <c r="C152" s="244"/>
      <c r="D152" s="234" t="s">
        <v>178</v>
      </c>
      <c r="E152" s="245" t="s">
        <v>1</v>
      </c>
      <c r="F152" s="246" t="s">
        <v>2300</v>
      </c>
      <c r="G152" s="244"/>
      <c r="H152" s="247">
        <v>28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178</v>
      </c>
      <c r="AU152" s="253" t="s">
        <v>83</v>
      </c>
      <c r="AV152" s="14" t="s">
        <v>83</v>
      </c>
      <c r="AW152" s="14" t="s">
        <v>30</v>
      </c>
      <c r="AX152" s="14" t="s">
        <v>73</v>
      </c>
      <c r="AY152" s="253" t="s">
        <v>169</v>
      </c>
    </row>
    <row r="153" s="15" customFormat="1">
      <c r="A153" s="15"/>
      <c r="B153" s="254"/>
      <c r="C153" s="255"/>
      <c r="D153" s="234" t="s">
        <v>178</v>
      </c>
      <c r="E153" s="256" t="s">
        <v>1</v>
      </c>
      <c r="F153" s="257" t="s">
        <v>181</v>
      </c>
      <c r="G153" s="255"/>
      <c r="H153" s="258">
        <v>28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178</v>
      </c>
      <c r="AU153" s="264" t="s">
        <v>83</v>
      </c>
      <c r="AV153" s="15" t="s">
        <v>177</v>
      </c>
      <c r="AW153" s="15" t="s">
        <v>30</v>
      </c>
      <c r="AX153" s="15" t="s">
        <v>81</v>
      </c>
      <c r="AY153" s="264" t="s">
        <v>169</v>
      </c>
    </row>
    <row r="154" s="2" customFormat="1" ht="24.15" customHeight="1">
      <c r="A154" s="39"/>
      <c r="B154" s="40"/>
      <c r="C154" s="283" t="s">
        <v>337</v>
      </c>
      <c r="D154" s="283" t="s">
        <v>737</v>
      </c>
      <c r="E154" s="284" t="s">
        <v>2301</v>
      </c>
      <c r="F154" s="285" t="s">
        <v>2302</v>
      </c>
      <c r="G154" s="286" t="s">
        <v>335</v>
      </c>
      <c r="H154" s="287">
        <v>28</v>
      </c>
      <c r="I154" s="288"/>
      <c r="J154" s="289">
        <f>ROUND(I154*H154,2)</f>
        <v>0</v>
      </c>
      <c r="K154" s="285" t="s">
        <v>1</v>
      </c>
      <c r="L154" s="290"/>
      <c r="M154" s="291" t="s">
        <v>1</v>
      </c>
      <c r="N154" s="292" t="s">
        <v>38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250</v>
      </c>
      <c r="AT154" s="230" t="s">
        <v>737</v>
      </c>
      <c r="AU154" s="230" t="s">
        <v>83</v>
      </c>
      <c r="AY154" s="18" t="s">
        <v>169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81</v>
      </c>
      <c r="BK154" s="231">
        <f>ROUND(I154*H154,2)</f>
        <v>0</v>
      </c>
      <c r="BL154" s="18" t="s">
        <v>177</v>
      </c>
      <c r="BM154" s="230" t="s">
        <v>340</v>
      </c>
    </row>
    <row r="155" s="2" customFormat="1" ht="24.15" customHeight="1">
      <c r="A155" s="39"/>
      <c r="B155" s="40"/>
      <c r="C155" s="219" t="s">
        <v>278</v>
      </c>
      <c r="D155" s="219" t="s">
        <v>172</v>
      </c>
      <c r="E155" s="220" t="s">
        <v>2303</v>
      </c>
      <c r="F155" s="221" t="s">
        <v>2304</v>
      </c>
      <c r="G155" s="222" t="s">
        <v>335</v>
      </c>
      <c r="H155" s="223">
        <v>42</v>
      </c>
      <c r="I155" s="224"/>
      <c r="J155" s="225">
        <f>ROUND(I155*H155,2)</f>
        <v>0</v>
      </c>
      <c r="K155" s="221" t="s">
        <v>176</v>
      </c>
      <c r="L155" s="45"/>
      <c r="M155" s="226" t="s">
        <v>1</v>
      </c>
      <c r="N155" s="227" t="s">
        <v>38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177</v>
      </c>
      <c r="AT155" s="230" t="s">
        <v>172</v>
      </c>
      <c r="AU155" s="230" t="s">
        <v>83</v>
      </c>
      <c r="AY155" s="18" t="s">
        <v>169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177</v>
      </c>
      <c r="BM155" s="230" t="s">
        <v>345</v>
      </c>
    </row>
    <row r="156" s="2" customFormat="1" ht="33" customHeight="1">
      <c r="A156" s="39"/>
      <c r="B156" s="40"/>
      <c r="C156" s="283" t="s">
        <v>8</v>
      </c>
      <c r="D156" s="283" t="s">
        <v>737</v>
      </c>
      <c r="E156" s="284" t="s">
        <v>2305</v>
      </c>
      <c r="F156" s="285" t="s">
        <v>2306</v>
      </c>
      <c r="G156" s="286" t="s">
        <v>335</v>
      </c>
      <c r="H156" s="287">
        <v>96</v>
      </c>
      <c r="I156" s="288"/>
      <c r="J156" s="289">
        <f>ROUND(I156*H156,2)</f>
        <v>0</v>
      </c>
      <c r="K156" s="285" t="s">
        <v>176</v>
      </c>
      <c r="L156" s="290"/>
      <c r="M156" s="291" t="s">
        <v>1</v>
      </c>
      <c r="N156" s="292" t="s">
        <v>38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250</v>
      </c>
      <c r="AT156" s="230" t="s">
        <v>737</v>
      </c>
      <c r="AU156" s="230" t="s">
        <v>83</v>
      </c>
      <c r="AY156" s="18" t="s">
        <v>169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177</v>
      </c>
      <c r="BM156" s="230" t="s">
        <v>352</v>
      </c>
    </row>
    <row r="157" s="2" customFormat="1" ht="37.8" customHeight="1">
      <c r="A157" s="39"/>
      <c r="B157" s="40"/>
      <c r="C157" s="283" t="s">
        <v>316</v>
      </c>
      <c r="D157" s="283" t="s">
        <v>737</v>
      </c>
      <c r="E157" s="284" t="s">
        <v>2307</v>
      </c>
      <c r="F157" s="285" t="s">
        <v>2308</v>
      </c>
      <c r="G157" s="286" t="s">
        <v>335</v>
      </c>
      <c r="H157" s="287">
        <v>42</v>
      </c>
      <c r="I157" s="288"/>
      <c r="J157" s="289">
        <f>ROUND(I157*H157,2)</f>
        <v>0</v>
      </c>
      <c r="K157" s="285" t="s">
        <v>1</v>
      </c>
      <c r="L157" s="290"/>
      <c r="M157" s="291" t="s">
        <v>1</v>
      </c>
      <c r="N157" s="292" t="s">
        <v>38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250</v>
      </c>
      <c r="AT157" s="230" t="s">
        <v>737</v>
      </c>
      <c r="AU157" s="230" t="s">
        <v>83</v>
      </c>
      <c r="AY157" s="18" t="s">
        <v>169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177</v>
      </c>
      <c r="BM157" s="230" t="s">
        <v>355</v>
      </c>
    </row>
    <row r="158" s="2" customFormat="1" ht="21.75" customHeight="1">
      <c r="A158" s="39"/>
      <c r="B158" s="40"/>
      <c r="C158" s="219" t="s">
        <v>356</v>
      </c>
      <c r="D158" s="219" t="s">
        <v>172</v>
      </c>
      <c r="E158" s="220" t="s">
        <v>2309</v>
      </c>
      <c r="F158" s="221" t="s">
        <v>2310</v>
      </c>
      <c r="G158" s="222" t="s">
        <v>561</v>
      </c>
      <c r="H158" s="223">
        <v>54</v>
      </c>
      <c r="I158" s="224"/>
      <c r="J158" s="225">
        <f>ROUND(I158*H158,2)</f>
        <v>0</v>
      </c>
      <c r="K158" s="221" t="s">
        <v>176</v>
      </c>
      <c r="L158" s="45"/>
      <c r="M158" s="226" t="s">
        <v>1</v>
      </c>
      <c r="N158" s="227" t="s">
        <v>38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177</v>
      </c>
      <c r="AT158" s="230" t="s">
        <v>172</v>
      </c>
      <c r="AU158" s="230" t="s">
        <v>83</v>
      </c>
      <c r="AY158" s="18" t="s">
        <v>169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81</v>
      </c>
      <c r="BK158" s="231">
        <f>ROUND(I158*H158,2)</f>
        <v>0</v>
      </c>
      <c r="BL158" s="18" t="s">
        <v>177</v>
      </c>
      <c r="BM158" s="230" t="s">
        <v>359</v>
      </c>
    </row>
    <row r="159" s="2" customFormat="1" ht="44.25" customHeight="1">
      <c r="A159" s="39"/>
      <c r="B159" s="40"/>
      <c r="C159" s="283" t="s">
        <v>321</v>
      </c>
      <c r="D159" s="283" t="s">
        <v>737</v>
      </c>
      <c r="E159" s="284" t="s">
        <v>2311</v>
      </c>
      <c r="F159" s="285" t="s">
        <v>2312</v>
      </c>
      <c r="G159" s="286" t="s">
        <v>335</v>
      </c>
      <c r="H159" s="287">
        <v>8.8000000000000007</v>
      </c>
      <c r="I159" s="288"/>
      <c r="J159" s="289">
        <f>ROUND(I159*H159,2)</f>
        <v>0</v>
      </c>
      <c r="K159" s="285" t="s">
        <v>176</v>
      </c>
      <c r="L159" s="290"/>
      <c r="M159" s="291" t="s">
        <v>1</v>
      </c>
      <c r="N159" s="292" t="s">
        <v>38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250</v>
      </c>
      <c r="AT159" s="230" t="s">
        <v>737</v>
      </c>
      <c r="AU159" s="230" t="s">
        <v>83</v>
      </c>
      <c r="AY159" s="18" t="s">
        <v>169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81</v>
      </c>
      <c r="BK159" s="231">
        <f>ROUND(I159*H159,2)</f>
        <v>0</v>
      </c>
      <c r="BL159" s="18" t="s">
        <v>177</v>
      </c>
      <c r="BM159" s="230" t="s">
        <v>363</v>
      </c>
    </row>
    <row r="160" s="2" customFormat="1" ht="24.15" customHeight="1">
      <c r="A160" s="39"/>
      <c r="B160" s="40"/>
      <c r="C160" s="219" t="s">
        <v>366</v>
      </c>
      <c r="D160" s="219" t="s">
        <v>172</v>
      </c>
      <c r="E160" s="220" t="s">
        <v>2313</v>
      </c>
      <c r="F160" s="221" t="s">
        <v>2314</v>
      </c>
      <c r="G160" s="222" t="s">
        <v>561</v>
      </c>
      <c r="H160" s="223">
        <v>102</v>
      </c>
      <c r="I160" s="224"/>
      <c r="J160" s="225">
        <f>ROUND(I160*H160,2)</f>
        <v>0</v>
      </c>
      <c r="K160" s="221" t="s">
        <v>176</v>
      </c>
      <c r="L160" s="45"/>
      <c r="M160" s="226" t="s">
        <v>1</v>
      </c>
      <c r="N160" s="227" t="s">
        <v>38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177</v>
      </c>
      <c r="AT160" s="230" t="s">
        <v>172</v>
      </c>
      <c r="AU160" s="230" t="s">
        <v>83</v>
      </c>
      <c r="AY160" s="18" t="s">
        <v>169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81</v>
      </c>
      <c r="BK160" s="231">
        <f>ROUND(I160*H160,2)</f>
        <v>0</v>
      </c>
      <c r="BL160" s="18" t="s">
        <v>177</v>
      </c>
      <c r="BM160" s="230" t="s">
        <v>369</v>
      </c>
    </row>
    <row r="161" s="14" customFormat="1">
      <c r="A161" s="14"/>
      <c r="B161" s="243"/>
      <c r="C161" s="244"/>
      <c r="D161" s="234" t="s">
        <v>178</v>
      </c>
      <c r="E161" s="245" t="s">
        <v>1</v>
      </c>
      <c r="F161" s="246" t="s">
        <v>2315</v>
      </c>
      <c r="G161" s="244"/>
      <c r="H161" s="247">
        <v>102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178</v>
      </c>
      <c r="AU161" s="253" t="s">
        <v>83</v>
      </c>
      <c r="AV161" s="14" t="s">
        <v>83</v>
      </c>
      <c r="AW161" s="14" t="s">
        <v>30</v>
      </c>
      <c r="AX161" s="14" t="s">
        <v>73</v>
      </c>
      <c r="AY161" s="253" t="s">
        <v>169</v>
      </c>
    </row>
    <row r="162" s="15" customFormat="1">
      <c r="A162" s="15"/>
      <c r="B162" s="254"/>
      <c r="C162" s="255"/>
      <c r="D162" s="234" t="s">
        <v>178</v>
      </c>
      <c r="E162" s="256" t="s">
        <v>1</v>
      </c>
      <c r="F162" s="257" t="s">
        <v>181</v>
      </c>
      <c r="G162" s="255"/>
      <c r="H162" s="258">
        <v>102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178</v>
      </c>
      <c r="AU162" s="264" t="s">
        <v>83</v>
      </c>
      <c r="AV162" s="15" t="s">
        <v>177</v>
      </c>
      <c r="AW162" s="15" t="s">
        <v>30</v>
      </c>
      <c r="AX162" s="15" t="s">
        <v>81</v>
      </c>
      <c r="AY162" s="264" t="s">
        <v>169</v>
      </c>
    </row>
    <row r="163" s="2" customFormat="1" ht="24.15" customHeight="1">
      <c r="A163" s="39"/>
      <c r="B163" s="40"/>
      <c r="C163" s="283" t="s">
        <v>326</v>
      </c>
      <c r="D163" s="283" t="s">
        <v>737</v>
      </c>
      <c r="E163" s="284" t="s">
        <v>2316</v>
      </c>
      <c r="F163" s="285" t="s">
        <v>2317</v>
      </c>
      <c r="G163" s="286" t="s">
        <v>561</v>
      </c>
      <c r="H163" s="287">
        <v>107.09999999999999</v>
      </c>
      <c r="I163" s="288"/>
      <c r="J163" s="289">
        <f>ROUND(I163*H163,2)</f>
        <v>0</v>
      </c>
      <c r="K163" s="285" t="s">
        <v>176</v>
      </c>
      <c r="L163" s="290"/>
      <c r="M163" s="291" t="s">
        <v>1</v>
      </c>
      <c r="N163" s="292" t="s">
        <v>38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250</v>
      </c>
      <c r="AT163" s="230" t="s">
        <v>737</v>
      </c>
      <c r="AU163" s="230" t="s">
        <v>83</v>
      </c>
      <c r="AY163" s="18" t="s">
        <v>169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81</v>
      </c>
      <c r="BK163" s="231">
        <f>ROUND(I163*H163,2)</f>
        <v>0</v>
      </c>
      <c r="BL163" s="18" t="s">
        <v>177</v>
      </c>
      <c r="BM163" s="230" t="s">
        <v>376</v>
      </c>
    </row>
    <row r="164" s="2" customFormat="1" ht="16.5" customHeight="1">
      <c r="A164" s="39"/>
      <c r="B164" s="40"/>
      <c r="C164" s="283" t="s">
        <v>7</v>
      </c>
      <c r="D164" s="283" t="s">
        <v>737</v>
      </c>
      <c r="E164" s="284" t="s">
        <v>2318</v>
      </c>
      <c r="F164" s="285" t="s">
        <v>2319</v>
      </c>
      <c r="G164" s="286" t="s">
        <v>561</v>
      </c>
      <c r="H164" s="287">
        <v>102</v>
      </c>
      <c r="I164" s="288"/>
      <c r="J164" s="289">
        <f>ROUND(I164*H164,2)</f>
        <v>0</v>
      </c>
      <c r="K164" s="285" t="s">
        <v>176</v>
      </c>
      <c r="L164" s="290"/>
      <c r="M164" s="291" t="s">
        <v>1</v>
      </c>
      <c r="N164" s="292" t="s">
        <v>38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250</v>
      </c>
      <c r="AT164" s="230" t="s">
        <v>737</v>
      </c>
      <c r="AU164" s="230" t="s">
        <v>83</v>
      </c>
      <c r="AY164" s="18" t="s">
        <v>169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81</v>
      </c>
      <c r="BK164" s="231">
        <f>ROUND(I164*H164,2)</f>
        <v>0</v>
      </c>
      <c r="BL164" s="18" t="s">
        <v>177</v>
      </c>
      <c r="BM164" s="230" t="s">
        <v>381</v>
      </c>
    </row>
    <row r="165" s="2" customFormat="1" ht="16.5" customHeight="1">
      <c r="A165" s="39"/>
      <c r="B165" s="40"/>
      <c r="C165" s="283" t="s">
        <v>331</v>
      </c>
      <c r="D165" s="283" t="s">
        <v>737</v>
      </c>
      <c r="E165" s="284" t="s">
        <v>2320</v>
      </c>
      <c r="F165" s="285" t="s">
        <v>2321</v>
      </c>
      <c r="G165" s="286" t="s">
        <v>561</v>
      </c>
      <c r="H165" s="287">
        <v>306</v>
      </c>
      <c r="I165" s="288"/>
      <c r="J165" s="289">
        <f>ROUND(I165*H165,2)</f>
        <v>0</v>
      </c>
      <c r="K165" s="285" t="s">
        <v>176</v>
      </c>
      <c r="L165" s="290"/>
      <c r="M165" s="291" t="s">
        <v>1</v>
      </c>
      <c r="N165" s="292" t="s">
        <v>38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250</v>
      </c>
      <c r="AT165" s="230" t="s">
        <v>737</v>
      </c>
      <c r="AU165" s="230" t="s">
        <v>83</v>
      </c>
      <c r="AY165" s="18" t="s">
        <v>169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81</v>
      </c>
      <c r="BK165" s="231">
        <f>ROUND(I165*H165,2)</f>
        <v>0</v>
      </c>
      <c r="BL165" s="18" t="s">
        <v>177</v>
      </c>
      <c r="BM165" s="230" t="s">
        <v>396</v>
      </c>
    </row>
    <row r="166" s="14" customFormat="1">
      <c r="A166" s="14"/>
      <c r="B166" s="243"/>
      <c r="C166" s="244"/>
      <c r="D166" s="234" t="s">
        <v>178</v>
      </c>
      <c r="E166" s="245" t="s">
        <v>1</v>
      </c>
      <c r="F166" s="246" t="s">
        <v>2322</v>
      </c>
      <c r="G166" s="244"/>
      <c r="H166" s="247">
        <v>306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178</v>
      </c>
      <c r="AU166" s="253" t="s">
        <v>83</v>
      </c>
      <c r="AV166" s="14" t="s">
        <v>83</v>
      </c>
      <c r="AW166" s="14" t="s">
        <v>30</v>
      </c>
      <c r="AX166" s="14" t="s">
        <v>73</v>
      </c>
      <c r="AY166" s="253" t="s">
        <v>169</v>
      </c>
    </row>
    <row r="167" s="15" customFormat="1">
      <c r="A167" s="15"/>
      <c r="B167" s="254"/>
      <c r="C167" s="255"/>
      <c r="D167" s="234" t="s">
        <v>178</v>
      </c>
      <c r="E167" s="256" t="s">
        <v>1</v>
      </c>
      <c r="F167" s="257" t="s">
        <v>181</v>
      </c>
      <c r="G167" s="255"/>
      <c r="H167" s="258">
        <v>306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178</v>
      </c>
      <c r="AU167" s="264" t="s">
        <v>83</v>
      </c>
      <c r="AV167" s="15" t="s">
        <v>177</v>
      </c>
      <c r="AW167" s="15" t="s">
        <v>30</v>
      </c>
      <c r="AX167" s="15" t="s">
        <v>81</v>
      </c>
      <c r="AY167" s="264" t="s">
        <v>169</v>
      </c>
    </row>
    <row r="168" s="2" customFormat="1" ht="24.15" customHeight="1">
      <c r="A168" s="39"/>
      <c r="B168" s="40"/>
      <c r="C168" s="219" t="s">
        <v>402</v>
      </c>
      <c r="D168" s="219" t="s">
        <v>172</v>
      </c>
      <c r="E168" s="220" t="s">
        <v>2323</v>
      </c>
      <c r="F168" s="221" t="s">
        <v>2324</v>
      </c>
      <c r="G168" s="222" t="s">
        <v>335</v>
      </c>
      <c r="H168" s="223">
        <v>1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38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177</v>
      </c>
      <c r="AT168" s="230" t="s">
        <v>172</v>
      </c>
      <c r="AU168" s="230" t="s">
        <v>83</v>
      </c>
      <c r="AY168" s="18" t="s">
        <v>169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81</v>
      </c>
      <c r="BK168" s="231">
        <f>ROUND(I168*H168,2)</f>
        <v>0</v>
      </c>
      <c r="BL168" s="18" t="s">
        <v>177</v>
      </c>
      <c r="BM168" s="230" t="s">
        <v>405</v>
      </c>
    </row>
    <row r="169" s="14" customFormat="1">
      <c r="A169" s="14"/>
      <c r="B169" s="243"/>
      <c r="C169" s="244"/>
      <c r="D169" s="234" t="s">
        <v>178</v>
      </c>
      <c r="E169" s="245" t="s">
        <v>1</v>
      </c>
      <c r="F169" s="246" t="s">
        <v>81</v>
      </c>
      <c r="G169" s="244"/>
      <c r="H169" s="247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178</v>
      </c>
      <c r="AU169" s="253" t="s">
        <v>83</v>
      </c>
      <c r="AV169" s="14" t="s">
        <v>83</v>
      </c>
      <c r="AW169" s="14" t="s">
        <v>30</v>
      </c>
      <c r="AX169" s="14" t="s">
        <v>73</v>
      </c>
      <c r="AY169" s="253" t="s">
        <v>169</v>
      </c>
    </row>
    <row r="170" s="15" customFormat="1">
      <c r="A170" s="15"/>
      <c r="B170" s="254"/>
      <c r="C170" s="255"/>
      <c r="D170" s="234" t="s">
        <v>178</v>
      </c>
      <c r="E170" s="256" t="s">
        <v>1</v>
      </c>
      <c r="F170" s="257" t="s">
        <v>181</v>
      </c>
      <c r="G170" s="255"/>
      <c r="H170" s="258">
        <v>1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178</v>
      </c>
      <c r="AU170" s="264" t="s">
        <v>83</v>
      </c>
      <c r="AV170" s="15" t="s">
        <v>177</v>
      </c>
      <c r="AW170" s="15" t="s">
        <v>30</v>
      </c>
      <c r="AX170" s="15" t="s">
        <v>81</v>
      </c>
      <c r="AY170" s="264" t="s">
        <v>169</v>
      </c>
    </row>
    <row r="171" s="2" customFormat="1" ht="24.15" customHeight="1">
      <c r="A171" s="39"/>
      <c r="B171" s="40"/>
      <c r="C171" s="219" t="s">
        <v>336</v>
      </c>
      <c r="D171" s="219" t="s">
        <v>172</v>
      </c>
      <c r="E171" s="220" t="s">
        <v>2325</v>
      </c>
      <c r="F171" s="221" t="s">
        <v>2326</v>
      </c>
      <c r="G171" s="222" t="s">
        <v>335</v>
      </c>
      <c r="H171" s="223">
        <v>1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38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177</v>
      </c>
      <c r="AT171" s="230" t="s">
        <v>172</v>
      </c>
      <c r="AU171" s="230" t="s">
        <v>83</v>
      </c>
      <c r="AY171" s="18" t="s">
        <v>169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81</v>
      </c>
      <c r="BK171" s="231">
        <f>ROUND(I171*H171,2)</f>
        <v>0</v>
      </c>
      <c r="BL171" s="18" t="s">
        <v>177</v>
      </c>
      <c r="BM171" s="230" t="s">
        <v>410</v>
      </c>
    </row>
    <row r="172" s="14" customFormat="1">
      <c r="A172" s="14"/>
      <c r="B172" s="243"/>
      <c r="C172" s="244"/>
      <c r="D172" s="234" t="s">
        <v>178</v>
      </c>
      <c r="E172" s="245" t="s">
        <v>1</v>
      </c>
      <c r="F172" s="246" t="s">
        <v>81</v>
      </c>
      <c r="G172" s="244"/>
      <c r="H172" s="247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178</v>
      </c>
      <c r="AU172" s="253" t="s">
        <v>83</v>
      </c>
      <c r="AV172" s="14" t="s">
        <v>83</v>
      </c>
      <c r="AW172" s="14" t="s">
        <v>30</v>
      </c>
      <c r="AX172" s="14" t="s">
        <v>73</v>
      </c>
      <c r="AY172" s="253" t="s">
        <v>169</v>
      </c>
    </row>
    <row r="173" s="15" customFormat="1">
      <c r="A173" s="15"/>
      <c r="B173" s="254"/>
      <c r="C173" s="255"/>
      <c r="D173" s="234" t="s">
        <v>178</v>
      </c>
      <c r="E173" s="256" t="s">
        <v>1</v>
      </c>
      <c r="F173" s="257" t="s">
        <v>181</v>
      </c>
      <c r="G173" s="255"/>
      <c r="H173" s="258">
        <v>1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178</v>
      </c>
      <c r="AU173" s="264" t="s">
        <v>83</v>
      </c>
      <c r="AV173" s="15" t="s">
        <v>177</v>
      </c>
      <c r="AW173" s="15" t="s">
        <v>30</v>
      </c>
      <c r="AX173" s="15" t="s">
        <v>81</v>
      </c>
      <c r="AY173" s="264" t="s">
        <v>169</v>
      </c>
    </row>
    <row r="174" s="2" customFormat="1" ht="24.15" customHeight="1">
      <c r="A174" s="39"/>
      <c r="B174" s="40"/>
      <c r="C174" s="219" t="s">
        <v>411</v>
      </c>
      <c r="D174" s="219" t="s">
        <v>172</v>
      </c>
      <c r="E174" s="220" t="s">
        <v>2327</v>
      </c>
      <c r="F174" s="221" t="s">
        <v>2328</v>
      </c>
      <c r="G174" s="222" t="s">
        <v>335</v>
      </c>
      <c r="H174" s="223">
        <v>1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38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177</v>
      </c>
      <c r="AT174" s="230" t="s">
        <v>172</v>
      </c>
      <c r="AU174" s="230" t="s">
        <v>83</v>
      </c>
      <c r="AY174" s="18" t="s">
        <v>169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177</v>
      </c>
      <c r="BM174" s="230" t="s">
        <v>414</v>
      </c>
    </row>
    <row r="175" s="14" customFormat="1">
      <c r="A175" s="14"/>
      <c r="B175" s="243"/>
      <c r="C175" s="244"/>
      <c r="D175" s="234" t="s">
        <v>178</v>
      </c>
      <c r="E175" s="245" t="s">
        <v>1</v>
      </c>
      <c r="F175" s="246" t="s">
        <v>81</v>
      </c>
      <c r="G175" s="244"/>
      <c r="H175" s="247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178</v>
      </c>
      <c r="AU175" s="253" t="s">
        <v>83</v>
      </c>
      <c r="AV175" s="14" t="s">
        <v>83</v>
      </c>
      <c r="AW175" s="14" t="s">
        <v>30</v>
      </c>
      <c r="AX175" s="14" t="s">
        <v>73</v>
      </c>
      <c r="AY175" s="253" t="s">
        <v>169</v>
      </c>
    </row>
    <row r="176" s="15" customFormat="1">
      <c r="A176" s="15"/>
      <c r="B176" s="254"/>
      <c r="C176" s="255"/>
      <c r="D176" s="234" t="s">
        <v>178</v>
      </c>
      <c r="E176" s="256" t="s">
        <v>1</v>
      </c>
      <c r="F176" s="257" t="s">
        <v>181</v>
      </c>
      <c r="G176" s="255"/>
      <c r="H176" s="258">
        <v>1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178</v>
      </c>
      <c r="AU176" s="264" t="s">
        <v>83</v>
      </c>
      <c r="AV176" s="15" t="s">
        <v>177</v>
      </c>
      <c r="AW176" s="15" t="s">
        <v>30</v>
      </c>
      <c r="AX176" s="15" t="s">
        <v>81</v>
      </c>
      <c r="AY176" s="264" t="s">
        <v>169</v>
      </c>
    </row>
    <row r="177" s="2" customFormat="1" ht="37.8" customHeight="1">
      <c r="A177" s="39"/>
      <c r="B177" s="40"/>
      <c r="C177" s="219" t="s">
        <v>340</v>
      </c>
      <c r="D177" s="219" t="s">
        <v>172</v>
      </c>
      <c r="E177" s="220" t="s">
        <v>2329</v>
      </c>
      <c r="F177" s="221" t="s">
        <v>2330</v>
      </c>
      <c r="G177" s="222" t="s">
        <v>561</v>
      </c>
      <c r="H177" s="223">
        <v>48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38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177</v>
      </c>
      <c r="AT177" s="230" t="s">
        <v>172</v>
      </c>
      <c r="AU177" s="230" t="s">
        <v>83</v>
      </c>
      <c r="AY177" s="18" t="s">
        <v>169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81</v>
      </c>
      <c r="BK177" s="231">
        <f>ROUND(I177*H177,2)</f>
        <v>0</v>
      </c>
      <c r="BL177" s="18" t="s">
        <v>177</v>
      </c>
      <c r="BM177" s="230" t="s">
        <v>421</v>
      </c>
    </row>
    <row r="178" s="2" customFormat="1">
      <c r="A178" s="39"/>
      <c r="B178" s="40"/>
      <c r="C178" s="41"/>
      <c r="D178" s="234" t="s">
        <v>522</v>
      </c>
      <c r="E178" s="41"/>
      <c r="F178" s="279" t="s">
        <v>1035</v>
      </c>
      <c r="G178" s="41"/>
      <c r="H178" s="41"/>
      <c r="I178" s="280"/>
      <c r="J178" s="41"/>
      <c r="K178" s="41"/>
      <c r="L178" s="45"/>
      <c r="M178" s="281"/>
      <c r="N178" s="282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522</v>
      </c>
      <c r="AU178" s="18" t="s">
        <v>83</v>
      </c>
    </row>
    <row r="179" s="14" customFormat="1">
      <c r="A179" s="14"/>
      <c r="B179" s="243"/>
      <c r="C179" s="244"/>
      <c r="D179" s="234" t="s">
        <v>178</v>
      </c>
      <c r="E179" s="245" t="s">
        <v>1</v>
      </c>
      <c r="F179" s="246" t="s">
        <v>410</v>
      </c>
      <c r="G179" s="244"/>
      <c r="H179" s="247">
        <v>48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178</v>
      </c>
      <c r="AU179" s="253" t="s">
        <v>83</v>
      </c>
      <c r="AV179" s="14" t="s">
        <v>83</v>
      </c>
      <c r="AW179" s="14" t="s">
        <v>30</v>
      </c>
      <c r="AX179" s="14" t="s">
        <v>73</v>
      </c>
      <c r="AY179" s="253" t="s">
        <v>169</v>
      </c>
    </row>
    <row r="180" s="15" customFormat="1">
      <c r="A180" s="15"/>
      <c r="B180" s="254"/>
      <c r="C180" s="255"/>
      <c r="D180" s="234" t="s">
        <v>178</v>
      </c>
      <c r="E180" s="256" t="s">
        <v>1</v>
      </c>
      <c r="F180" s="257" t="s">
        <v>181</v>
      </c>
      <c r="G180" s="255"/>
      <c r="H180" s="258">
        <v>48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178</v>
      </c>
      <c r="AU180" s="264" t="s">
        <v>83</v>
      </c>
      <c r="AV180" s="15" t="s">
        <v>177</v>
      </c>
      <c r="AW180" s="15" t="s">
        <v>30</v>
      </c>
      <c r="AX180" s="15" t="s">
        <v>81</v>
      </c>
      <c r="AY180" s="264" t="s">
        <v>169</v>
      </c>
    </row>
    <row r="181" s="2" customFormat="1" ht="21.75" customHeight="1">
      <c r="A181" s="39"/>
      <c r="B181" s="40"/>
      <c r="C181" s="219" t="s">
        <v>425</v>
      </c>
      <c r="D181" s="219" t="s">
        <v>172</v>
      </c>
      <c r="E181" s="220" t="s">
        <v>2331</v>
      </c>
      <c r="F181" s="221" t="s">
        <v>2332</v>
      </c>
      <c r="G181" s="222" t="s">
        <v>175</v>
      </c>
      <c r="H181" s="223">
        <v>234</v>
      </c>
      <c r="I181" s="224"/>
      <c r="J181" s="225">
        <f>ROUND(I181*H181,2)</f>
        <v>0</v>
      </c>
      <c r="K181" s="221" t="s">
        <v>176</v>
      </c>
      <c r="L181" s="45"/>
      <c r="M181" s="226" t="s">
        <v>1</v>
      </c>
      <c r="N181" s="227" t="s">
        <v>38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177</v>
      </c>
      <c r="AT181" s="230" t="s">
        <v>172</v>
      </c>
      <c r="AU181" s="230" t="s">
        <v>83</v>
      </c>
      <c r="AY181" s="18" t="s">
        <v>169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81</v>
      </c>
      <c r="BK181" s="231">
        <f>ROUND(I181*H181,2)</f>
        <v>0</v>
      </c>
      <c r="BL181" s="18" t="s">
        <v>177</v>
      </c>
      <c r="BM181" s="230" t="s">
        <v>428</v>
      </c>
    </row>
    <row r="182" s="2" customFormat="1" ht="16.5" customHeight="1">
      <c r="A182" s="39"/>
      <c r="B182" s="40"/>
      <c r="C182" s="219" t="s">
        <v>345</v>
      </c>
      <c r="D182" s="219" t="s">
        <v>172</v>
      </c>
      <c r="E182" s="220" t="s">
        <v>2333</v>
      </c>
      <c r="F182" s="221" t="s">
        <v>2334</v>
      </c>
      <c r="G182" s="222" t="s">
        <v>175</v>
      </c>
      <c r="H182" s="223">
        <v>234</v>
      </c>
      <c r="I182" s="224"/>
      <c r="J182" s="225">
        <f>ROUND(I182*H182,2)</f>
        <v>0</v>
      </c>
      <c r="K182" s="221" t="s">
        <v>176</v>
      </c>
      <c r="L182" s="45"/>
      <c r="M182" s="226" t="s">
        <v>1</v>
      </c>
      <c r="N182" s="227" t="s">
        <v>38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177</v>
      </c>
      <c r="AT182" s="230" t="s">
        <v>172</v>
      </c>
      <c r="AU182" s="230" t="s">
        <v>83</v>
      </c>
      <c r="AY182" s="18" t="s">
        <v>169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81</v>
      </c>
      <c r="BK182" s="231">
        <f>ROUND(I182*H182,2)</f>
        <v>0</v>
      </c>
      <c r="BL182" s="18" t="s">
        <v>177</v>
      </c>
      <c r="BM182" s="230" t="s">
        <v>449</v>
      </c>
    </row>
    <row r="183" s="14" customFormat="1">
      <c r="A183" s="14"/>
      <c r="B183" s="243"/>
      <c r="C183" s="244"/>
      <c r="D183" s="234" t="s">
        <v>178</v>
      </c>
      <c r="E183" s="245" t="s">
        <v>1</v>
      </c>
      <c r="F183" s="246" t="s">
        <v>2335</v>
      </c>
      <c r="G183" s="244"/>
      <c r="H183" s="247">
        <v>234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178</v>
      </c>
      <c r="AU183" s="253" t="s">
        <v>83</v>
      </c>
      <c r="AV183" s="14" t="s">
        <v>83</v>
      </c>
      <c r="AW183" s="14" t="s">
        <v>30</v>
      </c>
      <c r="AX183" s="14" t="s">
        <v>73</v>
      </c>
      <c r="AY183" s="253" t="s">
        <v>169</v>
      </c>
    </row>
    <row r="184" s="15" customFormat="1">
      <c r="A184" s="15"/>
      <c r="B184" s="254"/>
      <c r="C184" s="255"/>
      <c r="D184" s="234" t="s">
        <v>178</v>
      </c>
      <c r="E184" s="256" t="s">
        <v>1</v>
      </c>
      <c r="F184" s="257" t="s">
        <v>181</v>
      </c>
      <c r="G184" s="255"/>
      <c r="H184" s="258">
        <v>234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178</v>
      </c>
      <c r="AU184" s="264" t="s">
        <v>83</v>
      </c>
      <c r="AV184" s="15" t="s">
        <v>177</v>
      </c>
      <c r="AW184" s="15" t="s">
        <v>30</v>
      </c>
      <c r="AX184" s="15" t="s">
        <v>81</v>
      </c>
      <c r="AY184" s="264" t="s">
        <v>169</v>
      </c>
    </row>
    <row r="185" s="12" customFormat="1" ht="22.8" customHeight="1">
      <c r="A185" s="12"/>
      <c r="B185" s="203"/>
      <c r="C185" s="204"/>
      <c r="D185" s="205" t="s">
        <v>72</v>
      </c>
      <c r="E185" s="217" t="s">
        <v>364</v>
      </c>
      <c r="F185" s="217" t="s">
        <v>365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P186</f>
        <v>0</v>
      </c>
      <c r="Q185" s="211"/>
      <c r="R185" s="212">
        <f>R186</f>
        <v>0</v>
      </c>
      <c r="S185" s="211"/>
      <c r="T185" s="213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81</v>
      </c>
      <c r="AT185" s="215" t="s">
        <v>72</v>
      </c>
      <c r="AU185" s="215" t="s">
        <v>81</v>
      </c>
      <c r="AY185" s="214" t="s">
        <v>169</v>
      </c>
      <c r="BK185" s="216">
        <f>BK186</f>
        <v>0</v>
      </c>
    </row>
    <row r="186" s="2" customFormat="1" ht="24.15" customHeight="1">
      <c r="A186" s="39"/>
      <c r="B186" s="40"/>
      <c r="C186" s="219" t="s">
        <v>468</v>
      </c>
      <c r="D186" s="219" t="s">
        <v>172</v>
      </c>
      <c r="E186" s="220" t="s">
        <v>2336</v>
      </c>
      <c r="F186" s="221" t="s">
        <v>2337</v>
      </c>
      <c r="G186" s="222" t="s">
        <v>351</v>
      </c>
      <c r="H186" s="223">
        <v>38.493000000000002</v>
      </c>
      <c r="I186" s="224"/>
      <c r="J186" s="225">
        <f>ROUND(I186*H186,2)</f>
        <v>0</v>
      </c>
      <c r="K186" s="221" t="s">
        <v>176</v>
      </c>
      <c r="L186" s="45"/>
      <c r="M186" s="293" t="s">
        <v>1</v>
      </c>
      <c r="N186" s="294" t="s">
        <v>38</v>
      </c>
      <c r="O186" s="295"/>
      <c r="P186" s="296">
        <f>O186*H186</f>
        <v>0</v>
      </c>
      <c r="Q186" s="296">
        <v>0</v>
      </c>
      <c r="R186" s="296">
        <f>Q186*H186</f>
        <v>0</v>
      </c>
      <c r="S186" s="296">
        <v>0</v>
      </c>
      <c r="T186" s="29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177</v>
      </c>
      <c r="AT186" s="230" t="s">
        <v>172</v>
      </c>
      <c r="AU186" s="230" t="s">
        <v>83</v>
      </c>
      <c r="AY186" s="18" t="s">
        <v>169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81</v>
      </c>
      <c r="BK186" s="231">
        <f>ROUND(I186*H186,2)</f>
        <v>0</v>
      </c>
      <c r="BL186" s="18" t="s">
        <v>177</v>
      </c>
      <c r="BM186" s="230" t="s">
        <v>471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CVKR7XM2+WqkiJbK7ixdguSJQrKXQHYLg3m9CFmOtnlcCahm0O/8O+ZXfFNhYLnYddKabB2eOJ7gOsa40e0xgA==" hashValue="tfDubjuBGkT/4JWtrkNoGLsDOQ3oEi4E5uZ49B8C+u1A9Z4pDK1uATjRojKnR5LDCV398Il27/HndTcAmKhyTw==" algorithmName="SHA-512" password="CC35"/>
  <autoFilter ref="C120:K18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133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Dětský domov a školní jídelna Sedloňov - Stavební úpravy objektu - II. ETAPA SO01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2338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ROUND((SUM(BE117:BE144)),  2)</f>
        <v>0</v>
      </c>
      <c r="G33" s="39"/>
      <c r="H33" s="39"/>
      <c r="I33" s="156">
        <v>0.20999999999999999</v>
      </c>
      <c r="J33" s="155">
        <f>ROUND(((SUM(BE117:BE144))*I33),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ROUND((SUM(BF117:BF144)),  2)</f>
        <v>0</v>
      </c>
      <c r="G34" s="39"/>
      <c r="H34" s="39"/>
      <c r="I34" s="156">
        <v>0.14999999999999999</v>
      </c>
      <c r="J34" s="155">
        <f>ROUND(((SUM(BF117:BF144))*I34),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ROUND((SUM(BG117:BG144)),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ROUND((SUM(BH117:BH144)),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ROUND((SUM(BI117:BI144)),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137</v>
      </c>
      <c r="D94" s="177"/>
      <c r="E94" s="177"/>
      <c r="F94" s="177"/>
      <c r="G94" s="177"/>
      <c r="H94" s="177"/>
      <c r="I94" s="177"/>
      <c r="J94" s="178" t="s">
        <v>138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139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0"/>
      <c r="C97" s="181"/>
      <c r="D97" s="182" t="s">
        <v>1313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154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75" t="str">
        <f>E7</f>
        <v xml:space="preserve"> Dětský domov a školní jídelna Sedloňov - Stavební úpravy objektu - II. ETAPA SO01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134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VRN - Vedlejší rozpočtové...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14. 12. 2023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 xml:space="preserve"> </v>
      </c>
      <c r="G113" s="41"/>
      <c r="H113" s="41"/>
      <c r="I113" s="33" t="s">
        <v>29</v>
      </c>
      <c r="J113" s="37" t="str">
        <f>E21</f>
        <v xml:space="preserve">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27</v>
      </c>
      <c r="D114" s="41"/>
      <c r="E114" s="41"/>
      <c r="F114" s="28" t="str">
        <f>IF(E18="","",E18)</f>
        <v>Vyplň údaj</v>
      </c>
      <c r="G114" s="41"/>
      <c r="H114" s="41"/>
      <c r="I114" s="33" t="s">
        <v>31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155</v>
      </c>
      <c r="D116" s="195" t="s">
        <v>58</v>
      </c>
      <c r="E116" s="195" t="s">
        <v>54</v>
      </c>
      <c r="F116" s="195" t="s">
        <v>55</v>
      </c>
      <c r="G116" s="195" t="s">
        <v>156</v>
      </c>
      <c r="H116" s="195" t="s">
        <v>157</v>
      </c>
      <c r="I116" s="195" t="s">
        <v>158</v>
      </c>
      <c r="J116" s="195" t="s">
        <v>138</v>
      </c>
      <c r="K116" s="196" t="s">
        <v>159</v>
      </c>
      <c r="L116" s="197"/>
      <c r="M116" s="101" t="s">
        <v>1</v>
      </c>
      <c r="N116" s="102" t="s">
        <v>37</v>
      </c>
      <c r="O116" s="102" t="s">
        <v>160</v>
      </c>
      <c r="P116" s="102" t="s">
        <v>161</v>
      </c>
      <c r="Q116" s="102" t="s">
        <v>162</v>
      </c>
      <c r="R116" s="102" t="s">
        <v>163</v>
      </c>
      <c r="S116" s="102" t="s">
        <v>164</v>
      </c>
      <c r="T116" s="103" t="s">
        <v>165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166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72</v>
      </c>
      <c r="AU117" s="18" t="s">
        <v>140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72</v>
      </c>
      <c r="E118" s="206" t="s">
        <v>130</v>
      </c>
      <c r="F118" s="206" t="s">
        <v>1428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SUM(P119:P144)</f>
        <v>0</v>
      </c>
      <c r="Q118" s="211"/>
      <c r="R118" s="212">
        <f>SUM(R119:R144)</f>
        <v>0</v>
      </c>
      <c r="S118" s="211"/>
      <c r="T118" s="213">
        <f>SUM(T119:T144)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251</v>
      </c>
      <c r="AT118" s="215" t="s">
        <v>72</v>
      </c>
      <c r="AU118" s="215" t="s">
        <v>73</v>
      </c>
      <c r="AY118" s="214" t="s">
        <v>169</v>
      </c>
      <c r="BK118" s="216">
        <f>SUM(BK119:BK144)</f>
        <v>0</v>
      </c>
    </row>
    <row r="119" s="2" customFormat="1" ht="16.5" customHeight="1">
      <c r="A119" s="39"/>
      <c r="B119" s="40"/>
      <c r="C119" s="219" t="s">
        <v>81</v>
      </c>
      <c r="D119" s="219" t="s">
        <v>172</v>
      </c>
      <c r="E119" s="220" t="s">
        <v>2339</v>
      </c>
      <c r="F119" s="221" t="s">
        <v>2340</v>
      </c>
      <c r="G119" s="222" t="s">
        <v>2341</v>
      </c>
      <c r="H119" s="223">
        <v>1</v>
      </c>
      <c r="I119" s="224"/>
      <c r="J119" s="225">
        <f>ROUND(I119*H119,2)</f>
        <v>0</v>
      </c>
      <c r="K119" s="221" t="s">
        <v>199</v>
      </c>
      <c r="L119" s="45"/>
      <c r="M119" s="226" t="s">
        <v>1</v>
      </c>
      <c r="N119" s="227" t="s">
        <v>38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177</v>
      </c>
      <c r="AT119" s="230" t="s">
        <v>172</v>
      </c>
      <c r="AU119" s="230" t="s">
        <v>81</v>
      </c>
      <c r="AY119" s="18" t="s">
        <v>169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81</v>
      </c>
      <c r="BK119" s="231">
        <f>ROUND(I119*H119,2)</f>
        <v>0</v>
      </c>
      <c r="BL119" s="18" t="s">
        <v>177</v>
      </c>
      <c r="BM119" s="230" t="s">
        <v>83</v>
      </c>
    </row>
    <row r="120" s="2" customFormat="1">
      <c r="A120" s="39"/>
      <c r="B120" s="40"/>
      <c r="C120" s="41"/>
      <c r="D120" s="234" t="s">
        <v>522</v>
      </c>
      <c r="E120" s="41"/>
      <c r="F120" s="279" t="s">
        <v>2342</v>
      </c>
      <c r="G120" s="41"/>
      <c r="H120" s="41"/>
      <c r="I120" s="280"/>
      <c r="J120" s="41"/>
      <c r="K120" s="41"/>
      <c r="L120" s="45"/>
      <c r="M120" s="281"/>
      <c r="N120" s="282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522</v>
      </c>
      <c r="AU120" s="18" t="s">
        <v>81</v>
      </c>
    </row>
    <row r="121" s="2" customFormat="1" ht="16.5" customHeight="1">
      <c r="A121" s="39"/>
      <c r="B121" s="40"/>
      <c r="C121" s="219" t="s">
        <v>83</v>
      </c>
      <c r="D121" s="219" t="s">
        <v>172</v>
      </c>
      <c r="E121" s="220" t="s">
        <v>2343</v>
      </c>
      <c r="F121" s="221" t="s">
        <v>2344</v>
      </c>
      <c r="G121" s="222" t="s">
        <v>2341</v>
      </c>
      <c r="H121" s="223">
        <v>1</v>
      </c>
      <c r="I121" s="224"/>
      <c r="J121" s="225">
        <f>ROUND(I121*H121,2)</f>
        <v>0</v>
      </c>
      <c r="K121" s="221" t="s">
        <v>199</v>
      </c>
      <c r="L121" s="45"/>
      <c r="M121" s="226" t="s">
        <v>1</v>
      </c>
      <c r="N121" s="227" t="s">
        <v>38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177</v>
      </c>
      <c r="AT121" s="230" t="s">
        <v>172</v>
      </c>
      <c r="AU121" s="230" t="s">
        <v>81</v>
      </c>
      <c r="AY121" s="18" t="s">
        <v>169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81</v>
      </c>
      <c r="BK121" s="231">
        <f>ROUND(I121*H121,2)</f>
        <v>0</v>
      </c>
      <c r="BL121" s="18" t="s">
        <v>177</v>
      </c>
      <c r="BM121" s="230" t="s">
        <v>177</v>
      </c>
    </row>
    <row r="122" s="2" customFormat="1" ht="16.5" customHeight="1">
      <c r="A122" s="39"/>
      <c r="B122" s="40"/>
      <c r="C122" s="219" t="s">
        <v>170</v>
      </c>
      <c r="D122" s="219" t="s">
        <v>172</v>
      </c>
      <c r="E122" s="220" t="s">
        <v>2345</v>
      </c>
      <c r="F122" s="221" t="s">
        <v>2346</v>
      </c>
      <c r="G122" s="222" t="s">
        <v>2341</v>
      </c>
      <c r="H122" s="223">
        <v>1</v>
      </c>
      <c r="I122" s="224"/>
      <c r="J122" s="225">
        <f>ROUND(I122*H122,2)</f>
        <v>0</v>
      </c>
      <c r="K122" s="221" t="s">
        <v>199</v>
      </c>
      <c r="L122" s="45"/>
      <c r="M122" s="226" t="s">
        <v>1</v>
      </c>
      <c r="N122" s="227" t="s">
        <v>38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177</v>
      </c>
      <c r="AT122" s="230" t="s">
        <v>172</v>
      </c>
      <c r="AU122" s="230" t="s">
        <v>81</v>
      </c>
      <c r="AY122" s="18" t="s">
        <v>169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81</v>
      </c>
      <c r="BK122" s="231">
        <f>ROUND(I122*H122,2)</f>
        <v>0</v>
      </c>
      <c r="BL122" s="18" t="s">
        <v>177</v>
      </c>
      <c r="BM122" s="230" t="s">
        <v>200</v>
      </c>
    </row>
    <row r="123" s="2" customFormat="1">
      <c r="A123" s="39"/>
      <c r="B123" s="40"/>
      <c r="C123" s="41"/>
      <c r="D123" s="234" t="s">
        <v>522</v>
      </c>
      <c r="E123" s="41"/>
      <c r="F123" s="279" t="s">
        <v>2347</v>
      </c>
      <c r="G123" s="41"/>
      <c r="H123" s="41"/>
      <c r="I123" s="280"/>
      <c r="J123" s="41"/>
      <c r="K123" s="41"/>
      <c r="L123" s="45"/>
      <c r="M123" s="281"/>
      <c r="N123" s="282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522</v>
      </c>
      <c r="AU123" s="18" t="s">
        <v>81</v>
      </c>
    </row>
    <row r="124" s="14" customFormat="1">
      <c r="A124" s="14"/>
      <c r="B124" s="243"/>
      <c r="C124" s="244"/>
      <c r="D124" s="234" t="s">
        <v>178</v>
      </c>
      <c r="E124" s="245" t="s">
        <v>1</v>
      </c>
      <c r="F124" s="246" t="s">
        <v>2348</v>
      </c>
      <c r="G124" s="244"/>
      <c r="H124" s="247">
        <v>1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178</v>
      </c>
      <c r="AU124" s="253" t="s">
        <v>81</v>
      </c>
      <c r="AV124" s="14" t="s">
        <v>83</v>
      </c>
      <c r="AW124" s="14" t="s">
        <v>30</v>
      </c>
      <c r="AX124" s="14" t="s">
        <v>73</v>
      </c>
      <c r="AY124" s="253" t="s">
        <v>169</v>
      </c>
    </row>
    <row r="125" s="15" customFormat="1">
      <c r="A125" s="15"/>
      <c r="B125" s="254"/>
      <c r="C125" s="255"/>
      <c r="D125" s="234" t="s">
        <v>178</v>
      </c>
      <c r="E125" s="256" t="s">
        <v>1</v>
      </c>
      <c r="F125" s="257" t="s">
        <v>181</v>
      </c>
      <c r="G125" s="255"/>
      <c r="H125" s="258">
        <v>1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4" t="s">
        <v>178</v>
      </c>
      <c r="AU125" s="264" t="s">
        <v>81</v>
      </c>
      <c r="AV125" s="15" t="s">
        <v>177</v>
      </c>
      <c r="AW125" s="15" t="s">
        <v>30</v>
      </c>
      <c r="AX125" s="15" t="s">
        <v>81</v>
      </c>
      <c r="AY125" s="264" t="s">
        <v>169</v>
      </c>
    </row>
    <row r="126" s="2" customFormat="1" ht="16.5" customHeight="1">
      <c r="A126" s="39"/>
      <c r="B126" s="40"/>
      <c r="C126" s="219" t="s">
        <v>177</v>
      </c>
      <c r="D126" s="219" t="s">
        <v>172</v>
      </c>
      <c r="E126" s="220" t="s">
        <v>2349</v>
      </c>
      <c r="F126" s="221" t="s">
        <v>2350</v>
      </c>
      <c r="G126" s="222" t="s">
        <v>2341</v>
      </c>
      <c r="H126" s="223">
        <v>1</v>
      </c>
      <c r="I126" s="224"/>
      <c r="J126" s="225">
        <f>ROUND(I126*H126,2)</f>
        <v>0</v>
      </c>
      <c r="K126" s="221" t="s">
        <v>199</v>
      </c>
      <c r="L126" s="45"/>
      <c r="M126" s="226" t="s">
        <v>1</v>
      </c>
      <c r="N126" s="227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177</v>
      </c>
      <c r="AT126" s="230" t="s">
        <v>172</v>
      </c>
      <c r="AU126" s="230" t="s">
        <v>81</v>
      </c>
      <c r="AY126" s="18" t="s">
        <v>169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177</v>
      </c>
      <c r="BM126" s="230" t="s">
        <v>250</v>
      </c>
    </row>
    <row r="127" s="2" customFormat="1" ht="16.5" customHeight="1">
      <c r="A127" s="39"/>
      <c r="B127" s="40"/>
      <c r="C127" s="219" t="s">
        <v>251</v>
      </c>
      <c r="D127" s="219" t="s">
        <v>172</v>
      </c>
      <c r="E127" s="220" t="s">
        <v>2351</v>
      </c>
      <c r="F127" s="221" t="s">
        <v>2352</v>
      </c>
      <c r="G127" s="222" t="s">
        <v>2341</v>
      </c>
      <c r="H127" s="223">
        <v>1</v>
      </c>
      <c r="I127" s="224"/>
      <c r="J127" s="225">
        <f>ROUND(I127*H127,2)</f>
        <v>0</v>
      </c>
      <c r="K127" s="221" t="s">
        <v>199</v>
      </c>
      <c r="L127" s="45"/>
      <c r="M127" s="226" t="s">
        <v>1</v>
      </c>
      <c r="N127" s="227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177</v>
      </c>
      <c r="AT127" s="230" t="s">
        <v>172</v>
      </c>
      <c r="AU127" s="230" t="s">
        <v>81</v>
      </c>
      <c r="AY127" s="18" t="s">
        <v>169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177</v>
      </c>
      <c r="BM127" s="230" t="s">
        <v>254</v>
      </c>
    </row>
    <row r="128" s="2" customFormat="1">
      <c r="A128" s="39"/>
      <c r="B128" s="40"/>
      <c r="C128" s="41"/>
      <c r="D128" s="234" t="s">
        <v>522</v>
      </c>
      <c r="E128" s="41"/>
      <c r="F128" s="279" t="s">
        <v>2353</v>
      </c>
      <c r="G128" s="41"/>
      <c r="H128" s="41"/>
      <c r="I128" s="280"/>
      <c r="J128" s="41"/>
      <c r="K128" s="41"/>
      <c r="L128" s="45"/>
      <c r="M128" s="281"/>
      <c r="N128" s="282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522</v>
      </c>
      <c r="AU128" s="18" t="s">
        <v>81</v>
      </c>
    </row>
    <row r="129" s="2" customFormat="1" ht="16.5" customHeight="1">
      <c r="A129" s="39"/>
      <c r="B129" s="40"/>
      <c r="C129" s="219" t="s">
        <v>200</v>
      </c>
      <c r="D129" s="219" t="s">
        <v>172</v>
      </c>
      <c r="E129" s="220" t="s">
        <v>2354</v>
      </c>
      <c r="F129" s="221" t="s">
        <v>2355</v>
      </c>
      <c r="G129" s="222" t="s">
        <v>2341</v>
      </c>
      <c r="H129" s="223">
        <v>1</v>
      </c>
      <c r="I129" s="224"/>
      <c r="J129" s="225">
        <f>ROUND(I129*H129,2)</f>
        <v>0</v>
      </c>
      <c r="K129" s="221" t="s">
        <v>199</v>
      </c>
      <c r="L129" s="45"/>
      <c r="M129" s="226" t="s">
        <v>1</v>
      </c>
      <c r="N129" s="227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177</v>
      </c>
      <c r="AT129" s="230" t="s">
        <v>172</v>
      </c>
      <c r="AU129" s="230" t="s">
        <v>81</v>
      </c>
      <c r="AY129" s="18" t="s">
        <v>169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177</v>
      </c>
      <c r="BM129" s="230" t="s">
        <v>258</v>
      </c>
    </row>
    <row r="130" s="2" customFormat="1">
      <c r="A130" s="39"/>
      <c r="B130" s="40"/>
      <c r="C130" s="41"/>
      <c r="D130" s="234" t="s">
        <v>522</v>
      </c>
      <c r="E130" s="41"/>
      <c r="F130" s="279" t="s">
        <v>2356</v>
      </c>
      <c r="G130" s="41"/>
      <c r="H130" s="41"/>
      <c r="I130" s="280"/>
      <c r="J130" s="41"/>
      <c r="K130" s="41"/>
      <c r="L130" s="45"/>
      <c r="M130" s="281"/>
      <c r="N130" s="282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522</v>
      </c>
      <c r="AU130" s="18" t="s">
        <v>81</v>
      </c>
    </row>
    <row r="131" s="2" customFormat="1" ht="16.5" customHeight="1">
      <c r="A131" s="39"/>
      <c r="B131" s="40"/>
      <c r="C131" s="219" t="s">
        <v>275</v>
      </c>
      <c r="D131" s="219" t="s">
        <v>172</v>
      </c>
      <c r="E131" s="220" t="s">
        <v>2357</v>
      </c>
      <c r="F131" s="221" t="s">
        <v>2358</v>
      </c>
      <c r="G131" s="222" t="s">
        <v>2341</v>
      </c>
      <c r="H131" s="223">
        <v>1</v>
      </c>
      <c r="I131" s="224"/>
      <c r="J131" s="225">
        <f>ROUND(I131*H131,2)</f>
        <v>0</v>
      </c>
      <c r="K131" s="221" t="s">
        <v>199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177</v>
      </c>
      <c r="AT131" s="230" t="s">
        <v>172</v>
      </c>
      <c r="AU131" s="230" t="s">
        <v>81</v>
      </c>
      <c r="AY131" s="18" t="s">
        <v>169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177</v>
      </c>
      <c r="BM131" s="230" t="s">
        <v>278</v>
      </c>
    </row>
    <row r="132" s="2" customFormat="1" ht="16.5" customHeight="1">
      <c r="A132" s="39"/>
      <c r="B132" s="40"/>
      <c r="C132" s="219" t="s">
        <v>250</v>
      </c>
      <c r="D132" s="219" t="s">
        <v>172</v>
      </c>
      <c r="E132" s="220" t="s">
        <v>2359</v>
      </c>
      <c r="F132" s="221" t="s">
        <v>2360</v>
      </c>
      <c r="G132" s="222" t="s">
        <v>2341</v>
      </c>
      <c r="H132" s="223">
        <v>1</v>
      </c>
      <c r="I132" s="224"/>
      <c r="J132" s="225">
        <f>ROUND(I132*H132,2)</f>
        <v>0</v>
      </c>
      <c r="K132" s="221" t="s">
        <v>199</v>
      </c>
      <c r="L132" s="45"/>
      <c r="M132" s="226" t="s">
        <v>1</v>
      </c>
      <c r="N132" s="227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177</v>
      </c>
      <c r="AT132" s="230" t="s">
        <v>172</v>
      </c>
      <c r="AU132" s="230" t="s">
        <v>81</v>
      </c>
      <c r="AY132" s="18" t="s">
        <v>169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177</v>
      </c>
      <c r="BM132" s="230" t="s">
        <v>316</v>
      </c>
    </row>
    <row r="133" s="2" customFormat="1" ht="16.5" customHeight="1">
      <c r="A133" s="39"/>
      <c r="B133" s="40"/>
      <c r="C133" s="219" t="s">
        <v>182</v>
      </c>
      <c r="D133" s="219" t="s">
        <v>172</v>
      </c>
      <c r="E133" s="220" t="s">
        <v>2361</v>
      </c>
      <c r="F133" s="221" t="s">
        <v>2362</v>
      </c>
      <c r="G133" s="222" t="s">
        <v>2341</v>
      </c>
      <c r="H133" s="223">
        <v>1</v>
      </c>
      <c r="I133" s="224"/>
      <c r="J133" s="225">
        <f>ROUND(I133*H133,2)</f>
        <v>0</v>
      </c>
      <c r="K133" s="221" t="s">
        <v>199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177</v>
      </c>
      <c r="AT133" s="230" t="s">
        <v>172</v>
      </c>
      <c r="AU133" s="230" t="s">
        <v>81</v>
      </c>
      <c r="AY133" s="18" t="s">
        <v>169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177</v>
      </c>
      <c r="BM133" s="230" t="s">
        <v>321</v>
      </c>
    </row>
    <row r="134" s="2" customFormat="1" ht="16.5" customHeight="1">
      <c r="A134" s="39"/>
      <c r="B134" s="40"/>
      <c r="C134" s="219" t="s">
        <v>254</v>
      </c>
      <c r="D134" s="219" t="s">
        <v>172</v>
      </c>
      <c r="E134" s="220" t="s">
        <v>2363</v>
      </c>
      <c r="F134" s="221" t="s">
        <v>2364</v>
      </c>
      <c r="G134" s="222" t="s">
        <v>2341</v>
      </c>
      <c r="H134" s="223">
        <v>1</v>
      </c>
      <c r="I134" s="224"/>
      <c r="J134" s="225">
        <f>ROUND(I134*H134,2)</f>
        <v>0</v>
      </c>
      <c r="K134" s="221" t="s">
        <v>199</v>
      </c>
      <c r="L134" s="45"/>
      <c r="M134" s="226" t="s">
        <v>1</v>
      </c>
      <c r="N134" s="227" t="s">
        <v>38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177</v>
      </c>
      <c r="AT134" s="230" t="s">
        <v>172</v>
      </c>
      <c r="AU134" s="230" t="s">
        <v>81</v>
      </c>
      <c r="AY134" s="18" t="s">
        <v>169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177</v>
      </c>
      <c r="BM134" s="230" t="s">
        <v>326</v>
      </c>
    </row>
    <row r="135" s="2" customFormat="1" ht="24.15" customHeight="1">
      <c r="A135" s="39"/>
      <c r="B135" s="40"/>
      <c r="C135" s="219" t="s">
        <v>328</v>
      </c>
      <c r="D135" s="219" t="s">
        <v>172</v>
      </c>
      <c r="E135" s="220" t="s">
        <v>2365</v>
      </c>
      <c r="F135" s="221" t="s">
        <v>2366</v>
      </c>
      <c r="G135" s="222" t="s">
        <v>2341</v>
      </c>
      <c r="H135" s="223">
        <v>1</v>
      </c>
      <c r="I135" s="224"/>
      <c r="J135" s="225">
        <f>ROUND(I135*H135,2)</f>
        <v>0</v>
      </c>
      <c r="K135" s="221" t="s">
        <v>199</v>
      </c>
      <c r="L135" s="45"/>
      <c r="M135" s="226" t="s">
        <v>1</v>
      </c>
      <c r="N135" s="227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177</v>
      </c>
      <c r="AT135" s="230" t="s">
        <v>172</v>
      </c>
      <c r="AU135" s="230" t="s">
        <v>81</v>
      </c>
      <c r="AY135" s="18" t="s">
        <v>169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177</v>
      </c>
      <c r="BM135" s="230" t="s">
        <v>331</v>
      </c>
    </row>
    <row r="136" s="2" customFormat="1" ht="16.5" customHeight="1">
      <c r="A136" s="39"/>
      <c r="B136" s="40"/>
      <c r="C136" s="219" t="s">
        <v>258</v>
      </c>
      <c r="D136" s="219" t="s">
        <v>172</v>
      </c>
      <c r="E136" s="220" t="s">
        <v>2367</v>
      </c>
      <c r="F136" s="221" t="s">
        <v>2368</v>
      </c>
      <c r="G136" s="222" t="s">
        <v>2341</v>
      </c>
      <c r="H136" s="223">
        <v>1</v>
      </c>
      <c r="I136" s="224"/>
      <c r="J136" s="225">
        <f>ROUND(I136*H136,2)</f>
        <v>0</v>
      </c>
      <c r="K136" s="221" t="s">
        <v>199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177</v>
      </c>
      <c r="AT136" s="230" t="s">
        <v>172</v>
      </c>
      <c r="AU136" s="230" t="s">
        <v>81</v>
      </c>
      <c r="AY136" s="18" t="s">
        <v>169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177</v>
      </c>
      <c r="BM136" s="230" t="s">
        <v>336</v>
      </c>
    </row>
    <row r="137" s="2" customFormat="1" ht="21.75" customHeight="1">
      <c r="A137" s="39"/>
      <c r="B137" s="40"/>
      <c r="C137" s="219" t="s">
        <v>337</v>
      </c>
      <c r="D137" s="219" t="s">
        <v>172</v>
      </c>
      <c r="E137" s="220" t="s">
        <v>2369</v>
      </c>
      <c r="F137" s="221" t="s">
        <v>2370</v>
      </c>
      <c r="G137" s="222" t="s">
        <v>2341</v>
      </c>
      <c r="H137" s="223">
        <v>1</v>
      </c>
      <c r="I137" s="224"/>
      <c r="J137" s="225">
        <f>ROUND(I137*H137,2)</f>
        <v>0</v>
      </c>
      <c r="K137" s="221" t="s">
        <v>199</v>
      </c>
      <c r="L137" s="45"/>
      <c r="M137" s="226" t="s">
        <v>1</v>
      </c>
      <c r="N137" s="227" t="s">
        <v>38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177</v>
      </c>
      <c r="AT137" s="230" t="s">
        <v>172</v>
      </c>
      <c r="AU137" s="230" t="s">
        <v>81</v>
      </c>
      <c r="AY137" s="18" t="s">
        <v>169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177</v>
      </c>
      <c r="BM137" s="230" t="s">
        <v>340</v>
      </c>
    </row>
    <row r="138" s="2" customFormat="1" ht="16.5" customHeight="1">
      <c r="A138" s="39"/>
      <c r="B138" s="40"/>
      <c r="C138" s="219" t="s">
        <v>278</v>
      </c>
      <c r="D138" s="219" t="s">
        <v>172</v>
      </c>
      <c r="E138" s="220" t="s">
        <v>2371</v>
      </c>
      <c r="F138" s="221" t="s">
        <v>2372</v>
      </c>
      <c r="G138" s="222" t="s">
        <v>2341</v>
      </c>
      <c r="H138" s="223">
        <v>1</v>
      </c>
      <c r="I138" s="224"/>
      <c r="J138" s="225">
        <f>ROUND(I138*H138,2)</f>
        <v>0</v>
      </c>
      <c r="K138" s="221" t="s">
        <v>199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177</v>
      </c>
      <c r="AT138" s="230" t="s">
        <v>172</v>
      </c>
      <c r="AU138" s="230" t="s">
        <v>81</v>
      </c>
      <c r="AY138" s="18" t="s">
        <v>169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177</v>
      </c>
      <c r="BM138" s="230" t="s">
        <v>345</v>
      </c>
    </row>
    <row r="139" s="2" customFormat="1" ht="16.5" customHeight="1">
      <c r="A139" s="39"/>
      <c r="B139" s="40"/>
      <c r="C139" s="219" t="s">
        <v>8</v>
      </c>
      <c r="D139" s="219" t="s">
        <v>172</v>
      </c>
      <c r="E139" s="220" t="s">
        <v>2373</v>
      </c>
      <c r="F139" s="221" t="s">
        <v>2374</v>
      </c>
      <c r="G139" s="222" t="s">
        <v>2341</v>
      </c>
      <c r="H139" s="223">
        <v>1</v>
      </c>
      <c r="I139" s="224"/>
      <c r="J139" s="225">
        <f>ROUND(I139*H139,2)</f>
        <v>0</v>
      </c>
      <c r="K139" s="221" t="s">
        <v>199</v>
      </c>
      <c r="L139" s="45"/>
      <c r="M139" s="226" t="s">
        <v>1</v>
      </c>
      <c r="N139" s="227" t="s">
        <v>38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177</v>
      </c>
      <c r="AT139" s="230" t="s">
        <v>172</v>
      </c>
      <c r="AU139" s="230" t="s">
        <v>81</v>
      </c>
      <c r="AY139" s="18" t="s">
        <v>169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81</v>
      </c>
      <c r="BK139" s="231">
        <f>ROUND(I139*H139,2)</f>
        <v>0</v>
      </c>
      <c r="BL139" s="18" t="s">
        <v>177</v>
      </c>
      <c r="BM139" s="230" t="s">
        <v>352</v>
      </c>
    </row>
    <row r="140" s="2" customFormat="1" ht="16.5" customHeight="1">
      <c r="A140" s="39"/>
      <c r="B140" s="40"/>
      <c r="C140" s="219" t="s">
        <v>316</v>
      </c>
      <c r="D140" s="219" t="s">
        <v>172</v>
      </c>
      <c r="E140" s="220" t="s">
        <v>2375</v>
      </c>
      <c r="F140" s="221" t="s">
        <v>2376</v>
      </c>
      <c r="G140" s="222" t="s">
        <v>2341</v>
      </c>
      <c r="H140" s="223">
        <v>1</v>
      </c>
      <c r="I140" s="224"/>
      <c r="J140" s="225">
        <f>ROUND(I140*H140,2)</f>
        <v>0</v>
      </c>
      <c r="K140" s="221" t="s">
        <v>199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177</v>
      </c>
      <c r="AT140" s="230" t="s">
        <v>172</v>
      </c>
      <c r="AU140" s="230" t="s">
        <v>81</v>
      </c>
      <c r="AY140" s="18" t="s">
        <v>169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177</v>
      </c>
      <c r="BM140" s="230" t="s">
        <v>355</v>
      </c>
    </row>
    <row r="141" s="2" customFormat="1" ht="16.5" customHeight="1">
      <c r="A141" s="39"/>
      <c r="B141" s="40"/>
      <c r="C141" s="219" t="s">
        <v>356</v>
      </c>
      <c r="D141" s="219" t="s">
        <v>172</v>
      </c>
      <c r="E141" s="220" t="s">
        <v>2377</v>
      </c>
      <c r="F141" s="221" t="s">
        <v>2378</v>
      </c>
      <c r="G141" s="222" t="s">
        <v>2341</v>
      </c>
      <c r="H141" s="223">
        <v>1</v>
      </c>
      <c r="I141" s="224"/>
      <c r="J141" s="225">
        <f>ROUND(I141*H141,2)</f>
        <v>0</v>
      </c>
      <c r="K141" s="221" t="s">
        <v>199</v>
      </c>
      <c r="L141" s="45"/>
      <c r="M141" s="226" t="s">
        <v>1</v>
      </c>
      <c r="N141" s="227" t="s">
        <v>38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177</v>
      </c>
      <c r="AT141" s="230" t="s">
        <v>172</v>
      </c>
      <c r="AU141" s="230" t="s">
        <v>81</v>
      </c>
      <c r="AY141" s="18" t="s">
        <v>169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81</v>
      </c>
      <c r="BK141" s="231">
        <f>ROUND(I141*H141,2)</f>
        <v>0</v>
      </c>
      <c r="BL141" s="18" t="s">
        <v>177</v>
      </c>
      <c r="BM141" s="230" t="s">
        <v>359</v>
      </c>
    </row>
    <row r="142" s="2" customFormat="1">
      <c r="A142" s="39"/>
      <c r="B142" s="40"/>
      <c r="C142" s="41"/>
      <c r="D142" s="234" t="s">
        <v>522</v>
      </c>
      <c r="E142" s="41"/>
      <c r="F142" s="279" t="s">
        <v>2379</v>
      </c>
      <c r="G142" s="41"/>
      <c r="H142" s="41"/>
      <c r="I142" s="280"/>
      <c r="J142" s="41"/>
      <c r="K142" s="41"/>
      <c r="L142" s="45"/>
      <c r="M142" s="281"/>
      <c r="N142" s="282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522</v>
      </c>
      <c r="AU142" s="18" t="s">
        <v>81</v>
      </c>
    </row>
    <row r="143" s="2" customFormat="1" ht="16.5" customHeight="1">
      <c r="A143" s="39"/>
      <c r="B143" s="40"/>
      <c r="C143" s="219" t="s">
        <v>321</v>
      </c>
      <c r="D143" s="219" t="s">
        <v>172</v>
      </c>
      <c r="E143" s="220" t="s">
        <v>2380</v>
      </c>
      <c r="F143" s="221" t="s">
        <v>2381</v>
      </c>
      <c r="G143" s="222" t="s">
        <v>2341</v>
      </c>
      <c r="H143" s="223">
        <v>1</v>
      </c>
      <c r="I143" s="224"/>
      <c r="J143" s="225">
        <f>ROUND(I143*H143,2)</f>
        <v>0</v>
      </c>
      <c r="K143" s="221" t="s">
        <v>199</v>
      </c>
      <c r="L143" s="45"/>
      <c r="M143" s="226" t="s">
        <v>1</v>
      </c>
      <c r="N143" s="227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177</v>
      </c>
      <c r="AT143" s="230" t="s">
        <v>172</v>
      </c>
      <c r="AU143" s="230" t="s">
        <v>81</v>
      </c>
      <c r="AY143" s="18" t="s">
        <v>169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177</v>
      </c>
      <c r="BM143" s="230" t="s">
        <v>363</v>
      </c>
    </row>
    <row r="144" s="2" customFormat="1">
      <c r="A144" s="39"/>
      <c r="B144" s="40"/>
      <c r="C144" s="41"/>
      <c r="D144" s="234" t="s">
        <v>522</v>
      </c>
      <c r="E144" s="41"/>
      <c r="F144" s="279" t="s">
        <v>2382</v>
      </c>
      <c r="G144" s="41"/>
      <c r="H144" s="41"/>
      <c r="I144" s="280"/>
      <c r="J144" s="41"/>
      <c r="K144" s="41"/>
      <c r="L144" s="45"/>
      <c r="M144" s="299"/>
      <c r="N144" s="300"/>
      <c r="O144" s="295"/>
      <c r="P144" s="295"/>
      <c r="Q144" s="295"/>
      <c r="R144" s="295"/>
      <c r="S144" s="295"/>
      <c r="T144" s="301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522</v>
      </c>
      <c r="AU144" s="18" t="s">
        <v>81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UoZHrrzEYbJ+Su+uj5nQHrH17c6pb9Cq5F1sYfXMtElzHYtVhUYM+R2Kl+LBHT934y+Uhb1l8AYd18BTCLk9Og==" hashValue="VDjWJBdp0s1jVL3kmgQaaCAmOqhqxDPKKg5cQozCODzPNdYaKsTWGavDFo7zEuapbXDvLD/j9MPIqEJTofeOZw==" algorithmName="SHA-512" password="CC35"/>
  <autoFilter ref="C116:K14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LAPTOP-N0CRFKLO\Líba</dc:creator>
  <cp:lastModifiedBy>LAPTOP-N0CRFKLO\Líba</cp:lastModifiedBy>
  <dcterms:created xsi:type="dcterms:W3CDTF">2023-12-15T11:30:10Z</dcterms:created>
  <dcterms:modified xsi:type="dcterms:W3CDTF">2023-12-15T11:30:48Z</dcterms:modified>
</cp:coreProperties>
</file>