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65\Desktop\Mrázek\28 Jičín Pavilon A\12 AV\05 ZD II\"/>
    </mc:Choice>
  </mc:AlternateContent>
  <xr:revisionPtr revIDLastSave="0" documentId="13_ncr:1_{10C429E5-0D76-408A-9A64-D1C54CE2A565}" xr6:coauthVersionLast="47" xr6:coauthVersionMax="47" xr10:uidLastSave="{00000000-0000-0000-0000-000000000000}"/>
  <bookViews>
    <workbookView xWindow="28680" yWindow="-120" windowWidth="29040" windowHeight="15840" xr2:uid="{F60F2AE3-BC38-481D-9570-45FA03761DA3}"/>
  </bookViews>
  <sheets>
    <sheet name="D.2.01.6 - AV technika soupis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'D.2.01.6 - AV technika soupis'!$C$46:$K$83</definedName>
    <definedName name="a">'[1]Hydrotechnické výpočty'!#REF!</definedName>
    <definedName name="aaaa">'[1]Hydrotechnické výpočty'!#REF!</definedName>
    <definedName name="aaaaa">'[1]Hydrotechnické výpočty'!#REF!</definedName>
    <definedName name="aaaaaaa">'[1]Hydrotechnické výpočty'!#REF!</definedName>
    <definedName name="AL_obvodový_plášť">'[2]SO 11.1A Výkaz výměr'!#REF!</definedName>
    <definedName name="bbbbbbbbbbb">#REF!</definedName>
    <definedName name="BuiltIn_Print_Area___1">"$List1.$A$#REF!:$F$#REF!"</definedName>
    <definedName name="cccccgggg">#REF!</definedName>
    <definedName name="ČÁST_DOKUMENTACE">#REF!</definedName>
    <definedName name="Database">#REF!</definedName>
    <definedName name="DATUM">#REF!</definedName>
    <definedName name="DĚLENÍ_PROFESNÍHO_DILU">#REF!</definedName>
    <definedName name="DÍLČÍ_ČLENĚNÍ">#REF!</definedName>
    <definedName name="Excel_BuiltIn_Print_Area_1">"$List1.$A$#REF!:$F$#REF!"</definedName>
    <definedName name="Excel_BuiltIn_Print_Area_1_1">#REF!</definedName>
    <definedName name="Excel_BuiltIn_Print_Titles_1">#REF!</definedName>
    <definedName name="f">'[3]Hydrotechnické výpočty'!#REF!</definedName>
    <definedName name="fff">'[1]Hydrotechnické výpočty'!#REF!</definedName>
    <definedName name="ffffffff">'[1]Hydrotechnické výpočty'!#REF!</definedName>
    <definedName name="FUNKCNI_CLENENI">#REF!</definedName>
    <definedName name="ggggg">#REF!</definedName>
    <definedName name="hh">'[1]Hydrotechnické výpočty'!#REF!</definedName>
    <definedName name="hhh">'[1]Hydrotechnické výpočty'!#REF!</definedName>
    <definedName name="hydro">'[1]Hydrotechnické výpočty'!#REF!</definedName>
    <definedName name="hydrom">'[1]Hydrotechnické výpočty'!#REF!</definedName>
    <definedName name="Hydrotechnické_výpočty">'[1]Hydrotechnické výpočty'!#REF!</definedName>
    <definedName name="IS">#REF!</definedName>
    <definedName name="Izolace_akustické">'[2]SO 11.1A Výkaz výměr'!#REF!</definedName>
    <definedName name="Izolace_proti_vodě">'[2]SO 11.1A Výkaz výměr'!#REF!</definedName>
    <definedName name="jj">#REF!</definedName>
    <definedName name="jjjj">#REF!</definedName>
    <definedName name="jjjjj">#REF!</definedName>
    <definedName name="K">'[4]Hydrotechnické výpočty I.E'!#REF!</definedName>
    <definedName name="Komunikace">'[2]SO 11.1A Výkaz výměr'!#REF!</definedName>
    <definedName name="Konstrukce_klempířské">'[2]SO 11.1A Výkaz výměr'!#REF!</definedName>
    <definedName name="Konstrukce_tesařské">'[5]SO 51.4 Výkaz výměr'!#REF!</definedName>
    <definedName name="Konstrukce_truhlářské">'[2]SO 11.1A Výkaz výměr'!#REF!</definedName>
    <definedName name="Kovové_stavební_doplňkové_konstrukce">'[2]SO 11.1A Výkaz výměr'!#REF!</definedName>
    <definedName name="KSDK">'[5]SO 51.4 Výkaz výměr'!#REF!</definedName>
    <definedName name="L">#REF!</definedName>
    <definedName name="LV_obsluha_hs_pripojka_nn">'[1]Hydrotechnické výpočty'!#REF!</definedName>
    <definedName name="m">'[1]Hydrotechnické výpočty'!#REF!</definedName>
    <definedName name="Malby__tapety__nátěry__nástřiky">'[2]SO 11.1A Výkaz výměr'!#REF!</definedName>
    <definedName name="NaVedomi">#REF!</definedName>
    <definedName name="_xlnm.Print_Titles" localSheetId="0">'D.2.01.6 - AV technika soupis'!$46:$46</definedName>
    <definedName name="nnn">'[3]Hydrotechnické výpočty'!#REF!</definedName>
    <definedName name="Objekty">#REF!</definedName>
    <definedName name="Obklady_keramické">'[2]SO 11.1A Výkaz výměr'!#REF!</definedName>
    <definedName name="_xlnm.Print_Area" localSheetId="0">'D.2.01.6 - AV technika soupis'!$B$3:$K$84</definedName>
    <definedName name="Ostatní_výrobky">'[5]SO 51.4 Výkaz výměr'!#REF!</definedName>
    <definedName name="OUD">#REF!</definedName>
    <definedName name="Podhl">'[5]SO 51.4 Výkaz výměr'!#REF!</definedName>
    <definedName name="Podhledy">'[2]SO 11.1A Výkaz výměr'!#REF!</definedName>
    <definedName name="Predmet">#REF!</definedName>
    <definedName name="Prilohy">#REF!</definedName>
    <definedName name="PROFESNI_DIL">#REF!</definedName>
    <definedName name="PS">#REF!</definedName>
    <definedName name="q">'[3]Hydrotechnické výpočty'!#REF!</definedName>
    <definedName name="qqq">'[3]Hydrotechnické výpočty'!#REF!</definedName>
    <definedName name="REKAPITULACE">'[2]SO 11.1A Výkaz výměr'!#REF!</definedName>
    <definedName name="Sádrokartonové_konstrukce">'[2]SO 11.1A Výkaz výměr'!#REF!</definedName>
    <definedName name="STAVEBNI_OBJEKT">#REF!</definedName>
    <definedName name="t">'[4]Hydrotechnické výpočty I.E'!#REF!</definedName>
    <definedName name="test">'[4]Hydrotechnické výpočty I.E'!#REF!</definedName>
    <definedName name="tg">'[4]Hydrotechnické výpočty I.E'!#REF!</definedName>
    <definedName name="ttttt">#REF!</definedName>
    <definedName name="ttttttt">'[4]Hydrotechnické výpočty I.E'!#REF!</definedName>
    <definedName name="tttttttttttt">'[1]Hydrotechnické výpočty'!#REF!</definedName>
    <definedName name="uuu">'[4]Hydrotechnické výpočty I.E'!#REF!</definedName>
    <definedName name="V">'[1]Hydrotechnické výpočty'!#REF!</definedName>
    <definedName name="VedProjProfese">#REF!</definedName>
    <definedName name="VL">'[1]Hydrotechnické výpočty'!#REF!</definedName>
    <definedName name="Vodorovné_konstrukce">'[5]SO 51.4 Výkaz výměr'!#REF!</definedName>
    <definedName name="VYPRACOVAL_01">#REF!</definedName>
    <definedName name="VYPRACOVAL_02">#REF!</definedName>
    <definedName name="VYPRACOVAL_03">#REF!</definedName>
    <definedName name="w">#REF!</definedName>
    <definedName name="www">'[1]Hydrotechnické výpočty'!#REF!</definedName>
    <definedName name="x">'[1]Hydrotechnické výpočty'!#REF!</definedName>
    <definedName name="Z">'[1]Hydrotechnické výpočty'!#REF!</definedName>
    <definedName name="Základy">'[5]SO 51.4 Výkaz výměr'!#REF!</definedName>
    <definedName name="Zemní_práce">'[5]SO 51.4 Výkaz výměr'!#REF!</definedName>
    <definedName name="ZPRACOVATEL">#REF!</definedName>
    <definedName name="Zprava">#REF!</definedName>
    <definedName name="zz">'[3]Hydrotechnické výpočty'!#REF!</definedName>
    <definedName name="zzz">#REF!</definedName>
    <definedName name="zzzzzzzzz">'[1]Hydrotechnické výpočty'!#REF!</definedName>
    <definedName name="zzzzzzzzzzzzz">'[1]Hydrotechnické výpočty'!#REF!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2" i="1" l="1"/>
  <c r="BE82" i="1" s="1"/>
  <c r="J80" i="1"/>
  <c r="BE80" i="1" s="1"/>
  <c r="J78" i="1"/>
  <c r="BE78" i="1" s="1"/>
  <c r="J76" i="1"/>
  <c r="BE76" i="1" s="1"/>
  <c r="J75" i="1"/>
  <c r="BE75" i="1" s="1"/>
  <c r="J71" i="1"/>
  <c r="BE71" i="1" s="1"/>
  <c r="J69" i="1"/>
  <c r="J67" i="1"/>
  <c r="J65" i="1"/>
  <c r="BE65" i="1" s="1"/>
  <c r="J63" i="1"/>
  <c r="BE63" i="1" s="1"/>
  <c r="J61" i="1"/>
  <c r="BE61" i="1" s="1"/>
  <c r="J59" i="1"/>
  <c r="BE59" i="1" s="1"/>
  <c r="J57" i="1"/>
  <c r="J55" i="1"/>
  <c r="J53" i="1"/>
  <c r="BE53" i="1" s="1"/>
  <c r="J51" i="1"/>
  <c r="J49" i="1"/>
  <c r="BK82" i="1"/>
  <c r="BI82" i="1"/>
  <c r="BH82" i="1"/>
  <c r="BG82" i="1"/>
  <c r="BF82" i="1"/>
  <c r="T82" i="1"/>
  <c r="R82" i="1"/>
  <c r="P82" i="1"/>
  <c r="BK80" i="1"/>
  <c r="BI80" i="1"/>
  <c r="BH80" i="1"/>
  <c r="BG80" i="1"/>
  <c r="BF80" i="1"/>
  <c r="T80" i="1"/>
  <c r="R80" i="1"/>
  <c r="P80" i="1"/>
  <c r="BK78" i="1"/>
  <c r="BI78" i="1"/>
  <c r="BH78" i="1"/>
  <c r="BG78" i="1"/>
  <c r="BF78" i="1"/>
  <c r="T78" i="1"/>
  <c r="R78" i="1"/>
  <c r="P78" i="1"/>
  <c r="BK76" i="1"/>
  <c r="BI76" i="1"/>
  <c r="BH76" i="1"/>
  <c r="BG76" i="1"/>
  <c r="BF76" i="1"/>
  <c r="T76" i="1"/>
  <c r="R76" i="1"/>
  <c r="P76" i="1"/>
  <c r="BK75" i="1"/>
  <c r="BI75" i="1"/>
  <c r="BH75" i="1"/>
  <c r="BG75" i="1"/>
  <c r="BF75" i="1"/>
  <c r="T75" i="1"/>
  <c r="R75" i="1"/>
  <c r="P75" i="1"/>
  <c r="BI74" i="1"/>
  <c r="BH74" i="1"/>
  <c r="BG74" i="1"/>
  <c r="BF74" i="1"/>
  <c r="H74" i="1"/>
  <c r="T74" i="1" s="1"/>
  <c r="BI73" i="1"/>
  <c r="BH73" i="1"/>
  <c r="BG73" i="1"/>
  <c r="BF73" i="1"/>
  <c r="H73" i="1"/>
  <c r="T73" i="1" s="1"/>
  <c r="BK71" i="1"/>
  <c r="BI71" i="1"/>
  <c r="BH71" i="1"/>
  <c r="BG71" i="1"/>
  <c r="BF71" i="1"/>
  <c r="T71" i="1"/>
  <c r="R71" i="1"/>
  <c r="P71" i="1"/>
  <c r="BK69" i="1"/>
  <c r="BI69" i="1"/>
  <c r="BH69" i="1"/>
  <c r="BG69" i="1"/>
  <c r="BF69" i="1"/>
  <c r="T69" i="1"/>
  <c r="R69" i="1"/>
  <c r="P69" i="1"/>
  <c r="BE69" i="1"/>
  <c r="BK67" i="1"/>
  <c r="BI67" i="1"/>
  <c r="BH67" i="1"/>
  <c r="BG67" i="1"/>
  <c r="BF67" i="1"/>
  <c r="T67" i="1"/>
  <c r="R67" i="1"/>
  <c r="P67" i="1"/>
  <c r="BE67" i="1"/>
  <c r="BK65" i="1"/>
  <c r="BI65" i="1"/>
  <c r="BH65" i="1"/>
  <c r="BG65" i="1"/>
  <c r="BF65" i="1"/>
  <c r="T65" i="1"/>
  <c r="R65" i="1"/>
  <c r="P65" i="1"/>
  <c r="BK63" i="1"/>
  <c r="BI63" i="1"/>
  <c r="BH63" i="1"/>
  <c r="BG63" i="1"/>
  <c r="BF63" i="1"/>
  <c r="T63" i="1"/>
  <c r="R63" i="1"/>
  <c r="P63" i="1"/>
  <c r="BK61" i="1"/>
  <c r="BI61" i="1"/>
  <c r="BH61" i="1"/>
  <c r="BG61" i="1"/>
  <c r="BF61" i="1"/>
  <c r="T61" i="1"/>
  <c r="R61" i="1"/>
  <c r="P61" i="1"/>
  <c r="BK59" i="1"/>
  <c r="BI59" i="1"/>
  <c r="BH59" i="1"/>
  <c r="BG59" i="1"/>
  <c r="BF59" i="1"/>
  <c r="T59" i="1"/>
  <c r="R59" i="1"/>
  <c r="P59" i="1"/>
  <c r="BK57" i="1"/>
  <c r="BI57" i="1"/>
  <c r="BH57" i="1"/>
  <c r="BG57" i="1"/>
  <c r="BF57" i="1"/>
  <c r="T57" i="1"/>
  <c r="R57" i="1"/>
  <c r="P57" i="1"/>
  <c r="BE57" i="1"/>
  <c r="BK55" i="1"/>
  <c r="BI55" i="1"/>
  <c r="BH55" i="1"/>
  <c r="BG55" i="1"/>
  <c r="BF55" i="1"/>
  <c r="T55" i="1"/>
  <c r="R55" i="1"/>
  <c r="P55" i="1"/>
  <c r="BE55" i="1"/>
  <c r="BK53" i="1"/>
  <c r="BI53" i="1"/>
  <c r="BH53" i="1"/>
  <c r="BG53" i="1"/>
  <c r="BF53" i="1"/>
  <c r="T53" i="1"/>
  <c r="R53" i="1"/>
  <c r="P53" i="1"/>
  <c r="BK51" i="1"/>
  <c r="BI51" i="1"/>
  <c r="BH51" i="1"/>
  <c r="BG51" i="1"/>
  <c r="BF51" i="1"/>
  <c r="T51" i="1"/>
  <c r="R51" i="1"/>
  <c r="P51" i="1"/>
  <c r="BE51" i="1"/>
  <c r="BK49" i="1"/>
  <c r="BI49" i="1"/>
  <c r="BH49" i="1"/>
  <c r="BG49" i="1"/>
  <c r="BF49" i="1"/>
  <c r="T49" i="1"/>
  <c r="R49" i="1"/>
  <c r="P49" i="1"/>
  <c r="BE49" i="1"/>
  <c r="J73" i="1" l="1"/>
  <c r="J48" i="1" s="1"/>
  <c r="J74" i="1"/>
  <c r="T48" i="1"/>
  <c r="T47" i="1" s="1"/>
  <c r="P73" i="1"/>
  <c r="BK73" i="1"/>
  <c r="R73" i="1"/>
  <c r="BE74" i="1"/>
  <c r="P74" i="1"/>
  <c r="BK74" i="1"/>
  <c r="BK48" i="1" s="1"/>
  <c r="R74" i="1"/>
  <c r="P48" i="1" l="1"/>
  <c r="P47" i="1" s="1"/>
  <c r="J22" i="1"/>
  <c r="J47" i="1"/>
  <c r="J23" i="1"/>
  <c r="BE73" i="1"/>
  <c r="R48" i="1"/>
  <c r="R47" i="1" s="1"/>
  <c r="BK47" i="1"/>
</calcChain>
</file>

<file path=xl/sharedStrings.xml><?xml version="1.0" encoding="utf-8"?>
<sst xmlns="http://schemas.openxmlformats.org/spreadsheetml/2006/main" count="404" uniqueCount="110">
  <si>
    <t>&gt;&gt;  skryté sloupce  &lt;&lt;</t>
  </si>
  <si>
    <t>{c5b3f30d-a1d4-4b9c-a443-70bab69add0c}</t>
  </si>
  <si>
    <t>Stavba:</t>
  </si>
  <si>
    <t>Objekt:</t>
  </si>
  <si>
    <t>SO 01 - PAVILON A</t>
  </si>
  <si>
    <t>Soupis:</t>
  </si>
  <si>
    <t>D.2 - Dokumentace technických a technologických zařízení</t>
  </si>
  <si>
    <t>Úroveň 3:</t>
  </si>
  <si>
    <t/>
  </si>
  <si>
    <t>Místo:</t>
  </si>
  <si>
    <t xml:space="preserve"> </t>
  </si>
  <si>
    <t>Datum:</t>
  </si>
  <si>
    <t>Zadavatel:</t>
  </si>
  <si>
    <t>Zhotovitel:</t>
  </si>
  <si>
    <t>Projektant:</t>
  </si>
  <si>
    <t>Zpracovatel:</t>
  </si>
  <si>
    <t>DPH</t>
  </si>
  <si>
    <t>základní</t>
  </si>
  <si>
    <t>REKAPITULACE ČLENĚNÍ SOUPISU DODÁVEK</t>
  </si>
  <si>
    <t>NOVOSTAVBA PAVILONU "A" _  OBLASTNÍ NEMOCNICE JIČÍN A.S.</t>
  </si>
  <si>
    <t>KRÁLOVÉHRADECKÝ KRAJ</t>
  </si>
  <si>
    <t>KANIA a.s. , Špálova 80/9, Ostrava</t>
  </si>
  <si>
    <t xml:space="preserve">Na základě výběrového řešení </t>
  </si>
  <si>
    <t>Kód dílu - Popis</t>
  </si>
  <si>
    <t>Cena celkem [CZK]</t>
  </si>
  <si>
    <t>Náklady ze soupisu prací</t>
  </si>
  <si>
    <t>-1</t>
  </si>
  <si>
    <t>D3 - Audiovizuální technika</t>
  </si>
  <si>
    <t>SOUPIS DODÁVEK</t>
  </si>
  <si>
    <t>PČ</t>
  </si>
  <si>
    <t>Typ</t>
  </si>
  <si>
    <t>Kód</t>
  </si>
  <si>
    <t>Popis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</si>
  <si>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</si>
  <si>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</si>
  <si>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</si>
  <si>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</si>
  <si>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</si>
  <si>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</si>
  <si>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</si>
  <si>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</si>
  <si>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</si>
  <si>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</si>
  <si>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</si>
  <si>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</t>
  </si>
  <si>
    <t>D3</t>
  </si>
  <si>
    <t>Audiovizuální technika</t>
  </si>
  <si>
    <t>1</t>
  </si>
  <si>
    <t>0</t>
  </si>
  <si>
    <t>ROZPOCET</t>
  </si>
  <si>
    <t>K</t>
  </si>
  <si>
    <t>AV01</t>
  </si>
  <si>
    <t xml:space="preserve">D+M AV01 _ Plochý zobrazovač min. TV 49" </t>
  </si>
  <si>
    <t>ks</t>
  </si>
  <si>
    <t>CS VLASTNÍ</t>
  </si>
  <si>
    <t>4</t>
  </si>
  <si>
    <t>38</t>
  </si>
  <si>
    <t>P</t>
  </si>
  <si>
    <t xml:space="preserve">Poznámka k položce:
Viz specifikace  audio vizuální technicky </t>
  </si>
  <si>
    <t>AV01.1</t>
  </si>
  <si>
    <t>D+M Držák plochého zbrazovače AV01 do stropu s vnitřním vedením kabeláže včetně kotvícího příslušenství</t>
  </si>
  <si>
    <t>42</t>
  </si>
  <si>
    <t>AV01.2</t>
  </si>
  <si>
    <t>D+M Držák do stropu pro dva zrcadlově uchycené ploché zobrazovače  AV01 s vnitřním vedením kabeláže včetně kotvícího příslušenství</t>
  </si>
  <si>
    <t>44</t>
  </si>
  <si>
    <t>AV01.3</t>
  </si>
  <si>
    <t>D+M Nástěný držák plochého zobrazovače AV01 včetně kotvícího příslušenství</t>
  </si>
  <si>
    <t>68</t>
  </si>
  <si>
    <t>AV01.4</t>
  </si>
  <si>
    <t xml:space="preserve">D Sluchátka pro ozvučení lužek </t>
  </si>
  <si>
    <t>46</t>
  </si>
  <si>
    <t>Poznámka k položce:
Stereo sluchátka s ovládáním hlasitosti na těle sluchátek</t>
  </si>
  <si>
    <t>AV02</t>
  </si>
  <si>
    <t>AV02 _ Plochý zobrazovač min. TV 40"</t>
  </si>
  <si>
    <t>52</t>
  </si>
  <si>
    <t>Poznámka k položce:
Viz specifikace  audio vizuální technicky , Laboratoře - infekce</t>
  </si>
  <si>
    <t>AV02.1</t>
  </si>
  <si>
    <t>D+M Držák plochého zbrazovače AV02 do stropu s vnitřním vedením kabeláže včetně kotvícího příslušenství</t>
  </si>
  <si>
    <t>AV03</t>
  </si>
  <si>
    <t xml:space="preserve">D+M  AV03 _ Plochý zobrazovač min. TV 42" </t>
  </si>
  <si>
    <t>Poznámka k položce:
Viz specifikace  audio vizuální technicky</t>
  </si>
  <si>
    <t>AV03.1</t>
  </si>
  <si>
    <t>D+M  Nástěný držák plochého zobrazovače AV03 včetně kotvícího příslušenství</t>
  </si>
  <si>
    <t>AV04</t>
  </si>
  <si>
    <t>D+M  AV04 _ Velkoplošný zobrazovač  min. TV 55"</t>
  </si>
  <si>
    <t>54</t>
  </si>
  <si>
    <t>AV04.1</t>
  </si>
  <si>
    <t>D+M  Držák plochého zbrazovače AV04 do stropu s vnitřním vedením kabeláže včetně kotvícího příslušenství</t>
  </si>
  <si>
    <t xml:space="preserve">AV04.2 </t>
  </si>
  <si>
    <t>D+M  Nástěný držák plochého zobrazovače AV04 včetně kotvícího příslušenství</t>
  </si>
  <si>
    <t>AV00.1</t>
  </si>
  <si>
    <t>Propojovací anténní koaxiální kabel min 2,5 m</t>
  </si>
  <si>
    <t>AV00.2</t>
  </si>
  <si>
    <t>Propojovací HDMI kabel  min 3 m</t>
  </si>
  <si>
    <t>AV00.3</t>
  </si>
  <si>
    <t>Propojovací  kabel  audio min 2,5 m</t>
  </si>
  <si>
    <t>AV05</t>
  </si>
  <si>
    <t xml:space="preserve">D+M  AV 05  Datový projektor </t>
  </si>
  <si>
    <t>70</t>
  </si>
  <si>
    <t xml:space="preserve">D+M  Držák projektoru </t>
  </si>
  <si>
    <t>74</t>
  </si>
  <si>
    <t xml:space="preserve">D+M  AV 05 Projekční plocha motorová </t>
  </si>
  <si>
    <t>116</t>
  </si>
  <si>
    <t xml:space="preserve">Nastavení, zprovoznění, naladění, zaškolení </t>
  </si>
  <si>
    <t>76</t>
  </si>
  <si>
    <t>AV00.4</t>
  </si>
  <si>
    <t>D.2.01.6 - Audiovizuální technika</t>
  </si>
  <si>
    <t>D.2.01.6 -Audiovizuální technika</t>
  </si>
  <si>
    <t>hod</t>
  </si>
  <si>
    <t xml:space="preserve">Součástí ceny jednotlivých  položek je i  roznos   do místa osazení, montáž včetně kotvení a pomocných konstrukcí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</si>
</sst>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"/>
    <numFmt numFmtId="165" formatCode="#,##0.00000"/>
    <numFmt numFmtId="166" formatCode="#,##0.000"/>
  </numFmts>
  <fonts count="22" x14ac:knownFonts="1">
    <font>
      <sz val="8"/>
      <name val="Arial CE"/>
      <family val="2"/>
    </font>
    <font>
      <sz val="8"/>
      <color rgb="FF3366FF"/>
      <name val="Arial CE"/>
      <family val="2"/>
      <charset val="238"/>
    </font>
    <font>
      <b/>
      <sz val="14"/>
      <name val="Arial CE"/>
      <family val="2"/>
      <charset val="238"/>
    </font>
    <font>
      <sz val="10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b/>
      <sz val="11"/>
      <name val="Arial CE"/>
      <family val="2"/>
      <charset val="238"/>
    </font>
    <font>
      <sz val="10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9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12"/>
      <color rgb="FF003366"/>
      <name val="Arial CE"/>
      <family val="2"/>
      <charset val="238"/>
    </font>
    <font>
      <sz val="9"/>
      <color rgb="FF969696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8"/>
      <color rgb="FF003366"/>
      <name val="Arial CE"/>
      <family val="2"/>
      <charset val="238"/>
    </font>
    <font>
      <sz val="7"/>
      <color rgb="FF969696"/>
      <name val="Arial CE"/>
      <family val="2"/>
      <charset val="238"/>
    </font>
    <font>
      <i/>
      <sz val="7"/>
      <color rgb="FF969696"/>
      <name val="Arial CE"/>
      <family val="2"/>
      <charset val="238"/>
    </font>
    <font>
      <sz val="8"/>
      <color rgb="FFFF0000"/>
      <name val="Arial CE"/>
      <family val="2"/>
    </font>
    <font>
      <sz val="7"/>
      <name val="Arial CE"/>
      <family val="2"/>
    </font>
    <font>
      <i/>
      <sz val="7"/>
      <name val="Arial CE"/>
      <family val="2"/>
    </font>
    <font>
      <sz val="9"/>
      <name val="Arial CE"/>
      <family val="2"/>
    </font>
    <font>
      <sz val="8"/>
      <name val="Arial CE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969696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21" fillId="0" borderId="0"/>
  </cellStyleXfs>
  <cellXfs count="84">
    <xf numFmtId="0" fontId="0" fillId="0" borderId="0" xfId="0"/>
    <xf numFmtId="0" fontId="0" fillId="0" borderId="0" xfId="0" applyAlignment="1">
      <alignment horizontal="left" vertical="center"/>
    </xf>
    <xf numFmtId="0" fontId="0" fillId="0" borderId="3" xfId="0" applyBorder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center"/>
    </xf>
    <xf numFmtId="164" fontId="6" fillId="0" borderId="0" xfId="0" applyNumberFormat="1" applyFont="1" applyAlignment="1">
      <alignment horizontal="left" vertical="center"/>
    </xf>
    <xf numFmtId="0" fontId="0" fillId="0" borderId="4" xfId="0" applyBorder="1" applyAlignment="1">
      <alignment vertical="center"/>
    </xf>
    <xf numFmtId="4" fontId="7" fillId="0" borderId="0" xfId="0" applyNumberFormat="1" applyFont="1" applyAlignment="1">
      <alignment vertical="center"/>
    </xf>
    <xf numFmtId="0" fontId="0" fillId="3" borderId="0" xfId="0" applyFill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0" fontId="6" fillId="4" borderId="0" xfId="0" applyFont="1" applyFill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7" xfId="0" applyFont="1" applyBorder="1" applyAlignment="1">
      <alignment horizontal="left" vertical="center"/>
    </xf>
    <xf numFmtId="0" fontId="10" fillId="0" borderId="7" xfId="0" applyFont="1" applyBorder="1" applyAlignment="1">
      <alignment vertical="center"/>
    </xf>
    <xf numFmtId="4" fontId="10" fillId="0" borderId="7" xfId="0" applyNumberFormat="1" applyFont="1" applyBorder="1" applyAlignment="1">
      <alignment vertical="center"/>
    </xf>
    <xf numFmtId="164" fontId="6" fillId="4" borderId="0" xfId="0" applyNumberFormat="1" applyFont="1" applyFill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4" fontId="7" fillId="0" borderId="0" xfId="0" applyNumberFormat="1" applyFont="1"/>
    <xf numFmtId="0" fontId="0" fillId="0" borderId="11" xfId="0" applyBorder="1" applyAlignment="1">
      <alignment vertical="center"/>
    </xf>
    <xf numFmtId="165" fontId="12" fillId="0" borderId="4" xfId="0" applyNumberFormat="1" applyFont="1" applyBorder="1"/>
    <xf numFmtId="165" fontId="12" fillId="0" borderId="12" xfId="0" applyNumberFormat="1" applyFont="1" applyBorder="1"/>
    <xf numFmtId="4" fontId="13" fillId="0" borderId="0" xfId="0" applyNumberFormat="1" applyFont="1" applyAlignment="1">
      <alignment vertical="center"/>
    </xf>
    <xf numFmtId="0" fontId="14" fillId="0" borderId="3" xfId="0" applyFont="1" applyBorder="1"/>
    <xf numFmtId="0" fontId="14" fillId="0" borderId="0" xfId="0" applyFont="1"/>
    <xf numFmtId="0" fontId="14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4" fontId="10" fillId="0" borderId="0" xfId="0" applyNumberFormat="1" applyFont="1"/>
    <xf numFmtId="0" fontId="14" fillId="0" borderId="13" xfId="0" applyFont="1" applyBorder="1"/>
    <xf numFmtId="165" fontId="14" fillId="0" borderId="0" xfId="0" applyNumberFormat="1" applyFont="1"/>
    <xf numFmtId="165" fontId="14" fillId="0" borderId="14" xfId="0" applyNumberFormat="1" applyFont="1" applyBorder="1"/>
    <xf numFmtId="0" fontId="14" fillId="0" borderId="0" xfId="0" applyFont="1" applyAlignment="1">
      <alignment horizontal="center"/>
    </xf>
    <xf numFmtId="4" fontId="14" fillId="0" borderId="0" xfId="0" applyNumberFormat="1" applyFont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49" fontId="8" fillId="0" borderId="15" xfId="0" applyNumberFormat="1" applyFont="1" applyBorder="1" applyAlignment="1" applyProtection="1">
      <alignment horizontal="left" vertical="center" wrapText="1"/>
      <protection locked="0"/>
    </xf>
    <xf numFmtId="0" fontId="8" fillId="0" borderId="15" xfId="0" applyFont="1" applyBorder="1" applyAlignment="1" applyProtection="1">
      <alignment horizontal="left" vertical="center" wrapText="1"/>
      <protection locked="0"/>
    </xf>
    <xf numFmtId="0" fontId="8" fillId="0" borderId="15" xfId="0" applyFont="1" applyBorder="1" applyAlignment="1" applyProtection="1">
      <alignment horizontal="center" vertical="center" wrapText="1"/>
      <protection locked="0"/>
    </xf>
    <xf numFmtId="166" fontId="8" fillId="0" borderId="15" xfId="0" applyNumberFormat="1" applyFont="1" applyBorder="1" applyAlignment="1" applyProtection="1">
      <alignment vertical="center"/>
      <protection locked="0"/>
    </xf>
    <xf numFmtId="4" fontId="8" fillId="0" borderId="15" xfId="0" applyNumberFormat="1" applyFont="1" applyBorder="1" applyAlignment="1" applyProtection="1">
      <alignment vertical="center"/>
      <protection locked="0"/>
    </xf>
    <xf numFmtId="0" fontId="11" fillId="0" borderId="13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165" fontId="11" fillId="0" borderId="0" xfId="0" applyNumberFormat="1" applyFont="1" applyAlignment="1">
      <alignment vertical="center"/>
    </xf>
    <xf numFmtId="165" fontId="11" fillId="0" borderId="14" xfId="0" applyNumberFormat="1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5" xfId="0" applyFont="1" applyBorder="1" applyAlignment="1" applyProtection="1">
      <alignment horizontal="center" vertical="center"/>
      <protection locked="0"/>
    </xf>
    <xf numFmtId="49" fontId="20" fillId="0" borderId="15" xfId="0" applyNumberFormat="1" applyFont="1" applyBorder="1" applyAlignment="1" applyProtection="1">
      <alignment horizontal="left" vertical="center" wrapText="1"/>
      <protection locked="0"/>
    </xf>
    <xf numFmtId="0" fontId="20" fillId="0" borderId="15" xfId="0" applyFont="1" applyBorder="1" applyAlignment="1" applyProtection="1">
      <alignment horizontal="left" vertical="center" wrapText="1"/>
      <protection locked="0"/>
    </xf>
    <xf numFmtId="0" fontId="20" fillId="0" borderId="15" xfId="0" applyFont="1" applyBorder="1" applyAlignment="1" applyProtection="1">
      <alignment horizontal="center" vertical="center" wrapText="1"/>
      <protection locked="0"/>
    </xf>
    <xf numFmtId="166" fontId="20" fillId="0" borderId="15" xfId="0" applyNumberFormat="1" applyFont="1" applyBorder="1" applyAlignment="1" applyProtection="1">
      <alignment vertical="center"/>
      <protection locked="0"/>
    </xf>
    <xf numFmtId="4" fontId="8" fillId="5" borderId="15" xfId="1" applyNumberFormat="1" applyFont="1" applyFill="1" applyBorder="1" applyAlignment="1" applyProtection="1">
      <alignment vertical="center"/>
      <protection locked="0"/>
    </xf>
    <xf numFmtId="0" fontId="1" fillId="2" borderId="0" xfId="0" applyFont="1" applyFill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2">
    <cellStyle name="Normální" xfId="0" builtinId="0"/>
    <cellStyle name="Normální 2" xfId="1" xr:uid="{3F683990-2025-42F1-9455-72CB6D592D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3D116DAF-6C36-4119-9D7D-24583B221351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kancelar\data\DATA\Akce_20\Zdiby\HT%20v&#253;po&#269;ty%20ZDIB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Firemn&#237;%20archiv%20a.s\Zak&#225;zky%20rok%202001\22%20Zelen&#253;%20ostrov%20SP\Kniha%20spec.+%20v&#253;kaz%20v&#253;m&#283;r%20TENDR%203.%20stavba\SO%2011.1%20A%20Architektonicko-stavebn&#237;%20autorizovan&#253;%20Helik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vel\disk%20d\DATA\Akce_20\Zdiby\HT%20v&#253;po&#269;ty%20ZDIB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kancelar\Data\DATA\Dokumenty\Technick&#233;%20zpr&#225;vy%2098\Z&#225;kupy\V&#253;po&#269;ty%20ZAKUP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&#269;.%2041%20Zelen&#253;%20ostrov%20roz.%20rozpo&#269;tu%20na%20DC%20(bez%20list.%20v&#253;stupu)/Rozpo&#269;et%20stavby%20dle%20DC/sa_SO51_4_vv_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pák tuků"/>
      <sheetName val="Šachty"/>
      <sheetName val="Kanalizace"/>
      <sheetName val="Vodvodní přípojka"/>
      <sheetName val="Splašková"/>
      <sheetName val="Dešťová kanalizace"/>
      <sheetName val="Plynovod"/>
      <sheetName val="Čerpadla"/>
      <sheetName val="Koryto"/>
      <sheetName val="Napojení UV"/>
      <sheetName val="Napojení DS"/>
      <sheetName val="Hydrotechnické výpočty"/>
      <sheetName val="Nádrž HRANATÁ"/>
      <sheetName val="Výtok z hranaté nádrže"/>
      <sheetName val="Koryto obdélník"/>
      <sheetName val="Nádrž N2"/>
      <sheetName val="List2"/>
      <sheetName val="Tabulky"/>
      <sheetName val="křivka plnění"/>
      <sheetName val="PrůtokPotrubím"/>
      <sheetName val="křivka plnění (2)"/>
      <sheetName val="Průtok vodovodní př"/>
      <sheetName val="Legenda"/>
      <sheetName val="výpis šachet (2)"/>
      <sheetName val="Napojení vpustí"/>
      <sheetName val="Propočet (2)"/>
      <sheetName val="Výkaz materiálu"/>
      <sheetName val="VODA+PLYN"/>
      <sheetName val="SO 14 - splašky"/>
      <sheetName val="SO15 deště"/>
      <sheetName val="Šachty deště"/>
      <sheetName val="Šachty splašky"/>
      <sheetName val="Přístavba ha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 11.1A Výkaz výměr"/>
      <sheetName val="SO 11.1B Výkaz výměr"/>
      <sheetName val="SO 11.1ST Výkaz výměr"/>
      <sheetName val="SO 11.1B Kniha specifikací"/>
      <sheetName val="SO 11.1ST Kniha specifikací"/>
      <sheetName val="SO 11_1A Výkaz výměr"/>
      <sheetName val="SO11_1AVýkazvýměr"/>
      <sheetName val="SO_11_1A_Výkaz_výměr"/>
      <sheetName val="SO_11_1B_Výkaz_výměr"/>
      <sheetName val="SO_11_1ST_Výkaz_výměr"/>
      <sheetName val="SO_11_1B_Kniha_specifikací"/>
      <sheetName val="SO_11_1ST_Kniha_specifikací"/>
      <sheetName val="SO_11_1A_Výkaz_výměr1"/>
      <sheetName val="SO_11_1A_Výkaz_výměr2"/>
      <sheetName val="SO_11_1B_Výkaz_výměr1"/>
      <sheetName val="SO_11_1ST_Výkaz_výměr1"/>
      <sheetName val="SO_11_1B_Kniha_specifikací1"/>
      <sheetName val="SO_11_1ST_Kniha_specifikací1"/>
      <sheetName val="SO_11_1A_Výkaz_výměr3"/>
      <sheetName val="SO 11"/>
      <sheetName val="Rozpočet"/>
      <sheetName val="SO_11_1A_Výkaz_výměr16"/>
      <sheetName val="SO_11_1B_Výkaz_výměr8"/>
      <sheetName val="SO_11_1ST_Výkaz_výměr8"/>
      <sheetName val="SO_11_1B_Kniha_specifikací8"/>
      <sheetName val="SO_11_1ST_Kniha_specifikací8"/>
      <sheetName val="SO_11_1A_Výkaz_výměr17"/>
      <sheetName val="SO_11_1A_Výkaz_výměr6"/>
      <sheetName val="SO_11_1B_Výkaz_výměr3"/>
      <sheetName val="SO_11_1ST_Výkaz_výměr3"/>
      <sheetName val="SO_11_1B_Kniha_specifikací3"/>
      <sheetName val="SO_11_1ST_Kniha_specifikací3"/>
      <sheetName val="SO_11_1A_Výkaz_výměr7"/>
      <sheetName val="SO_11_1A_Výkaz_výměr4"/>
      <sheetName val="SO_11_1B_Výkaz_výměr2"/>
      <sheetName val="SO_11_1ST_Výkaz_výměr2"/>
      <sheetName val="SO_11_1B_Kniha_specifikací2"/>
      <sheetName val="SO_11_1ST_Kniha_specifikací2"/>
      <sheetName val="SO_11_1A_Výkaz_výměr5"/>
      <sheetName val="SO_11_1A_Výkaz_výměr8"/>
      <sheetName val="SO_11_1B_Výkaz_výměr4"/>
      <sheetName val="SO_11_1ST_Výkaz_výměr4"/>
      <sheetName val="SO_11_1B_Kniha_specifikací4"/>
      <sheetName val="SO_11_1ST_Kniha_specifikací4"/>
      <sheetName val="SO_11_1A_Výkaz_výměr9"/>
      <sheetName val="SO_11_1A_Výkaz_výměr10"/>
      <sheetName val="SO_11_1B_Výkaz_výměr5"/>
      <sheetName val="SO_11_1ST_Výkaz_výměr5"/>
      <sheetName val="SO_11_1B_Kniha_specifikací5"/>
      <sheetName val="SO_11_1ST_Kniha_specifikací5"/>
      <sheetName val="SO_11_1A_Výkaz_výměr11"/>
      <sheetName val="SO_11_1A_Výkaz_výměr12"/>
      <sheetName val="SO_11_1B_Výkaz_výměr6"/>
      <sheetName val="SO_11_1ST_Výkaz_výměr6"/>
      <sheetName val="SO_11_1B_Kniha_specifikací6"/>
      <sheetName val="SO_11_1ST_Kniha_specifikací6"/>
      <sheetName val="SO_11_1A_Výkaz_výměr13"/>
      <sheetName val="SO_11_1A_Výkaz_výměr14"/>
      <sheetName val="SO_11_1B_Výkaz_výměr7"/>
      <sheetName val="SO_11_1ST_Výkaz_výměr7"/>
      <sheetName val="SO_11_1B_Kniha_specifikací7"/>
      <sheetName val="SO_11_1ST_Kniha_specifikací7"/>
      <sheetName val="SO_11_1A_Výkaz_výměr15"/>
      <sheetName val="SO_11_1A_Výkaz_výměr18"/>
      <sheetName val="SO_11_1B_Výkaz_výměr9"/>
      <sheetName val="SO_11_1ST_Výkaz_výměr9"/>
      <sheetName val="SO_11_1B_Kniha_specifikací9"/>
      <sheetName val="SO_11_1ST_Kniha_specifikací9"/>
      <sheetName val="SO_11_1A_Výkaz_výměr19"/>
      <sheetName val="SO_11_1A_Výkaz_výměr20"/>
      <sheetName val="SO_11_1B_Výkaz_výměr10"/>
      <sheetName val="SO_11_1ST_Výkaz_výměr10"/>
      <sheetName val="SO_11_1B_Kniha_specifikací10"/>
      <sheetName val="SO_11_1ST_Kniha_specifikací10"/>
      <sheetName val="SO_11_1A_Výkaz_výměr21"/>
      <sheetName val="SO_11_1A_Výkaz_výměr22"/>
      <sheetName val="SO_11_1B_Výkaz_výměr11"/>
      <sheetName val="SO_11_1ST_Výkaz_výměr11"/>
      <sheetName val="SO_11_1B_Kniha_specifikací11"/>
      <sheetName val="SO_11_1ST_Kniha_specifikací11"/>
      <sheetName val="SO_11_1A_Výkaz_výměr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pák tuků"/>
      <sheetName val="Šachty"/>
      <sheetName val="Kanalizace"/>
      <sheetName val="Vodvodní přípojka"/>
      <sheetName val="Splašková"/>
      <sheetName val="Dešťová kanalizace"/>
      <sheetName val="Plynovod"/>
      <sheetName val="Čerpadla"/>
      <sheetName val="Koryto"/>
      <sheetName val="Napojení UV"/>
      <sheetName val="Napojení DS"/>
      <sheetName val="Hydrotechnické výpočty"/>
      <sheetName val="Nádrž HRANATÁ"/>
      <sheetName val="Výtok z hranaté nádrže"/>
      <sheetName val="Koryto obdélník"/>
      <sheetName val="Nádrž N2"/>
      <sheetName val="List2"/>
      <sheetName val="Tabulky"/>
      <sheetName val="křivka plnění"/>
      <sheetName val="PrůtokPotrubím"/>
      <sheetName val="křivka plnění (2)"/>
      <sheetName val="Průtok vodovodní př"/>
      <sheetName val="Legenda"/>
      <sheetName val="výpis šachet (2)"/>
      <sheetName val="Napojení vpustí"/>
      <sheetName val="Propočet (2)"/>
      <sheetName val="Výkaz materiálu"/>
      <sheetName val="VODA+PLYN"/>
      <sheetName val="SO 14 - splašky"/>
      <sheetName val="SO15 deště"/>
      <sheetName val="Šachty deště"/>
      <sheetName val="Šachty splašky"/>
      <sheetName val="Přístavba ha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ydrotechnické výpočty I.E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 51.4 Výkaz výměr"/>
      <sheetName val="SO 51_4 Výkaz výměr"/>
      <sheetName val="SO_51_4_Výkaz_výměr"/>
      <sheetName val="SO_51_4_Výkaz_výměr1"/>
      <sheetName val="Oceněný VV 11 2018"/>
      <sheetName val="Systém slabo"/>
      <sheetName val="VRN Slabo 11-2017"/>
      <sheetName val="Oceněný VV 11 2018 (2)"/>
      <sheetName val="Systém nové p+r Stand."/>
      <sheetName val="Personál-mzd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EDC7B-EA8B-4BE8-AEF9-1671177C2054}">
  <sheetPr>
    <pageSetUpPr fitToPage="1"/>
  </sheetPr>
  <dimension ref="A2:BM84"/>
  <sheetViews>
    <sheetView showGridLines="0" tabSelected="1" topLeftCell="A55" zoomScale="115" zoomScaleNormal="115" workbookViewId="0">
      <selection activeCell="V82" sqref="V82"/>
    </sheetView>
  </sheetViews>
  <sheetFormatPr defaultRowHeight="10" x14ac:dyDescent="0.2"/>
  <cols>
    <col min="1" max="1" width="8.33203125" customWidth="1"/>
    <col min="2" max="2" width="1.6640625" customWidth="1"/>
    <col min="3" max="3" width="4.109375" customWidth="1"/>
    <col min="4" max="4" width="4.33203125" customWidth="1"/>
    <col min="5" max="5" width="17.109375" customWidth="1"/>
    <col min="6" max="6" width="100.77734375" customWidth="1"/>
    <col min="7" max="7" width="7" customWidth="1"/>
    <col min="8" max="8" width="11.44140625" customWidth="1"/>
    <col min="9" max="11" width="20.109375" customWidth="1"/>
    <col min="12" max="12" width="9.33203125" customWidth="1"/>
    <col min="13" max="13" width="10.77734375" hidden="1" customWidth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</cols>
  <sheetData>
    <row r="2" spans="2:46" ht="37" customHeight="1" x14ac:dyDescent="0.2">
      <c r="L2" s="77" t="s">
        <v>0</v>
      </c>
      <c r="M2" s="78"/>
      <c r="N2" s="78"/>
      <c r="O2" s="78"/>
      <c r="P2" s="78"/>
      <c r="Q2" s="78"/>
      <c r="R2" s="78"/>
      <c r="S2" s="78"/>
      <c r="T2" s="78"/>
      <c r="U2" s="78"/>
      <c r="V2" s="78"/>
      <c r="AT2" s="1" t="s">
        <v>1</v>
      </c>
    </row>
    <row r="3" spans="2:46" s="6" customFormat="1" ht="7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5"/>
    </row>
    <row r="4" spans="2:46" s="6" customFormat="1" ht="25" customHeight="1" x14ac:dyDescent="0.2">
      <c r="B4" s="5"/>
      <c r="C4" s="3" t="s">
        <v>18</v>
      </c>
      <c r="L4" s="5"/>
    </row>
    <row r="5" spans="2:46" s="6" customFormat="1" ht="7" customHeight="1" x14ac:dyDescent="0.2">
      <c r="B5" s="5"/>
      <c r="L5" s="5"/>
    </row>
    <row r="6" spans="2:46" s="6" customFormat="1" ht="12" customHeight="1" x14ac:dyDescent="0.2">
      <c r="B6" s="5"/>
      <c r="C6" s="4" t="s">
        <v>2</v>
      </c>
      <c r="L6" s="5"/>
    </row>
    <row r="7" spans="2:46" s="6" customFormat="1" ht="16.5" customHeight="1" x14ac:dyDescent="0.2">
      <c r="B7" s="5"/>
      <c r="E7" s="79" t="s">
        <v>19</v>
      </c>
      <c r="F7" s="83"/>
      <c r="G7" s="83"/>
      <c r="H7" s="83"/>
      <c r="L7" s="5"/>
    </row>
    <row r="8" spans="2:46" ht="12" customHeight="1" x14ac:dyDescent="0.2">
      <c r="B8" s="2"/>
      <c r="C8" s="4" t="s">
        <v>3</v>
      </c>
      <c r="L8" s="2"/>
    </row>
    <row r="9" spans="2:46" ht="16.5" customHeight="1" x14ac:dyDescent="0.2">
      <c r="B9" s="2"/>
      <c r="E9" s="79" t="s">
        <v>4</v>
      </c>
      <c r="F9" s="78"/>
      <c r="G9" s="78"/>
      <c r="H9" s="78"/>
      <c r="L9" s="2"/>
    </row>
    <row r="10" spans="2:46" ht="12" customHeight="1" x14ac:dyDescent="0.2">
      <c r="B10" s="2"/>
      <c r="C10" s="4" t="s">
        <v>5</v>
      </c>
      <c r="L10" s="2"/>
    </row>
    <row r="11" spans="2:46" s="6" customFormat="1" ht="16.5" customHeight="1" x14ac:dyDescent="0.2">
      <c r="B11" s="5"/>
      <c r="E11" s="80" t="s">
        <v>6</v>
      </c>
      <c r="F11" s="81"/>
      <c r="G11" s="81"/>
      <c r="H11" s="81"/>
      <c r="L11" s="5"/>
    </row>
    <row r="12" spans="2:46" s="6" customFormat="1" ht="12" customHeight="1" x14ac:dyDescent="0.2">
      <c r="B12" s="5"/>
      <c r="C12" s="4" t="s">
        <v>7</v>
      </c>
      <c r="L12" s="5"/>
    </row>
    <row r="13" spans="2:46" s="6" customFormat="1" ht="16.5" customHeight="1" x14ac:dyDescent="0.2">
      <c r="B13" s="5"/>
      <c r="E13" s="82" t="s">
        <v>107</v>
      </c>
      <c r="F13" s="81"/>
      <c r="G13" s="81"/>
      <c r="H13" s="81"/>
      <c r="L13" s="5"/>
    </row>
    <row r="14" spans="2:46" s="6" customFormat="1" ht="7" customHeight="1" x14ac:dyDescent="0.2">
      <c r="B14" s="5"/>
      <c r="L14" s="5"/>
    </row>
    <row r="15" spans="2:46" s="6" customFormat="1" ht="12" customHeight="1" x14ac:dyDescent="0.2">
      <c r="B15" s="5"/>
      <c r="C15" s="4" t="s">
        <v>9</v>
      </c>
      <c r="F15" s="7" t="s">
        <v>10</v>
      </c>
      <c r="I15" s="4" t="s">
        <v>11</v>
      </c>
      <c r="J15" s="8"/>
      <c r="L15" s="5"/>
    </row>
    <row r="16" spans="2:46" s="6" customFormat="1" ht="7" customHeight="1" x14ac:dyDescent="0.2">
      <c r="B16" s="5"/>
      <c r="L16" s="5"/>
    </row>
    <row r="17" spans="2:47" s="6" customFormat="1" ht="40.15" customHeight="1" x14ac:dyDescent="0.2">
      <c r="B17" s="5"/>
      <c r="C17" s="4" t="s">
        <v>12</v>
      </c>
      <c r="F17" s="7" t="s">
        <v>20</v>
      </c>
      <c r="I17" s="4" t="s">
        <v>14</v>
      </c>
      <c r="J17" s="16" t="s">
        <v>21</v>
      </c>
      <c r="L17" s="5"/>
    </row>
    <row r="18" spans="2:47" s="6" customFormat="1" ht="15.25" customHeight="1" x14ac:dyDescent="0.2">
      <c r="B18" s="5"/>
      <c r="C18" s="4" t="s">
        <v>13</v>
      </c>
      <c r="F18" s="17" t="s">
        <v>22</v>
      </c>
      <c r="I18" s="4" t="s">
        <v>15</v>
      </c>
      <c r="J18" s="16" t="s">
        <v>10</v>
      </c>
      <c r="L18" s="5"/>
    </row>
    <row r="19" spans="2:47" s="6" customFormat="1" ht="10.4" customHeight="1" x14ac:dyDescent="0.2">
      <c r="B19" s="5"/>
      <c r="L19" s="5"/>
    </row>
    <row r="20" spans="2:47" s="6" customFormat="1" ht="29.25" customHeight="1" x14ac:dyDescent="0.2">
      <c r="B20" s="5"/>
      <c r="C20" s="18" t="s">
        <v>23</v>
      </c>
      <c r="D20" s="11"/>
      <c r="E20" s="11"/>
      <c r="F20" s="11"/>
      <c r="G20" s="11"/>
      <c r="H20" s="11"/>
      <c r="I20" s="11"/>
      <c r="J20" s="19" t="s">
        <v>24</v>
      </c>
      <c r="K20" s="11"/>
      <c r="L20" s="5"/>
    </row>
    <row r="21" spans="2:47" s="6" customFormat="1" ht="10.4" customHeight="1" x14ac:dyDescent="0.2">
      <c r="B21" s="5"/>
      <c r="L21" s="5"/>
    </row>
    <row r="22" spans="2:47" s="6" customFormat="1" ht="22.9" customHeight="1" x14ac:dyDescent="0.2">
      <c r="B22" s="5"/>
      <c r="C22" s="20" t="s">
        <v>25</v>
      </c>
      <c r="J22" s="10">
        <f>J48</f>
        <v>0</v>
      </c>
      <c r="L22" s="5"/>
      <c r="AU22" s="1" t="s">
        <v>26</v>
      </c>
    </row>
    <row r="23" spans="2:47" s="22" customFormat="1" ht="25" customHeight="1" x14ac:dyDescent="0.2">
      <c r="B23" s="21"/>
      <c r="D23" s="23" t="s">
        <v>27</v>
      </c>
      <c r="E23" s="24"/>
      <c r="F23" s="24"/>
      <c r="G23" s="24"/>
      <c r="H23" s="24"/>
      <c r="I23" s="24"/>
      <c r="J23" s="25">
        <f>J48</f>
        <v>0</v>
      </c>
      <c r="L23" s="21"/>
    </row>
    <row r="24" spans="2:47" s="6" customFormat="1" ht="21.75" customHeight="1" x14ac:dyDescent="0.2">
      <c r="B24" s="5"/>
      <c r="L24" s="5"/>
    </row>
    <row r="25" spans="2:47" s="6" customFormat="1" ht="7" customHeight="1" x14ac:dyDescent="0.2">
      <c r="B25" s="12"/>
      <c r="C25" s="13"/>
      <c r="D25" s="13"/>
      <c r="E25" s="13"/>
      <c r="F25" s="13"/>
      <c r="G25" s="13"/>
      <c r="H25" s="13"/>
      <c r="I25" s="13"/>
      <c r="J25" s="13"/>
      <c r="K25" s="13"/>
      <c r="L25" s="5"/>
    </row>
    <row r="29" spans="2:47" s="6" customFormat="1" ht="7" customHeight="1" x14ac:dyDescent="0.2">
      <c r="B29" s="14"/>
      <c r="C29" s="15"/>
      <c r="D29" s="15"/>
      <c r="E29" s="15"/>
      <c r="F29" s="15"/>
      <c r="G29" s="15"/>
      <c r="H29" s="15"/>
      <c r="I29" s="15"/>
      <c r="J29" s="15"/>
      <c r="K29" s="15"/>
      <c r="L29" s="5"/>
    </row>
    <row r="30" spans="2:47" s="6" customFormat="1" ht="25" customHeight="1" x14ac:dyDescent="0.2">
      <c r="B30" s="5"/>
      <c r="C30" s="3" t="s">
        <v>28</v>
      </c>
      <c r="L30" s="5"/>
    </row>
    <row r="31" spans="2:47" s="6" customFormat="1" ht="7" customHeight="1" x14ac:dyDescent="0.2">
      <c r="B31" s="5"/>
      <c r="L31" s="5"/>
    </row>
    <row r="32" spans="2:47" s="6" customFormat="1" ht="12" customHeight="1" x14ac:dyDescent="0.2">
      <c r="B32" s="5"/>
      <c r="C32" s="4" t="s">
        <v>2</v>
      </c>
      <c r="L32" s="5"/>
    </row>
    <row r="33" spans="2:63" s="6" customFormat="1" ht="16.5" customHeight="1" x14ac:dyDescent="0.2">
      <c r="B33" s="5"/>
      <c r="E33" s="79" t="s">
        <v>19</v>
      </c>
      <c r="F33" s="83"/>
      <c r="G33" s="83"/>
      <c r="H33" s="83"/>
      <c r="L33" s="5"/>
    </row>
    <row r="34" spans="2:63" ht="12" customHeight="1" x14ac:dyDescent="0.2">
      <c r="B34" s="2"/>
      <c r="C34" s="4" t="s">
        <v>3</v>
      </c>
      <c r="L34" s="2"/>
    </row>
    <row r="35" spans="2:63" ht="16.5" customHeight="1" x14ac:dyDescent="0.2">
      <c r="B35" s="2"/>
      <c r="E35" s="79" t="s">
        <v>4</v>
      </c>
      <c r="F35" s="78"/>
      <c r="G35" s="78"/>
      <c r="H35" s="78"/>
      <c r="L35" s="2"/>
    </row>
    <row r="36" spans="2:63" ht="12" customHeight="1" x14ac:dyDescent="0.2">
      <c r="B36" s="2"/>
      <c r="C36" s="4" t="s">
        <v>5</v>
      </c>
      <c r="L36" s="2"/>
    </row>
    <row r="37" spans="2:63" s="6" customFormat="1" ht="16.5" customHeight="1" x14ac:dyDescent="0.2">
      <c r="B37" s="5"/>
      <c r="E37" s="80" t="s">
        <v>6</v>
      </c>
      <c r="F37" s="81"/>
      <c r="G37" s="81"/>
      <c r="H37" s="81"/>
      <c r="L37" s="5"/>
    </row>
    <row r="38" spans="2:63" s="6" customFormat="1" ht="12" customHeight="1" x14ac:dyDescent="0.2">
      <c r="B38" s="5"/>
      <c r="C38" s="4" t="s">
        <v>7</v>
      </c>
      <c r="L38" s="5"/>
    </row>
    <row r="39" spans="2:63" s="6" customFormat="1" ht="16.5" customHeight="1" x14ac:dyDescent="0.2">
      <c r="B39" s="5"/>
      <c r="E39" s="82" t="s">
        <v>106</v>
      </c>
      <c r="F39" s="81"/>
      <c r="G39" s="81"/>
      <c r="H39" s="81"/>
      <c r="L39" s="5"/>
    </row>
    <row r="40" spans="2:63" s="6" customFormat="1" ht="7" customHeight="1" x14ac:dyDescent="0.2">
      <c r="B40" s="5"/>
      <c r="L40" s="5"/>
    </row>
    <row r="41" spans="2:63" s="6" customFormat="1" ht="12" customHeight="1" x14ac:dyDescent="0.2">
      <c r="B41" s="5"/>
      <c r="C41" s="4" t="s">
        <v>9</v>
      </c>
      <c r="F41" s="7" t="s">
        <v>10</v>
      </c>
      <c r="I41" s="4" t="s">
        <v>11</v>
      </c>
      <c r="J41" s="26"/>
      <c r="L41" s="5"/>
    </row>
    <row r="42" spans="2:63" s="6" customFormat="1" ht="7" customHeight="1" x14ac:dyDescent="0.2">
      <c r="B42" s="5"/>
      <c r="L42" s="5"/>
    </row>
    <row r="43" spans="2:63" s="6" customFormat="1" ht="40.15" customHeight="1" x14ac:dyDescent="0.2">
      <c r="B43" s="5"/>
      <c r="C43" s="4" t="s">
        <v>12</v>
      </c>
      <c r="F43" s="7" t="s">
        <v>20</v>
      </c>
      <c r="I43" s="4" t="s">
        <v>14</v>
      </c>
      <c r="J43" s="16" t="s">
        <v>21</v>
      </c>
      <c r="L43" s="5"/>
    </row>
    <row r="44" spans="2:63" s="6" customFormat="1" ht="15.25" customHeight="1" x14ac:dyDescent="0.2">
      <c r="B44" s="5"/>
      <c r="C44" s="4" t="s">
        <v>13</v>
      </c>
      <c r="F44" s="17" t="s">
        <v>22</v>
      </c>
      <c r="I44" s="4" t="s">
        <v>15</v>
      </c>
      <c r="J44" s="16" t="s">
        <v>10</v>
      </c>
      <c r="L44" s="5"/>
    </row>
    <row r="45" spans="2:63" s="6" customFormat="1" ht="10.4" customHeight="1" x14ac:dyDescent="0.2">
      <c r="B45" s="5"/>
      <c r="L45" s="5"/>
    </row>
    <row r="46" spans="2:63" s="34" customFormat="1" ht="29.25" customHeight="1" x14ac:dyDescent="0.2">
      <c r="B46" s="27"/>
      <c r="C46" s="28" t="s">
        <v>29</v>
      </c>
      <c r="D46" s="29" t="s">
        <v>30</v>
      </c>
      <c r="E46" s="29" t="s">
        <v>31</v>
      </c>
      <c r="F46" s="29" t="s">
        <v>32</v>
      </c>
      <c r="G46" s="29" t="s">
        <v>33</v>
      </c>
      <c r="H46" s="29" t="s">
        <v>34</v>
      </c>
      <c r="I46" s="29" t="s">
        <v>35</v>
      </c>
      <c r="J46" s="29" t="s">
        <v>24</v>
      </c>
      <c r="K46" s="30" t="s">
        <v>36</v>
      </c>
      <c r="L46" s="27"/>
      <c r="M46" s="31" t="s">
        <v>8</v>
      </c>
      <c r="N46" s="32" t="s">
        <v>16</v>
      </c>
      <c r="O46" s="32" t="s">
        <v>37</v>
      </c>
      <c r="P46" s="32" t="s">
        <v>38</v>
      </c>
      <c r="Q46" s="32" t="s">
        <v>39</v>
      </c>
      <c r="R46" s="32" t="s">
        <v>40</v>
      </c>
      <c r="S46" s="32" t="s">
        <v>41</v>
      </c>
      <c r="T46" s="33" t="s">
        <v>42</v>
      </c>
    </row>
    <row r="47" spans="2:63" s="6" customFormat="1" ht="22.9" customHeight="1" x14ac:dyDescent="0.35">
      <c r="B47" s="5"/>
      <c r="C47" s="35" t="s">
        <v>43</v>
      </c>
      <c r="J47" s="36">
        <f>J48</f>
        <v>0</v>
      </c>
      <c r="L47" s="5"/>
      <c r="M47" s="37"/>
      <c r="N47" s="9"/>
      <c r="O47" s="9"/>
      <c r="P47" s="38" t="e">
        <f>#REF!+#REF!+#REF!+P48+#REF!+#REF!</f>
        <v>#REF!</v>
      </c>
      <c r="Q47" s="9"/>
      <c r="R47" s="38" t="e">
        <f>#REF!+#REF!+#REF!+R48+#REF!+#REF!</f>
        <v>#REF!</v>
      </c>
      <c r="S47" s="9"/>
      <c r="T47" s="39" t="e">
        <f>#REF!+#REF!+#REF!+T48+#REF!+#REF!</f>
        <v>#REF!</v>
      </c>
      <c r="AT47" s="1" t="s">
        <v>44</v>
      </c>
      <c r="AU47" s="1" t="s">
        <v>26</v>
      </c>
      <c r="BK47" s="40" t="e">
        <f>#REF!+#REF!+#REF!+BK48+#REF!+#REF!</f>
        <v>#REF!</v>
      </c>
    </row>
    <row r="48" spans="2:63" s="42" customFormat="1" ht="25.9" customHeight="1" x14ac:dyDescent="0.35">
      <c r="B48" s="41"/>
      <c r="D48" s="43" t="s">
        <v>44</v>
      </c>
      <c r="E48" s="44" t="s">
        <v>45</v>
      </c>
      <c r="F48" s="44" t="s">
        <v>46</v>
      </c>
      <c r="J48" s="45">
        <f>SUM(J49:J83)</f>
        <v>0</v>
      </c>
      <c r="L48" s="41"/>
      <c r="M48" s="46"/>
      <c r="P48" s="47">
        <f>SUM(P49:P83)</f>
        <v>0</v>
      </c>
      <c r="R48" s="47">
        <f>SUM(R49:R83)</f>
        <v>0</v>
      </c>
      <c r="T48" s="48">
        <f>SUM(T49:T83)</f>
        <v>0</v>
      </c>
      <c r="AR48" s="43" t="s">
        <v>47</v>
      </c>
      <c r="AT48" s="49" t="s">
        <v>44</v>
      </c>
      <c r="AU48" s="49" t="s">
        <v>48</v>
      </c>
      <c r="AY48" s="43" t="s">
        <v>49</v>
      </c>
      <c r="BK48" s="50">
        <f>SUM(BK49:BK83)</f>
        <v>0</v>
      </c>
    </row>
    <row r="49" spans="2:65" s="6" customFormat="1" ht="16.5" customHeight="1" x14ac:dyDescent="0.2">
      <c r="B49" s="51"/>
      <c r="C49" s="52">
        <v>1</v>
      </c>
      <c r="D49" s="52" t="s">
        <v>50</v>
      </c>
      <c r="E49" s="53" t="s">
        <v>51</v>
      </c>
      <c r="F49" s="54" t="s">
        <v>52</v>
      </c>
      <c r="G49" s="55" t="s">
        <v>53</v>
      </c>
      <c r="H49" s="56">
        <v>33</v>
      </c>
      <c r="I49" s="76">
        <v>0</v>
      </c>
      <c r="J49" s="57">
        <f>H49*I49</f>
        <v>0</v>
      </c>
      <c r="K49" s="54" t="s">
        <v>54</v>
      </c>
      <c r="L49" s="5"/>
      <c r="M49" s="58" t="s">
        <v>8</v>
      </c>
      <c r="N49" s="59" t="s">
        <v>17</v>
      </c>
      <c r="O49" s="60">
        <v>0</v>
      </c>
      <c r="P49" s="60">
        <f>O49*H49</f>
        <v>0</v>
      </c>
      <c r="Q49" s="60">
        <v>0</v>
      </c>
      <c r="R49" s="60">
        <f>Q49*H49</f>
        <v>0</v>
      </c>
      <c r="S49" s="60">
        <v>0</v>
      </c>
      <c r="T49" s="61">
        <f>S49*H49</f>
        <v>0</v>
      </c>
      <c r="AR49" s="62" t="s">
        <v>55</v>
      </c>
      <c r="AT49" s="62" t="s">
        <v>50</v>
      </c>
      <c r="AU49" s="62" t="s">
        <v>47</v>
      </c>
      <c r="AY49" s="1" t="s">
        <v>49</v>
      </c>
      <c r="BE49" s="63">
        <f>IF(N49="základní",J49,0)</f>
        <v>0</v>
      </c>
      <c r="BF49" s="63">
        <f>IF(N49="snížená",J49,0)</f>
        <v>0</v>
      </c>
      <c r="BG49" s="63">
        <f>IF(N49="zákl. přenesená",J49,0)</f>
        <v>0</v>
      </c>
      <c r="BH49" s="63">
        <f>IF(N49="sníž. přenesená",J49,0)</f>
        <v>0</v>
      </c>
      <c r="BI49" s="63">
        <f>IF(N49="nulová",J49,0)</f>
        <v>0</v>
      </c>
      <c r="BJ49" s="1" t="s">
        <v>47</v>
      </c>
      <c r="BK49" s="63">
        <f>ROUND(I49*H49,2)</f>
        <v>0</v>
      </c>
      <c r="BL49" s="1" t="s">
        <v>55</v>
      </c>
      <c r="BM49" s="62" t="s">
        <v>56</v>
      </c>
    </row>
    <row r="50" spans="2:65" s="6" customFormat="1" ht="18" x14ac:dyDescent="0.2">
      <c r="B50" s="5"/>
      <c r="D50" s="64" t="s">
        <v>57</v>
      </c>
      <c r="F50" s="65" t="s">
        <v>58</v>
      </c>
      <c r="H50" s="66"/>
      <c r="L50" s="5"/>
      <c r="M50" s="67"/>
      <c r="T50" s="68"/>
      <c r="AT50" s="1" t="s">
        <v>57</v>
      </c>
      <c r="AU50" s="1" t="s">
        <v>47</v>
      </c>
    </row>
    <row r="51" spans="2:65" s="6" customFormat="1" ht="16.5" customHeight="1" x14ac:dyDescent="0.2">
      <c r="B51" s="51"/>
      <c r="C51" s="52">
        <v>2</v>
      </c>
      <c r="D51" s="52" t="s">
        <v>50</v>
      </c>
      <c r="E51" s="53" t="s">
        <v>59</v>
      </c>
      <c r="F51" s="54" t="s">
        <v>60</v>
      </c>
      <c r="G51" s="55" t="s">
        <v>53</v>
      </c>
      <c r="H51" s="56">
        <v>8</v>
      </c>
      <c r="I51" s="76">
        <v>0</v>
      </c>
      <c r="J51" s="57">
        <f>H51*I51</f>
        <v>0</v>
      </c>
      <c r="K51" s="54" t="s">
        <v>54</v>
      </c>
      <c r="L51" s="5"/>
      <c r="M51" s="58" t="s">
        <v>8</v>
      </c>
      <c r="N51" s="59" t="s">
        <v>17</v>
      </c>
      <c r="O51" s="60">
        <v>0</v>
      </c>
      <c r="P51" s="60">
        <f>O51*H51</f>
        <v>0</v>
      </c>
      <c r="Q51" s="60">
        <v>0</v>
      </c>
      <c r="R51" s="60">
        <f>Q51*H51</f>
        <v>0</v>
      </c>
      <c r="S51" s="60">
        <v>0</v>
      </c>
      <c r="T51" s="61">
        <f>S51*H51</f>
        <v>0</v>
      </c>
      <c r="AR51" s="62" t="s">
        <v>55</v>
      </c>
      <c r="AT51" s="62" t="s">
        <v>50</v>
      </c>
      <c r="AU51" s="62" t="s">
        <v>47</v>
      </c>
      <c r="AY51" s="1" t="s">
        <v>49</v>
      </c>
      <c r="BE51" s="63">
        <f>IF(N51="základní",J51,0)</f>
        <v>0</v>
      </c>
      <c r="BF51" s="63">
        <f>IF(N51="snížená",J51,0)</f>
        <v>0</v>
      </c>
      <c r="BG51" s="63">
        <f>IF(N51="zákl. přenesená",J51,0)</f>
        <v>0</v>
      </c>
      <c r="BH51" s="63">
        <f>IF(N51="sníž. přenesená",J51,0)</f>
        <v>0</v>
      </c>
      <c r="BI51" s="63">
        <f>IF(N51="nulová",J51,0)</f>
        <v>0</v>
      </c>
      <c r="BJ51" s="1" t="s">
        <v>47</v>
      </c>
      <c r="BK51" s="63">
        <f>ROUND(I51*H51,2)</f>
        <v>0</v>
      </c>
      <c r="BL51" s="1" t="s">
        <v>55</v>
      </c>
      <c r="BM51" s="62" t="s">
        <v>61</v>
      </c>
    </row>
    <row r="52" spans="2:65" s="6" customFormat="1" ht="18" x14ac:dyDescent="0.2">
      <c r="B52" s="5"/>
      <c r="D52" s="64" t="s">
        <v>57</v>
      </c>
      <c r="F52" s="65" t="s">
        <v>58</v>
      </c>
      <c r="H52" s="66"/>
      <c r="L52" s="5"/>
      <c r="M52" s="67"/>
      <c r="T52" s="68"/>
      <c r="AT52" s="1" t="s">
        <v>57</v>
      </c>
      <c r="AU52" s="1" t="s">
        <v>47</v>
      </c>
    </row>
    <row r="53" spans="2:65" s="6" customFormat="1" ht="24" customHeight="1" x14ac:dyDescent="0.2">
      <c r="B53" s="51"/>
      <c r="C53" s="52">
        <v>3</v>
      </c>
      <c r="D53" s="52" t="s">
        <v>50</v>
      </c>
      <c r="E53" s="53" t="s">
        <v>62</v>
      </c>
      <c r="F53" s="54" t="s">
        <v>63</v>
      </c>
      <c r="G53" s="55" t="s">
        <v>53</v>
      </c>
      <c r="H53" s="56">
        <v>9</v>
      </c>
      <c r="I53" s="76">
        <v>0</v>
      </c>
      <c r="J53" s="57">
        <f>H53*I53</f>
        <v>0</v>
      </c>
      <c r="K53" s="54" t="s">
        <v>54</v>
      </c>
      <c r="L53" s="5"/>
      <c r="M53" s="58" t="s">
        <v>8</v>
      </c>
      <c r="N53" s="59" t="s">
        <v>17</v>
      </c>
      <c r="O53" s="60">
        <v>0</v>
      </c>
      <c r="P53" s="60">
        <f>O53*H53</f>
        <v>0</v>
      </c>
      <c r="Q53" s="60">
        <v>0</v>
      </c>
      <c r="R53" s="60">
        <f>Q53*H53</f>
        <v>0</v>
      </c>
      <c r="S53" s="60">
        <v>0</v>
      </c>
      <c r="T53" s="61">
        <f>S53*H53</f>
        <v>0</v>
      </c>
      <c r="AR53" s="62" t="s">
        <v>55</v>
      </c>
      <c r="AT53" s="62" t="s">
        <v>50</v>
      </c>
      <c r="AU53" s="62" t="s">
        <v>47</v>
      </c>
      <c r="AY53" s="1" t="s">
        <v>49</v>
      </c>
      <c r="BE53" s="63">
        <f>IF(N53="základní",J53,0)</f>
        <v>0</v>
      </c>
      <c r="BF53" s="63">
        <f>IF(N53="snížená",J53,0)</f>
        <v>0</v>
      </c>
      <c r="BG53" s="63">
        <f>IF(N53="zákl. přenesená",J53,0)</f>
        <v>0</v>
      </c>
      <c r="BH53" s="63">
        <f>IF(N53="sníž. přenesená",J53,0)</f>
        <v>0</v>
      </c>
      <c r="BI53" s="63">
        <f>IF(N53="nulová",J53,0)</f>
        <v>0</v>
      </c>
      <c r="BJ53" s="1" t="s">
        <v>47</v>
      </c>
      <c r="BK53" s="63">
        <f>ROUND(I53*H53,2)</f>
        <v>0</v>
      </c>
      <c r="BL53" s="1" t="s">
        <v>55</v>
      </c>
      <c r="BM53" s="62" t="s">
        <v>64</v>
      </c>
    </row>
    <row r="54" spans="2:65" s="6" customFormat="1" ht="18" x14ac:dyDescent="0.2">
      <c r="B54" s="5"/>
      <c r="D54" s="64" t="s">
        <v>57</v>
      </c>
      <c r="F54" s="65" t="s">
        <v>58</v>
      </c>
      <c r="H54" s="66"/>
      <c r="L54" s="5"/>
      <c r="M54" s="67"/>
      <c r="T54" s="68"/>
      <c r="AT54" s="1" t="s">
        <v>57</v>
      </c>
      <c r="AU54" s="1" t="s">
        <v>47</v>
      </c>
    </row>
    <row r="55" spans="2:65" s="6" customFormat="1" ht="16.5" customHeight="1" x14ac:dyDescent="0.2">
      <c r="B55" s="51"/>
      <c r="C55" s="52">
        <v>4</v>
      </c>
      <c r="D55" s="52" t="s">
        <v>50</v>
      </c>
      <c r="E55" s="53" t="s">
        <v>65</v>
      </c>
      <c r="F55" s="54" t="s">
        <v>66</v>
      </c>
      <c r="G55" s="55" t="s">
        <v>53</v>
      </c>
      <c r="H55" s="56">
        <v>7</v>
      </c>
      <c r="I55" s="76">
        <v>0</v>
      </c>
      <c r="J55" s="57">
        <f>H55*I55</f>
        <v>0</v>
      </c>
      <c r="K55" s="54" t="s">
        <v>54</v>
      </c>
      <c r="L55" s="5"/>
      <c r="M55" s="58" t="s">
        <v>8</v>
      </c>
      <c r="N55" s="59" t="s">
        <v>17</v>
      </c>
      <c r="O55" s="60">
        <v>0</v>
      </c>
      <c r="P55" s="60">
        <f>O55*H55</f>
        <v>0</v>
      </c>
      <c r="Q55" s="60">
        <v>0</v>
      </c>
      <c r="R55" s="60">
        <f>Q55*H55</f>
        <v>0</v>
      </c>
      <c r="S55" s="60">
        <v>0</v>
      </c>
      <c r="T55" s="61">
        <f>S55*H55</f>
        <v>0</v>
      </c>
      <c r="AR55" s="62" t="s">
        <v>55</v>
      </c>
      <c r="AT55" s="62" t="s">
        <v>50</v>
      </c>
      <c r="AU55" s="62" t="s">
        <v>47</v>
      </c>
      <c r="AY55" s="1" t="s">
        <v>49</v>
      </c>
      <c r="BE55" s="63">
        <f>IF(N55="základní",J55,0)</f>
        <v>0</v>
      </c>
      <c r="BF55" s="63">
        <f>IF(N55="snížená",J55,0)</f>
        <v>0</v>
      </c>
      <c r="BG55" s="63">
        <f>IF(N55="zákl. přenesená",J55,0)</f>
        <v>0</v>
      </c>
      <c r="BH55" s="63">
        <f>IF(N55="sníž. přenesená",J55,0)</f>
        <v>0</v>
      </c>
      <c r="BI55" s="63">
        <f>IF(N55="nulová",J55,0)</f>
        <v>0</v>
      </c>
      <c r="BJ55" s="1" t="s">
        <v>47</v>
      </c>
      <c r="BK55" s="63">
        <f>ROUND(I55*H55,2)</f>
        <v>0</v>
      </c>
      <c r="BL55" s="1" t="s">
        <v>55</v>
      </c>
      <c r="BM55" s="62" t="s">
        <v>67</v>
      </c>
    </row>
    <row r="56" spans="2:65" s="6" customFormat="1" ht="18" x14ac:dyDescent="0.2">
      <c r="B56" s="5"/>
      <c r="D56" s="64" t="s">
        <v>57</v>
      </c>
      <c r="F56" s="65" t="s">
        <v>58</v>
      </c>
      <c r="H56" s="66"/>
      <c r="L56" s="5"/>
      <c r="M56" s="67"/>
      <c r="T56" s="68"/>
      <c r="AT56" s="1" t="s">
        <v>57</v>
      </c>
      <c r="AU56" s="1" t="s">
        <v>47</v>
      </c>
    </row>
    <row r="57" spans="2:65" s="6" customFormat="1" ht="16.5" customHeight="1" x14ac:dyDescent="0.2">
      <c r="B57" s="51"/>
      <c r="C57" s="52">
        <v>5</v>
      </c>
      <c r="D57" s="52" t="s">
        <v>50</v>
      </c>
      <c r="E57" s="53" t="s">
        <v>68</v>
      </c>
      <c r="F57" s="54" t="s">
        <v>69</v>
      </c>
      <c r="G57" s="55" t="s">
        <v>53</v>
      </c>
      <c r="H57" s="56">
        <v>28</v>
      </c>
      <c r="I57" s="76">
        <v>0</v>
      </c>
      <c r="J57" s="57">
        <f>H57*I57</f>
        <v>0</v>
      </c>
      <c r="K57" s="54" t="s">
        <v>54</v>
      </c>
      <c r="L57" s="5"/>
      <c r="M57" s="58" t="s">
        <v>8</v>
      </c>
      <c r="N57" s="59" t="s">
        <v>17</v>
      </c>
      <c r="O57" s="60">
        <v>0</v>
      </c>
      <c r="P57" s="60">
        <f>O57*H57</f>
        <v>0</v>
      </c>
      <c r="Q57" s="60">
        <v>0</v>
      </c>
      <c r="R57" s="60">
        <f>Q57*H57</f>
        <v>0</v>
      </c>
      <c r="S57" s="60">
        <v>0</v>
      </c>
      <c r="T57" s="61">
        <f>S57*H57</f>
        <v>0</v>
      </c>
      <c r="AR57" s="62" t="s">
        <v>55</v>
      </c>
      <c r="AT57" s="62" t="s">
        <v>50</v>
      </c>
      <c r="AU57" s="62" t="s">
        <v>47</v>
      </c>
      <c r="AY57" s="1" t="s">
        <v>49</v>
      </c>
      <c r="BE57" s="63">
        <f>IF(N57="základní",J57,0)</f>
        <v>0</v>
      </c>
      <c r="BF57" s="63">
        <f>IF(N57="snížená",J57,0)</f>
        <v>0</v>
      </c>
      <c r="BG57" s="63">
        <f>IF(N57="zákl. přenesená",J57,0)</f>
        <v>0</v>
      </c>
      <c r="BH57" s="63">
        <f>IF(N57="sníž. přenesená",J57,0)</f>
        <v>0</v>
      </c>
      <c r="BI57" s="63">
        <f>IF(N57="nulová",J57,0)</f>
        <v>0</v>
      </c>
      <c r="BJ57" s="1" t="s">
        <v>47</v>
      </c>
      <c r="BK57" s="63">
        <f>ROUND(I57*H57,2)</f>
        <v>0</v>
      </c>
      <c r="BL57" s="1" t="s">
        <v>55</v>
      </c>
      <c r="BM57" s="62" t="s">
        <v>70</v>
      </c>
    </row>
    <row r="58" spans="2:65" s="6" customFormat="1" ht="18" x14ac:dyDescent="0.2">
      <c r="B58" s="5"/>
      <c r="D58" s="64" t="s">
        <v>57</v>
      </c>
      <c r="F58" s="65" t="s">
        <v>71</v>
      </c>
      <c r="H58" s="66"/>
      <c r="L58" s="5"/>
      <c r="M58" s="67"/>
      <c r="T58" s="68"/>
      <c r="AT58" s="1" t="s">
        <v>57</v>
      </c>
      <c r="AU58" s="1" t="s">
        <v>47</v>
      </c>
    </row>
    <row r="59" spans="2:65" s="6" customFormat="1" ht="16.5" customHeight="1" x14ac:dyDescent="0.2">
      <c r="B59" s="51"/>
      <c r="C59" s="52">
        <v>6</v>
      </c>
      <c r="D59" s="52" t="s">
        <v>50</v>
      </c>
      <c r="E59" s="53" t="s">
        <v>72</v>
      </c>
      <c r="F59" s="54" t="s">
        <v>73</v>
      </c>
      <c r="G59" s="55" t="s">
        <v>53</v>
      </c>
      <c r="H59" s="56">
        <v>2</v>
      </c>
      <c r="I59" s="76">
        <v>0</v>
      </c>
      <c r="J59" s="57">
        <f>H59*I59</f>
        <v>0</v>
      </c>
      <c r="K59" s="54" t="s">
        <v>54</v>
      </c>
      <c r="L59" s="5"/>
      <c r="M59" s="58" t="s">
        <v>8</v>
      </c>
      <c r="N59" s="59" t="s">
        <v>17</v>
      </c>
      <c r="O59" s="60">
        <v>0</v>
      </c>
      <c r="P59" s="60">
        <f>O59*H59</f>
        <v>0</v>
      </c>
      <c r="Q59" s="60">
        <v>0</v>
      </c>
      <c r="R59" s="60">
        <f>Q59*H59</f>
        <v>0</v>
      </c>
      <c r="S59" s="60">
        <v>0</v>
      </c>
      <c r="T59" s="61">
        <f>S59*H59</f>
        <v>0</v>
      </c>
      <c r="AR59" s="62" t="s">
        <v>55</v>
      </c>
      <c r="AT59" s="62" t="s">
        <v>50</v>
      </c>
      <c r="AU59" s="62" t="s">
        <v>47</v>
      </c>
      <c r="AY59" s="1" t="s">
        <v>49</v>
      </c>
      <c r="BE59" s="63">
        <f>IF(N59="základní",J59,0)</f>
        <v>0</v>
      </c>
      <c r="BF59" s="63">
        <f>IF(N59="snížená",J59,0)</f>
        <v>0</v>
      </c>
      <c r="BG59" s="63">
        <f>IF(N59="zákl. přenesená",J59,0)</f>
        <v>0</v>
      </c>
      <c r="BH59" s="63">
        <f>IF(N59="sníž. přenesená",J59,0)</f>
        <v>0</v>
      </c>
      <c r="BI59" s="63">
        <f>IF(N59="nulová",J59,0)</f>
        <v>0</v>
      </c>
      <c r="BJ59" s="1" t="s">
        <v>47</v>
      </c>
      <c r="BK59" s="63">
        <f>ROUND(I59*H59,2)</f>
        <v>0</v>
      </c>
      <c r="BL59" s="1" t="s">
        <v>55</v>
      </c>
      <c r="BM59" s="62" t="s">
        <v>74</v>
      </c>
    </row>
    <row r="60" spans="2:65" s="6" customFormat="1" ht="18" x14ac:dyDescent="0.2">
      <c r="B60" s="5"/>
      <c r="D60" s="64" t="s">
        <v>57</v>
      </c>
      <c r="F60" s="65" t="s">
        <v>75</v>
      </c>
      <c r="H60" s="66"/>
      <c r="L60" s="5"/>
      <c r="M60" s="67"/>
      <c r="T60" s="68"/>
      <c r="AT60" s="1" t="s">
        <v>57</v>
      </c>
      <c r="AU60" s="1" t="s">
        <v>47</v>
      </c>
    </row>
    <row r="61" spans="2:65" s="6" customFormat="1" ht="16.5" customHeight="1" x14ac:dyDescent="0.2">
      <c r="B61" s="51"/>
      <c r="C61" s="52">
        <v>7</v>
      </c>
      <c r="D61" s="52" t="s">
        <v>50</v>
      </c>
      <c r="E61" s="53" t="s">
        <v>76</v>
      </c>
      <c r="F61" s="54" t="s">
        <v>77</v>
      </c>
      <c r="G61" s="55" t="s">
        <v>53</v>
      </c>
      <c r="H61" s="56">
        <v>2</v>
      </c>
      <c r="I61" s="76">
        <v>0</v>
      </c>
      <c r="J61" s="57">
        <f>H61*I61</f>
        <v>0</v>
      </c>
      <c r="K61" s="54" t="s">
        <v>54</v>
      </c>
      <c r="L61" s="5"/>
      <c r="M61" s="58" t="s">
        <v>8</v>
      </c>
      <c r="N61" s="59" t="s">
        <v>17</v>
      </c>
      <c r="O61" s="60">
        <v>0</v>
      </c>
      <c r="P61" s="60">
        <f>O61*H61</f>
        <v>0</v>
      </c>
      <c r="Q61" s="60">
        <v>0</v>
      </c>
      <c r="R61" s="60">
        <f>Q61*H61</f>
        <v>0</v>
      </c>
      <c r="S61" s="60">
        <v>0</v>
      </c>
      <c r="T61" s="61">
        <f>S61*H61</f>
        <v>0</v>
      </c>
      <c r="AR61" s="62" t="s">
        <v>55</v>
      </c>
      <c r="AT61" s="62" t="s">
        <v>50</v>
      </c>
      <c r="AU61" s="62" t="s">
        <v>47</v>
      </c>
      <c r="AY61" s="1" t="s">
        <v>49</v>
      </c>
      <c r="BE61" s="63">
        <f>IF(N61="základní",J61,0)</f>
        <v>0</v>
      </c>
      <c r="BF61" s="63">
        <f>IF(N61="snížená",J61,0)</f>
        <v>0</v>
      </c>
      <c r="BG61" s="63">
        <f>IF(N61="zákl. přenesená",J61,0)</f>
        <v>0</v>
      </c>
      <c r="BH61" s="63">
        <f>IF(N61="sníž. přenesená",J61,0)</f>
        <v>0</v>
      </c>
      <c r="BI61" s="63">
        <f>IF(N61="nulová",J61,0)</f>
        <v>0</v>
      </c>
      <c r="BJ61" s="1" t="s">
        <v>47</v>
      </c>
      <c r="BK61" s="63">
        <f>ROUND(I61*H61,2)</f>
        <v>0</v>
      </c>
      <c r="BL61" s="1" t="s">
        <v>55</v>
      </c>
      <c r="BM61" s="62" t="s">
        <v>61</v>
      </c>
    </row>
    <row r="62" spans="2:65" s="6" customFormat="1" ht="18" x14ac:dyDescent="0.2">
      <c r="B62" s="5"/>
      <c r="D62" s="64" t="s">
        <v>57</v>
      </c>
      <c r="F62" s="65" t="s">
        <v>58</v>
      </c>
      <c r="H62" s="66"/>
      <c r="L62" s="5"/>
      <c r="M62" s="67"/>
      <c r="T62" s="68"/>
      <c r="AT62" s="1" t="s">
        <v>57</v>
      </c>
      <c r="AU62" s="1" t="s">
        <v>47</v>
      </c>
    </row>
    <row r="63" spans="2:65" s="6" customFormat="1" ht="16.5" customHeight="1" x14ac:dyDescent="0.2">
      <c r="B63" s="51"/>
      <c r="C63" s="52">
        <v>8</v>
      </c>
      <c r="D63" s="52" t="s">
        <v>50</v>
      </c>
      <c r="E63" s="53" t="s">
        <v>78</v>
      </c>
      <c r="F63" s="54" t="s">
        <v>79</v>
      </c>
      <c r="G63" s="55" t="s">
        <v>53</v>
      </c>
      <c r="H63" s="56">
        <v>16</v>
      </c>
      <c r="I63" s="76">
        <v>0</v>
      </c>
      <c r="J63" s="57">
        <f>H63*I63</f>
        <v>0</v>
      </c>
      <c r="K63" s="54" t="s">
        <v>54</v>
      </c>
      <c r="L63" s="5"/>
      <c r="M63" s="58" t="s">
        <v>8</v>
      </c>
      <c r="N63" s="59" t="s">
        <v>17</v>
      </c>
      <c r="O63" s="60">
        <v>0</v>
      </c>
      <c r="P63" s="60">
        <f>O63*H63</f>
        <v>0</v>
      </c>
      <c r="Q63" s="60">
        <v>0</v>
      </c>
      <c r="R63" s="60">
        <f>Q63*H63</f>
        <v>0</v>
      </c>
      <c r="S63" s="60">
        <v>0</v>
      </c>
      <c r="T63" s="61">
        <f>S63*H63</f>
        <v>0</v>
      </c>
      <c r="AR63" s="62" t="s">
        <v>55</v>
      </c>
      <c r="AT63" s="62" t="s">
        <v>50</v>
      </c>
      <c r="AU63" s="62" t="s">
        <v>47</v>
      </c>
      <c r="AY63" s="1" t="s">
        <v>49</v>
      </c>
      <c r="BE63" s="63">
        <f>IF(N63="základní",J63,0)</f>
        <v>0</v>
      </c>
      <c r="BF63" s="63">
        <f>IF(N63="snížená",J63,0)</f>
        <v>0</v>
      </c>
      <c r="BG63" s="63">
        <f>IF(N63="zákl. přenesená",J63,0)</f>
        <v>0</v>
      </c>
      <c r="BH63" s="63">
        <f>IF(N63="sníž. přenesená",J63,0)</f>
        <v>0</v>
      </c>
      <c r="BI63" s="63">
        <f>IF(N63="nulová",J63,0)</f>
        <v>0</v>
      </c>
      <c r="BJ63" s="1" t="s">
        <v>47</v>
      </c>
      <c r="BK63" s="63">
        <f>ROUND(I63*H63,2)</f>
        <v>0</v>
      </c>
      <c r="BL63" s="1" t="s">
        <v>55</v>
      </c>
      <c r="BM63" s="62" t="s">
        <v>74</v>
      </c>
    </row>
    <row r="64" spans="2:65" s="6" customFormat="1" ht="18" x14ac:dyDescent="0.2">
      <c r="B64" s="5"/>
      <c r="D64" s="64" t="s">
        <v>57</v>
      </c>
      <c r="F64" s="65" t="s">
        <v>80</v>
      </c>
      <c r="H64" s="66"/>
      <c r="L64" s="5"/>
      <c r="M64" s="67"/>
      <c r="T64" s="68"/>
      <c r="AT64" s="1" t="s">
        <v>57</v>
      </c>
      <c r="AU64" s="1" t="s">
        <v>47</v>
      </c>
    </row>
    <row r="65" spans="1:65" s="6" customFormat="1" ht="16.5" customHeight="1" x14ac:dyDescent="0.2">
      <c r="B65" s="51"/>
      <c r="C65" s="52">
        <v>9</v>
      </c>
      <c r="D65" s="52" t="s">
        <v>50</v>
      </c>
      <c r="E65" s="53" t="s">
        <v>81</v>
      </c>
      <c r="F65" s="54" t="s">
        <v>82</v>
      </c>
      <c r="G65" s="55" t="s">
        <v>53</v>
      </c>
      <c r="H65" s="56">
        <v>16</v>
      </c>
      <c r="I65" s="76">
        <v>0</v>
      </c>
      <c r="J65" s="57">
        <f>H65*I65</f>
        <v>0</v>
      </c>
      <c r="K65" s="54" t="s">
        <v>54</v>
      </c>
      <c r="L65" s="5"/>
      <c r="M65" s="58" t="s">
        <v>8</v>
      </c>
      <c r="N65" s="59" t="s">
        <v>17</v>
      </c>
      <c r="O65" s="60">
        <v>0</v>
      </c>
      <c r="P65" s="60">
        <f>O65*H65</f>
        <v>0</v>
      </c>
      <c r="Q65" s="60">
        <v>0</v>
      </c>
      <c r="R65" s="60">
        <f>Q65*H65</f>
        <v>0</v>
      </c>
      <c r="S65" s="60">
        <v>0</v>
      </c>
      <c r="T65" s="61">
        <f>S65*H65</f>
        <v>0</v>
      </c>
      <c r="AR65" s="62" t="s">
        <v>55</v>
      </c>
      <c r="AT65" s="62" t="s">
        <v>50</v>
      </c>
      <c r="AU65" s="62" t="s">
        <v>47</v>
      </c>
      <c r="AY65" s="1" t="s">
        <v>49</v>
      </c>
      <c r="BE65" s="63">
        <f>IF(N65="základní",J65,0)</f>
        <v>0</v>
      </c>
      <c r="BF65" s="63">
        <f>IF(N65="snížená",J65,0)</f>
        <v>0</v>
      </c>
      <c r="BG65" s="63">
        <f>IF(N65="zákl. přenesená",J65,0)</f>
        <v>0</v>
      </c>
      <c r="BH65" s="63">
        <f>IF(N65="sníž. přenesená",J65,0)</f>
        <v>0</v>
      </c>
      <c r="BI65" s="63">
        <f>IF(N65="nulová",J65,0)</f>
        <v>0</v>
      </c>
      <c r="BJ65" s="1" t="s">
        <v>47</v>
      </c>
      <c r="BK65" s="63">
        <f>ROUND(I65*H65,2)</f>
        <v>0</v>
      </c>
      <c r="BL65" s="1" t="s">
        <v>55</v>
      </c>
      <c r="BM65" s="62" t="s">
        <v>61</v>
      </c>
    </row>
    <row r="66" spans="1:65" s="6" customFormat="1" ht="18" x14ac:dyDescent="0.2">
      <c r="B66" s="5"/>
      <c r="D66" s="64" t="s">
        <v>57</v>
      </c>
      <c r="F66" s="65" t="s">
        <v>80</v>
      </c>
      <c r="H66" s="66"/>
      <c r="L66" s="5"/>
      <c r="M66" s="67"/>
      <c r="T66" s="68"/>
      <c r="AT66" s="1" t="s">
        <v>57</v>
      </c>
      <c r="AU66" s="1" t="s">
        <v>47</v>
      </c>
    </row>
    <row r="67" spans="1:65" s="6" customFormat="1" ht="16.5" customHeight="1" x14ac:dyDescent="0.2">
      <c r="B67" s="51"/>
      <c r="C67" s="52">
        <v>10</v>
      </c>
      <c r="D67" s="52" t="s">
        <v>50</v>
      </c>
      <c r="E67" s="53" t="s">
        <v>83</v>
      </c>
      <c r="F67" s="54" t="s">
        <v>84</v>
      </c>
      <c r="G67" s="55" t="s">
        <v>53</v>
      </c>
      <c r="H67" s="56">
        <v>4</v>
      </c>
      <c r="I67" s="76">
        <v>0</v>
      </c>
      <c r="J67" s="57">
        <f>H67*I67</f>
        <v>0</v>
      </c>
      <c r="K67" s="54" t="s">
        <v>54</v>
      </c>
      <c r="L67" s="5"/>
      <c r="M67" s="58" t="s">
        <v>8</v>
      </c>
      <c r="N67" s="59" t="s">
        <v>17</v>
      </c>
      <c r="O67" s="60">
        <v>0</v>
      </c>
      <c r="P67" s="60">
        <f>O67*H67</f>
        <v>0</v>
      </c>
      <c r="Q67" s="60">
        <v>0</v>
      </c>
      <c r="R67" s="60">
        <f>Q67*H67</f>
        <v>0</v>
      </c>
      <c r="S67" s="60">
        <v>0</v>
      </c>
      <c r="T67" s="61">
        <f>S67*H67</f>
        <v>0</v>
      </c>
      <c r="AR67" s="62" t="s">
        <v>55</v>
      </c>
      <c r="AT67" s="62" t="s">
        <v>50</v>
      </c>
      <c r="AU67" s="62" t="s">
        <v>47</v>
      </c>
      <c r="AY67" s="1" t="s">
        <v>49</v>
      </c>
      <c r="BE67" s="63">
        <f>IF(N67="základní",J67,0)</f>
        <v>0</v>
      </c>
      <c r="BF67" s="63">
        <f>IF(N67="snížená",J67,0)</f>
        <v>0</v>
      </c>
      <c r="BG67" s="63">
        <f>IF(N67="zákl. přenesená",J67,0)</f>
        <v>0</v>
      </c>
      <c r="BH67" s="63">
        <f>IF(N67="sníž. přenesená",J67,0)</f>
        <v>0</v>
      </c>
      <c r="BI67" s="63">
        <f>IF(N67="nulová",J67,0)</f>
        <v>0</v>
      </c>
      <c r="BJ67" s="1" t="s">
        <v>47</v>
      </c>
      <c r="BK67" s="63">
        <f>ROUND(I67*H67,2)</f>
        <v>0</v>
      </c>
      <c r="BL67" s="1" t="s">
        <v>55</v>
      </c>
      <c r="BM67" s="62" t="s">
        <v>85</v>
      </c>
    </row>
    <row r="68" spans="1:65" s="6" customFormat="1" ht="18" x14ac:dyDescent="0.2">
      <c r="B68" s="5"/>
      <c r="D68" s="64" t="s">
        <v>57</v>
      </c>
      <c r="F68" s="65" t="s">
        <v>80</v>
      </c>
      <c r="H68" s="66"/>
      <c r="L68" s="5"/>
      <c r="M68" s="67"/>
      <c r="T68" s="68"/>
      <c r="AT68" s="1" t="s">
        <v>57</v>
      </c>
      <c r="AU68" s="1" t="s">
        <v>47</v>
      </c>
    </row>
    <row r="69" spans="1:65" s="6" customFormat="1" ht="16.5" customHeight="1" x14ac:dyDescent="0.2">
      <c r="B69" s="51"/>
      <c r="C69" s="52">
        <v>11</v>
      </c>
      <c r="D69" s="52" t="s">
        <v>50</v>
      </c>
      <c r="E69" s="53" t="s">
        <v>86</v>
      </c>
      <c r="F69" s="54" t="s">
        <v>87</v>
      </c>
      <c r="G69" s="55" t="s">
        <v>53</v>
      </c>
      <c r="H69" s="56">
        <v>3</v>
      </c>
      <c r="I69" s="76">
        <v>0</v>
      </c>
      <c r="J69" s="57">
        <f>H69*I69</f>
        <v>0</v>
      </c>
      <c r="K69" s="54" t="s">
        <v>54</v>
      </c>
      <c r="L69" s="5"/>
      <c r="M69" s="58" t="s">
        <v>8</v>
      </c>
      <c r="N69" s="59" t="s">
        <v>17</v>
      </c>
      <c r="O69" s="60">
        <v>0</v>
      </c>
      <c r="P69" s="60">
        <f>O69*H69</f>
        <v>0</v>
      </c>
      <c r="Q69" s="60">
        <v>0</v>
      </c>
      <c r="R69" s="60">
        <f>Q69*H69</f>
        <v>0</v>
      </c>
      <c r="S69" s="60">
        <v>0</v>
      </c>
      <c r="T69" s="61">
        <f>S69*H69</f>
        <v>0</v>
      </c>
      <c r="AR69" s="62" t="s">
        <v>55</v>
      </c>
      <c r="AT69" s="62" t="s">
        <v>50</v>
      </c>
      <c r="AU69" s="62" t="s">
        <v>47</v>
      </c>
      <c r="AY69" s="1" t="s">
        <v>49</v>
      </c>
      <c r="BE69" s="63">
        <f>IF(N69="základní",J69,0)</f>
        <v>0</v>
      </c>
      <c r="BF69" s="63">
        <f>IF(N69="snížená",J69,0)</f>
        <v>0</v>
      </c>
      <c r="BG69" s="63">
        <f>IF(N69="zákl. přenesená",J69,0)</f>
        <v>0</v>
      </c>
      <c r="BH69" s="63">
        <f>IF(N69="sníž. přenesená",J69,0)</f>
        <v>0</v>
      </c>
      <c r="BI69" s="63">
        <f>IF(N69="nulová",J69,0)</f>
        <v>0</v>
      </c>
      <c r="BJ69" s="1" t="s">
        <v>47</v>
      </c>
      <c r="BK69" s="63">
        <f>ROUND(I69*H69,2)</f>
        <v>0</v>
      </c>
      <c r="BL69" s="1" t="s">
        <v>55</v>
      </c>
      <c r="BM69" s="62" t="s">
        <v>61</v>
      </c>
    </row>
    <row r="70" spans="1:65" s="6" customFormat="1" ht="18" x14ac:dyDescent="0.2">
      <c r="B70" s="5"/>
      <c r="D70" s="64" t="s">
        <v>57</v>
      </c>
      <c r="F70" s="65" t="s">
        <v>80</v>
      </c>
      <c r="H70" s="66"/>
      <c r="L70" s="5"/>
      <c r="M70" s="67"/>
      <c r="T70" s="68"/>
      <c r="AT70" s="1" t="s">
        <v>57</v>
      </c>
      <c r="AU70" s="1" t="s">
        <v>47</v>
      </c>
    </row>
    <row r="71" spans="1:65" s="6" customFormat="1" ht="16.5" customHeight="1" x14ac:dyDescent="0.2">
      <c r="B71" s="51"/>
      <c r="C71" s="52">
        <v>12</v>
      </c>
      <c r="D71" s="52" t="s">
        <v>50</v>
      </c>
      <c r="E71" s="53" t="s">
        <v>88</v>
      </c>
      <c r="F71" s="54" t="s">
        <v>89</v>
      </c>
      <c r="G71" s="55" t="s">
        <v>53</v>
      </c>
      <c r="H71" s="56">
        <v>1</v>
      </c>
      <c r="I71" s="76">
        <v>0</v>
      </c>
      <c r="J71" s="57">
        <f>H71*I71</f>
        <v>0</v>
      </c>
      <c r="K71" s="54" t="s">
        <v>54</v>
      </c>
      <c r="L71" s="5"/>
      <c r="M71" s="58" t="s">
        <v>8</v>
      </c>
      <c r="N71" s="59" t="s">
        <v>17</v>
      </c>
      <c r="O71" s="60">
        <v>0</v>
      </c>
      <c r="P71" s="60">
        <f>O71*H71</f>
        <v>0</v>
      </c>
      <c r="Q71" s="60">
        <v>0</v>
      </c>
      <c r="R71" s="60">
        <f>Q71*H71</f>
        <v>0</v>
      </c>
      <c r="S71" s="60">
        <v>0</v>
      </c>
      <c r="T71" s="61">
        <f>S71*H71</f>
        <v>0</v>
      </c>
      <c r="AR71" s="62" t="s">
        <v>55</v>
      </c>
      <c r="AT71" s="62" t="s">
        <v>50</v>
      </c>
      <c r="AU71" s="62" t="s">
        <v>47</v>
      </c>
      <c r="AY71" s="1" t="s">
        <v>49</v>
      </c>
      <c r="BE71" s="63">
        <f>IF(N71="základní",J71,0)</f>
        <v>0</v>
      </c>
      <c r="BF71" s="63">
        <f>IF(N71="snížená",J71,0)</f>
        <v>0</v>
      </c>
      <c r="BG71" s="63">
        <f>IF(N71="zákl. přenesená",J71,0)</f>
        <v>0</v>
      </c>
      <c r="BH71" s="63">
        <f>IF(N71="sníž. přenesená",J71,0)</f>
        <v>0</v>
      </c>
      <c r="BI71" s="63">
        <f>IF(N71="nulová",J71,0)</f>
        <v>0</v>
      </c>
      <c r="BJ71" s="1" t="s">
        <v>47</v>
      </c>
      <c r="BK71" s="63">
        <f>ROUND(I71*H71,2)</f>
        <v>0</v>
      </c>
      <c r="BL71" s="1" t="s">
        <v>55</v>
      </c>
      <c r="BM71" s="62" t="s">
        <v>67</v>
      </c>
    </row>
    <row r="72" spans="1:65" s="6" customFormat="1" ht="18" x14ac:dyDescent="0.2">
      <c r="B72" s="5"/>
      <c r="D72" s="69" t="s">
        <v>57</v>
      </c>
      <c r="F72" s="70" t="s">
        <v>58</v>
      </c>
      <c r="L72" s="5"/>
      <c r="M72" s="67"/>
      <c r="T72" s="68"/>
      <c r="AT72" s="1" t="s">
        <v>57</v>
      </c>
      <c r="AU72" s="1" t="s">
        <v>47</v>
      </c>
    </row>
    <row r="73" spans="1:65" s="6" customFormat="1" ht="16.5" customHeight="1" x14ac:dyDescent="0.2">
      <c r="B73" s="51"/>
      <c r="C73" s="71">
        <v>13</v>
      </c>
      <c r="D73" s="71" t="s">
        <v>50</v>
      </c>
      <c r="E73" s="72" t="s">
        <v>90</v>
      </c>
      <c r="F73" s="73" t="s">
        <v>91</v>
      </c>
      <c r="G73" s="74" t="s">
        <v>53</v>
      </c>
      <c r="H73" s="75">
        <f>33+2+13+2</f>
        <v>50</v>
      </c>
      <c r="I73" s="76">
        <v>0</v>
      </c>
      <c r="J73" s="57">
        <f>H73*I73</f>
        <v>0</v>
      </c>
      <c r="K73" s="73" t="s">
        <v>54</v>
      </c>
      <c r="L73" s="5"/>
      <c r="M73" s="58" t="s">
        <v>8</v>
      </c>
      <c r="N73" s="59" t="s">
        <v>17</v>
      </c>
      <c r="O73" s="60">
        <v>0</v>
      </c>
      <c r="P73" s="60">
        <f>O73*H73</f>
        <v>0</v>
      </c>
      <c r="Q73" s="60">
        <v>0</v>
      </c>
      <c r="R73" s="60">
        <f>Q73*H73</f>
        <v>0</v>
      </c>
      <c r="S73" s="60">
        <v>0</v>
      </c>
      <c r="T73" s="61">
        <f>S73*H73</f>
        <v>0</v>
      </c>
      <c r="AR73" s="62" t="s">
        <v>55</v>
      </c>
      <c r="AT73" s="62" t="s">
        <v>50</v>
      </c>
      <c r="AU73" s="62" t="s">
        <v>47</v>
      </c>
      <c r="AY73" s="1" t="s">
        <v>49</v>
      </c>
      <c r="BE73" s="63">
        <f>IF(N73="základní",J73,0)</f>
        <v>0</v>
      </c>
      <c r="BF73" s="63">
        <f>IF(N73="snížená",J73,0)</f>
        <v>0</v>
      </c>
      <c r="BG73" s="63">
        <f>IF(N73="zákl. přenesená",J73,0)</f>
        <v>0</v>
      </c>
      <c r="BH73" s="63">
        <f>IF(N73="sníž. přenesená",J73,0)</f>
        <v>0</v>
      </c>
      <c r="BI73" s="63">
        <f>IF(N73="nulová",J73,0)</f>
        <v>0</v>
      </c>
      <c r="BJ73" s="1" t="s">
        <v>47</v>
      </c>
      <c r="BK73" s="63">
        <f>ROUND(I73*H73,2)</f>
        <v>0</v>
      </c>
      <c r="BL73" s="1" t="s">
        <v>55</v>
      </c>
      <c r="BM73" s="62" t="s">
        <v>61</v>
      </c>
    </row>
    <row r="74" spans="1:65" s="6" customFormat="1" ht="16.5" customHeight="1" x14ac:dyDescent="0.2">
      <c r="B74" s="51"/>
      <c r="C74" s="71">
        <v>14</v>
      </c>
      <c r="D74" s="71" t="s">
        <v>50</v>
      </c>
      <c r="E74" s="72" t="s">
        <v>92</v>
      </c>
      <c r="F74" s="73" t="s">
        <v>93</v>
      </c>
      <c r="G74" s="74" t="s">
        <v>53</v>
      </c>
      <c r="H74" s="75">
        <f>3+2+2</f>
        <v>7</v>
      </c>
      <c r="I74" s="76">
        <v>0</v>
      </c>
      <c r="J74" s="57">
        <f>H74*I74</f>
        <v>0</v>
      </c>
      <c r="K74" s="73" t="s">
        <v>54</v>
      </c>
      <c r="L74" s="5"/>
      <c r="M74" s="58" t="s">
        <v>8</v>
      </c>
      <c r="N74" s="59" t="s">
        <v>17</v>
      </c>
      <c r="O74" s="60">
        <v>0</v>
      </c>
      <c r="P74" s="60">
        <f>O74*H74</f>
        <v>0</v>
      </c>
      <c r="Q74" s="60">
        <v>0</v>
      </c>
      <c r="R74" s="60">
        <f>Q74*H74</f>
        <v>0</v>
      </c>
      <c r="S74" s="60">
        <v>0</v>
      </c>
      <c r="T74" s="61">
        <f>S74*H74</f>
        <v>0</v>
      </c>
      <c r="AR74" s="62" t="s">
        <v>55</v>
      </c>
      <c r="AT74" s="62" t="s">
        <v>50</v>
      </c>
      <c r="AU74" s="62" t="s">
        <v>47</v>
      </c>
      <c r="AY74" s="1" t="s">
        <v>49</v>
      </c>
      <c r="BE74" s="63">
        <f>IF(N74="základní",J74,0)</f>
        <v>0</v>
      </c>
      <c r="BF74" s="63">
        <f>IF(N74="snížená",J74,0)</f>
        <v>0</v>
      </c>
      <c r="BG74" s="63">
        <f>IF(N74="zákl. přenesená",J74,0)</f>
        <v>0</v>
      </c>
      <c r="BH74" s="63">
        <f>IF(N74="sníž. přenesená",J74,0)</f>
        <v>0</v>
      </c>
      <c r="BI74" s="63">
        <f>IF(N74="nulová",J74,0)</f>
        <v>0</v>
      </c>
      <c r="BJ74" s="1" t="s">
        <v>47</v>
      </c>
      <c r="BK74" s="63">
        <f>ROUND(I74*H74,2)</f>
        <v>0</v>
      </c>
      <c r="BL74" s="1" t="s">
        <v>55</v>
      </c>
      <c r="BM74" s="62" t="s">
        <v>61</v>
      </c>
    </row>
    <row r="75" spans="1:65" s="6" customFormat="1" ht="16.5" customHeight="1" x14ac:dyDescent="0.2">
      <c r="B75" s="51"/>
      <c r="C75" s="71">
        <v>15</v>
      </c>
      <c r="D75" s="71" t="s">
        <v>50</v>
      </c>
      <c r="E75" s="72" t="s">
        <v>94</v>
      </c>
      <c r="F75" s="73" t="s">
        <v>95</v>
      </c>
      <c r="G75" s="74" t="s">
        <v>53</v>
      </c>
      <c r="H75" s="75">
        <v>28</v>
      </c>
      <c r="I75" s="76">
        <v>0</v>
      </c>
      <c r="J75" s="57">
        <f>H75*I75</f>
        <v>0</v>
      </c>
      <c r="K75" s="73" t="s">
        <v>54</v>
      </c>
      <c r="L75" s="5"/>
      <c r="M75" s="58" t="s">
        <v>8</v>
      </c>
      <c r="N75" s="59" t="s">
        <v>17</v>
      </c>
      <c r="O75" s="60">
        <v>0</v>
      </c>
      <c r="P75" s="60">
        <f>O75*H75</f>
        <v>0</v>
      </c>
      <c r="Q75" s="60">
        <v>0</v>
      </c>
      <c r="R75" s="60">
        <f>Q75*H75</f>
        <v>0</v>
      </c>
      <c r="S75" s="60">
        <v>0</v>
      </c>
      <c r="T75" s="61">
        <f>S75*H75</f>
        <v>0</v>
      </c>
      <c r="AR75" s="62" t="s">
        <v>55</v>
      </c>
      <c r="AT75" s="62" t="s">
        <v>50</v>
      </c>
      <c r="AU75" s="62" t="s">
        <v>47</v>
      </c>
      <c r="AY75" s="1" t="s">
        <v>49</v>
      </c>
      <c r="BE75" s="63">
        <f>IF(N75="základní",J75,0)</f>
        <v>0</v>
      </c>
      <c r="BF75" s="63">
        <f>IF(N75="snížená",J75,0)</f>
        <v>0</v>
      </c>
      <c r="BG75" s="63">
        <f>IF(N75="zákl. přenesená",J75,0)</f>
        <v>0</v>
      </c>
      <c r="BH75" s="63">
        <f>IF(N75="sníž. přenesená",J75,0)</f>
        <v>0</v>
      </c>
      <c r="BI75" s="63">
        <f>IF(N75="nulová",J75,0)</f>
        <v>0</v>
      </c>
      <c r="BJ75" s="1" t="s">
        <v>47</v>
      </c>
      <c r="BK75" s="63">
        <f>ROUND(I75*H75,2)</f>
        <v>0</v>
      </c>
      <c r="BL75" s="1" t="s">
        <v>55</v>
      </c>
      <c r="BM75" s="62" t="s">
        <v>61</v>
      </c>
    </row>
    <row r="76" spans="1:65" s="6" customFormat="1" ht="16.5" customHeight="1" x14ac:dyDescent="0.2">
      <c r="B76" s="51"/>
      <c r="C76" s="71">
        <v>16</v>
      </c>
      <c r="D76" s="71" t="s">
        <v>50</v>
      </c>
      <c r="E76" s="72" t="s">
        <v>96</v>
      </c>
      <c r="F76" s="73" t="s">
        <v>97</v>
      </c>
      <c r="G76" s="74" t="s">
        <v>53</v>
      </c>
      <c r="H76" s="75">
        <v>2</v>
      </c>
      <c r="I76" s="76">
        <v>0</v>
      </c>
      <c r="J76" s="57">
        <f>H76*I76</f>
        <v>0</v>
      </c>
      <c r="K76" s="73" t="s">
        <v>54</v>
      </c>
      <c r="L76" s="5"/>
      <c r="M76" s="58" t="s">
        <v>8</v>
      </c>
      <c r="N76" s="59" t="s">
        <v>17</v>
      </c>
      <c r="O76" s="60">
        <v>0</v>
      </c>
      <c r="P76" s="60">
        <f>O76*H76</f>
        <v>0</v>
      </c>
      <c r="Q76" s="60">
        <v>0</v>
      </c>
      <c r="R76" s="60">
        <f>Q76*H76</f>
        <v>0</v>
      </c>
      <c r="S76" s="60">
        <v>0</v>
      </c>
      <c r="T76" s="61">
        <f>S76*H76</f>
        <v>0</v>
      </c>
      <c r="AR76" s="62" t="s">
        <v>55</v>
      </c>
      <c r="AT76" s="62" t="s">
        <v>50</v>
      </c>
      <c r="AU76" s="62" t="s">
        <v>47</v>
      </c>
      <c r="AY76" s="1" t="s">
        <v>49</v>
      </c>
      <c r="BE76" s="63">
        <f>IF(N76="základní",J76,0)</f>
        <v>0</v>
      </c>
      <c r="BF76" s="63">
        <f>IF(N76="snížená",J76,0)</f>
        <v>0</v>
      </c>
      <c r="BG76" s="63">
        <f>IF(N76="zákl. přenesená",J76,0)</f>
        <v>0</v>
      </c>
      <c r="BH76" s="63">
        <f>IF(N76="sníž. přenesená",J76,0)</f>
        <v>0</v>
      </c>
      <c r="BI76" s="63">
        <f>IF(N76="nulová",J76,0)</f>
        <v>0</v>
      </c>
      <c r="BJ76" s="1" t="s">
        <v>47</v>
      </c>
      <c r="BK76" s="63">
        <f>ROUND(I76*H76,2)</f>
        <v>0</v>
      </c>
      <c r="BL76" s="1" t="s">
        <v>55</v>
      </c>
      <c r="BM76" s="62" t="s">
        <v>98</v>
      </c>
    </row>
    <row r="77" spans="1:65" s="6" customFormat="1" ht="18" x14ac:dyDescent="0.2">
      <c r="B77" s="5"/>
      <c r="D77" s="69" t="s">
        <v>57</v>
      </c>
      <c r="F77" s="70" t="s">
        <v>58</v>
      </c>
      <c r="L77" s="5"/>
      <c r="M77" s="67"/>
      <c r="T77" s="68"/>
      <c r="AT77" s="1" t="s">
        <v>57</v>
      </c>
      <c r="AU77" s="1" t="s">
        <v>47</v>
      </c>
    </row>
    <row r="78" spans="1:65" s="6" customFormat="1" ht="16.5" customHeight="1" x14ac:dyDescent="0.2">
      <c r="B78" s="51"/>
      <c r="C78" s="71">
        <v>17</v>
      </c>
      <c r="D78" s="71" t="s">
        <v>50</v>
      </c>
      <c r="E78" s="72" t="s">
        <v>96</v>
      </c>
      <c r="F78" s="73" t="s">
        <v>99</v>
      </c>
      <c r="G78" s="74" t="s">
        <v>53</v>
      </c>
      <c r="H78" s="75">
        <v>2</v>
      </c>
      <c r="I78" s="76">
        <v>0</v>
      </c>
      <c r="J78" s="57">
        <f>H78*I78</f>
        <v>0</v>
      </c>
      <c r="K78" s="73" t="s">
        <v>54</v>
      </c>
      <c r="L78" s="5"/>
      <c r="M78" s="58" t="s">
        <v>8</v>
      </c>
      <c r="N78" s="59" t="s">
        <v>17</v>
      </c>
      <c r="O78" s="60">
        <v>0</v>
      </c>
      <c r="P78" s="60">
        <f>O78*H78</f>
        <v>0</v>
      </c>
      <c r="Q78" s="60">
        <v>0</v>
      </c>
      <c r="R78" s="60">
        <f>Q78*H78</f>
        <v>0</v>
      </c>
      <c r="S78" s="60">
        <v>0</v>
      </c>
      <c r="T78" s="61">
        <f>S78*H78</f>
        <v>0</v>
      </c>
      <c r="AR78" s="62" t="s">
        <v>55</v>
      </c>
      <c r="AT78" s="62" t="s">
        <v>50</v>
      </c>
      <c r="AU78" s="62" t="s">
        <v>47</v>
      </c>
      <c r="AY78" s="1" t="s">
        <v>49</v>
      </c>
      <c r="BE78" s="63">
        <f>IF(N78="základní",J78,0)</f>
        <v>0</v>
      </c>
      <c r="BF78" s="63">
        <f>IF(N78="snížená",J78,0)</f>
        <v>0</v>
      </c>
      <c r="BG78" s="63">
        <f>IF(N78="zákl. přenesená",J78,0)</f>
        <v>0</v>
      </c>
      <c r="BH78" s="63">
        <f>IF(N78="sníž. přenesená",J78,0)</f>
        <v>0</v>
      </c>
      <c r="BI78" s="63">
        <f>IF(N78="nulová",J78,0)</f>
        <v>0</v>
      </c>
      <c r="BJ78" s="1" t="s">
        <v>47</v>
      </c>
      <c r="BK78" s="63">
        <f>ROUND(I78*H78,2)</f>
        <v>0</v>
      </c>
      <c r="BL78" s="1" t="s">
        <v>55</v>
      </c>
      <c r="BM78" s="62" t="s">
        <v>100</v>
      </c>
    </row>
    <row r="79" spans="1:65" s="6" customFormat="1" ht="18" x14ac:dyDescent="0.2">
      <c r="B79" s="5"/>
      <c r="D79" s="69" t="s">
        <v>57</v>
      </c>
      <c r="F79" s="70" t="s">
        <v>58</v>
      </c>
      <c r="L79" s="5"/>
      <c r="M79" s="67"/>
      <c r="T79" s="68"/>
      <c r="AT79" s="1" t="s">
        <v>57</v>
      </c>
      <c r="AU79" s="1" t="s">
        <v>47</v>
      </c>
    </row>
    <row r="80" spans="1:65" s="6" customFormat="1" ht="16.5" customHeight="1" x14ac:dyDescent="0.2">
      <c r="A80" s="49"/>
      <c r="B80" s="51"/>
      <c r="C80" s="71">
        <v>18</v>
      </c>
      <c r="D80" s="71" t="s">
        <v>50</v>
      </c>
      <c r="E80" s="72" t="s">
        <v>96</v>
      </c>
      <c r="F80" s="73" t="s">
        <v>101</v>
      </c>
      <c r="G80" s="74" t="s">
        <v>53</v>
      </c>
      <c r="H80" s="75">
        <v>2</v>
      </c>
      <c r="I80" s="76">
        <v>0</v>
      </c>
      <c r="J80" s="57">
        <f>H80*I80</f>
        <v>0</v>
      </c>
      <c r="K80" s="73" t="s">
        <v>54</v>
      </c>
      <c r="L80" s="5"/>
      <c r="M80" s="58" t="s">
        <v>8</v>
      </c>
      <c r="N80" s="59" t="s">
        <v>17</v>
      </c>
      <c r="O80" s="60">
        <v>0</v>
      </c>
      <c r="P80" s="60">
        <f>O80*H80</f>
        <v>0</v>
      </c>
      <c r="Q80" s="60">
        <v>0</v>
      </c>
      <c r="R80" s="60">
        <f>Q80*H80</f>
        <v>0</v>
      </c>
      <c r="S80" s="60">
        <v>0</v>
      </c>
      <c r="T80" s="61">
        <f>S80*H80</f>
        <v>0</v>
      </c>
      <c r="AR80" s="62" t="s">
        <v>55</v>
      </c>
      <c r="AT80" s="62" t="s">
        <v>50</v>
      </c>
      <c r="AU80" s="62" t="s">
        <v>47</v>
      </c>
      <c r="AY80" s="1" t="s">
        <v>49</v>
      </c>
      <c r="BE80" s="63">
        <f>IF(N80="základní",J80,0)</f>
        <v>0</v>
      </c>
      <c r="BF80" s="63">
        <f>IF(N80="snížená",J80,0)</f>
        <v>0</v>
      </c>
      <c r="BG80" s="63">
        <f>IF(N80="zákl. přenesená",J80,0)</f>
        <v>0</v>
      </c>
      <c r="BH80" s="63">
        <f>IF(N80="sníž. přenesená",J80,0)</f>
        <v>0</v>
      </c>
      <c r="BI80" s="63">
        <f>IF(N80="nulová",J80,0)</f>
        <v>0</v>
      </c>
      <c r="BJ80" s="1" t="s">
        <v>47</v>
      </c>
      <c r="BK80" s="63">
        <f>ROUND(I80*H80,2)</f>
        <v>0</v>
      </c>
      <c r="BL80" s="1" t="s">
        <v>55</v>
      </c>
      <c r="BM80" s="62" t="s">
        <v>102</v>
      </c>
    </row>
    <row r="81" spans="1:65" s="6" customFormat="1" ht="18" x14ac:dyDescent="0.2">
      <c r="A81" s="49"/>
      <c r="B81" s="5"/>
      <c r="D81" s="69" t="s">
        <v>57</v>
      </c>
      <c r="F81" s="70" t="s">
        <v>58</v>
      </c>
      <c r="L81" s="5"/>
      <c r="M81" s="67"/>
      <c r="T81" s="68"/>
      <c r="AT81" s="1" t="s">
        <v>57</v>
      </c>
      <c r="AU81" s="1" t="s">
        <v>47</v>
      </c>
    </row>
    <row r="82" spans="1:65" s="6" customFormat="1" ht="16.5" customHeight="1" x14ac:dyDescent="0.2">
      <c r="B82" s="51"/>
      <c r="C82" s="71">
        <v>19</v>
      </c>
      <c r="D82" s="71" t="s">
        <v>50</v>
      </c>
      <c r="E82" s="72" t="s">
        <v>105</v>
      </c>
      <c r="F82" s="73" t="s">
        <v>103</v>
      </c>
      <c r="G82" s="74" t="s">
        <v>108</v>
      </c>
      <c r="H82" s="75">
        <v>59</v>
      </c>
      <c r="I82" s="76">
        <v>0</v>
      </c>
      <c r="J82" s="57">
        <f>H82*I82</f>
        <v>0</v>
      </c>
      <c r="K82" s="73" t="s">
        <v>54</v>
      </c>
      <c r="L82" s="5"/>
      <c r="M82" s="58" t="s">
        <v>8</v>
      </c>
      <c r="N82" s="59" t="s">
        <v>17</v>
      </c>
      <c r="O82" s="60">
        <v>0</v>
      </c>
      <c r="P82" s="60">
        <f>O82*H82</f>
        <v>0</v>
      </c>
      <c r="Q82" s="60">
        <v>0</v>
      </c>
      <c r="R82" s="60">
        <f>Q82*H82</f>
        <v>0</v>
      </c>
      <c r="S82" s="60">
        <v>0</v>
      </c>
      <c r="T82" s="61">
        <f>S82*H82</f>
        <v>0</v>
      </c>
      <c r="AR82" s="62" t="s">
        <v>55</v>
      </c>
      <c r="AT82" s="62" t="s">
        <v>50</v>
      </c>
      <c r="AU82" s="62" t="s">
        <v>47</v>
      </c>
      <c r="AY82" s="1" t="s">
        <v>49</v>
      </c>
      <c r="BE82" s="63">
        <f>IF(N82="základní",J82,0)</f>
        <v>0</v>
      </c>
      <c r="BF82" s="63">
        <f>IF(N82="snížená",J82,0)</f>
        <v>0</v>
      </c>
      <c r="BG82" s="63">
        <f>IF(N82="zákl. přenesená",J82,0)</f>
        <v>0</v>
      </c>
      <c r="BH82" s="63">
        <f>IF(N82="sníž. přenesená",J82,0)</f>
        <v>0</v>
      </c>
      <c r="BI82" s="63">
        <f>IF(N82="nulová",J82,0)</f>
        <v>0</v>
      </c>
      <c r="BJ82" s="1" t="s">
        <v>47</v>
      </c>
      <c r="BK82" s="63">
        <f>ROUND(I82*H82,2)</f>
        <v>0</v>
      </c>
      <c r="BL82" s="1" t="s">
        <v>55</v>
      </c>
      <c r="BM82" s="62" t="s">
        <v>104</v>
      </c>
    </row>
    <row r="83" spans="1:65" s="6" customFormat="1" x14ac:dyDescent="0.2">
      <c r="B83" s="5"/>
      <c r="D83" s="69" t="s">
        <v>57</v>
      </c>
      <c r="F83" s="70"/>
      <c r="L83" s="5"/>
      <c r="M83" s="67"/>
      <c r="T83" s="68"/>
      <c r="AT83" s="1" t="s">
        <v>57</v>
      </c>
      <c r="AU83" s="1" t="s">
        <v>47</v>
      </c>
    </row>
    <row r="84" spans="1:65" s="6" customFormat="1" ht="7" customHeight="1" x14ac:dyDescent="0.2">
      <c r="B84" s="12"/>
      <c r="C84" s="13"/>
      <c r="D84" s="13"/>
      <c r="E84" s="13"/>
      <c r="F84" s="13" t="s">
        <v>109</v>
      </c>
      <c r="G84" s="13"/>
      <c r="H84" s="13"/>
      <c r="I84" s="13"/>
      <c r="J84" s="13"/>
      <c r="K84" s="13"/>
      <c r="L84" s="5"/>
    </row>
  </sheetData>
  <autoFilter ref="C46:K83" xr:uid="{00000000-0009-0000-0000-000021000000}"/>
  <mergeCells count="9">
    <mergeCell ref="L2:V2"/>
    <mergeCell ref="E35:H35"/>
    <mergeCell ref="E37:H37"/>
    <mergeCell ref="E39:H39"/>
    <mergeCell ref="E7:H7"/>
    <mergeCell ref="E9:H9"/>
    <mergeCell ref="E11:H11"/>
    <mergeCell ref="E13:H13"/>
    <mergeCell ref="E33:H33"/>
  </mergeCells>
  <pageMargins left="0.39370078740157483" right="0.39370078740157483" top="0.39370078740157483" bottom="0.39370078740157483" header="0" footer="0"/>
  <pageSetup paperSize="9" scale="58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D.2.01.6 - AV technika soupis</vt:lpstr>
      <vt:lpstr>'D.2.01.6 - AV technika soupis'!Názvy_tisku</vt:lpstr>
      <vt:lpstr>'D.2.01.6 - AV technika soupis'!Oblast_tisku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Mrázek František DiS.</dc:creator>
  <cp:lastModifiedBy>Mrázek František DiS.</cp:lastModifiedBy>
  <cp:lastPrinted>2023-09-12T10:30:09Z</cp:lastPrinted>
  <dcterms:created xsi:type="dcterms:W3CDTF">2023-09-12T10:16:43Z</dcterms:created>
  <dcterms:modified xsi:type="dcterms:W3CDTF">2023-11-16T09:08:06Z</dcterms:modified>
</cp:coreProperties>
</file>