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28680" yWindow="65416" windowWidth="29040" windowHeight="15840" activeTab="0"/>
  </bookViews>
  <sheets>
    <sheet name="List1" sheetId="1" r:id="rId1"/>
    <sheet name="Předhled systémů Vytápění a chl" sheetId="2" r:id="rId2"/>
  </sheets>
  <definedNames>
    <definedName name="_xlnm.Print_Area" localSheetId="0">'List1'!$A$1:$G$31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<sst xmlns="http://schemas.openxmlformats.org/spreadsheetml/2006/main" count="852" uniqueCount="348">
  <si>
    <t>lokalita</t>
  </si>
  <si>
    <t>Náchod</t>
  </si>
  <si>
    <t>Budova A</t>
  </si>
  <si>
    <t>Budova J</t>
  </si>
  <si>
    <t>Budova K</t>
  </si>
  <si>
    <t>Budova L</t>
  </si>
  <si>
    <t>Budova G</t>
  </si>
  <si>
    <t>Hlavní  budova</t>
  </si>
  <si>
    <t>Broumov</t>
  </si>
  <si>
    <t>Nové Město nad Metují</t>
  </si>
  <si>
    <t>Rychnov nad Kněžnou</t>
  </si>
  <si>
    <t>Budova DIGIP</t>
  </si>
  <si>
    <t>Budova kuchyň</t>
  </si>
  <si>
    <t>Budova NRP</t>
  </si>
  <si>
    <t>Budova údržby</t>
  </si>
  <si>
    <t>Budova hematologie</t>
  </si>
  <si>
    <t>revidovaný objekt</t>
  </si>
  <si>
    <t>Příloha č. 2_zadávací dokumentace</t>
  </si>
  <si>
    <t>Seznam budov - cenová nabídka</t>
  </si>
  <si>
    <t>„Kontroly systému vytápění a klimatizace v ONN a.s.“</t>
  </si>
  <si>
    <t>Cena za kontrolu v Kč bez DPH</t>
  </si>
  <si>
    <t>Kontrola systému vytápění a kombinovaného systémuá vytápění a větrání</t>
  </si>
  <si>
    <t>Kontrola systému klimatizace a kombinovaného sstému klimatizace a větrání</t>
  </si>
  <si>
    <t>X</t>
  </si>
  <si>
    <t>vytápění (výkon, výrobce, rok výroby)</t>
  </si>
  <si>
    <t>typ vytápění (plyn/pára)</t>
  </si>
  <si>
    <t>Oblastní nemocnice Náchod</t>
  </si>
  <si>
    <t>Oblastní nemocnice Náchod - Celková nabídková cena v Kč bez DPH</t>
  </si>
  <si>
    <t>Oblastní nemocnice Náchod - Celkem (kontroly vytápění + klimatizace) v Kč bez DPH</t>
  </si>
  <si>
    <t>Oblastní nemocnice Náchod - Celkem (kontroly vytápění + klimatizace) v Kč s DPH</t>
  </si>
  <si>
    <t>Rychnov nad Kněžnou - Celková nabídková cena v Kč bez DPH</t>
  </si>
  <si>
    <t>Rychnov nad Kněžnou - Celkem (kontroly vytápění + klimatizace) v Kč bez DPH</t>
  </si>
  <si>
    <t>Rychnov nad Kněžnou - Celkem (kontroly vytápění + klimatizace) v Kč s DPH</t>
  </si>
  <si>
    <t>Výměník pára</t>
  </si>
  <si>
    <t>výměník teplá voda</t>
  </si>
  <si>
    <t>kotelna plyn 140 kW</t>
  </si>
  <si>
    <t>kotelna plyn 96 kW</t>
  </si>
  <si>
    <t>kotelna plyn 48 kW</t>
  </si>
  <si>
    <t>kotelna plyn 400 kW</t>
  </si>
  <si>
    <t>kotelna plyn 287 kW</t>
  </si>
  <si>
    <t>kotelna plyn2 000kW</t>
  </si>
  <si>
    <t>kotelna plyn 1 300 kW</t>
  </si>
  <si>
    <t>Budova F (H)</t>
  </si>
  <si>
    <t>Nemocnice Náchod</t>
  </si>
  <si>
    <t>Objekt</t>
  </si>
  <si>
    <t>Umístění</t>
  </si>
  <si>
    <t>Co chladí</t>
  </si>
  <si>
    <t>Výrobce</t>
  </si>
  <si>
    <t>TYP</t>
  </si>
  <si>
    <t>ROK výr.</t>
  </si>
  <si>
    <t>Chladivo</t>
  </si>
  <si>
    <t>Náplň ( Kg )</t>
  </si>
  <si>
    <t>CO2 ( tun )</t>
  </si>
  <si>
    <t>Výrobní číslo</t>
  </si>
  <si>
    <t>A</t>
  </si>
  <si>
    <t>Sever -  1 m</t>
  </si>
  <si>
    <t>Servrovna 2NP L</t>
  </si>
  <si>
    <t>Toshiba</t>
  </si>
  <si>
    <t>RAV-SP1102AT-E</t>
  </si>
  <si>
    <t>R410A</t>
  </si>
  <si>
    <t>Sever -  3 m</t>
  </si>
  <si>
    <t>Daikin</t>
  </si>
  <si>
    <t>RKS60B2VMB</t>
  </si>
  <si>
    <t>Sever - 1 m</t>
  </si>
  <si>
    <t>Vyš. Ortopedie</t>
  </si>
  <si>
    <t>RAS 18GA</t>
  </si>
  <si>
    <t>Střecha</t>
  </si>
  <si>
    <t>R60FA7W1</t>
  </si>
  <si>
    <t>R22</t>
  </si>
  <si>
    <t>C</t>
  </si>
  <si>
    <t>Západ - 3m</t>
  </si>
  <si>
    <t>Hematologie</t>
  </si>
  <si>
    <t>RAV-SM563AT-E</t>
  </si>
  <si>
    <t>Východ - 1 m L</t>
  </si>
  <si>
    <t>Východ -  1 m L</t>
  </si>
  <si>
    <t>RAV-SM803AT-E</t>
  </si>
  <si>
    <t>Střecha V</t>
  </si>
  <si>
    <t>OTH - lednice</t>
  </si>
  <si>
    <t>FRIGERA</t>
  </si>
  <si>
    <t>KJF 18N</t>
  </si>
  <si>
    <t>R404A</t>
  </si>
  <si>
    <t>Neurologie-JIP</t>
  </si>
  <si>
    <t>Mitsubishi</t>
  </si>
  <si>
    <t>PU-P140YHA</t>
  </si>
  <si>
    <t>2007/09</t>
  </si>
  <si>
    <t>D</t>
  </si>
  <si>
    <t>Sever - 1m</t>
  </si>
  <si>
    <t>Mamografie</t>
  </si>
  <si>
    <t>RAS-18GA-ES2</t>
  </si>
  <si>
    <t>R410a</t>
  </si>
  <si>
    <t>RDG-vzduchotech.</t>
  </si>
  <si>
    <t>GEA</t>
  </si>
  <si>
    <t>CGA003AB1</t>
  </si>
  <si>
    <t>Střecha C V</t>
  </si>
  <si>
    <t>OS 1</t>
  </si>
  <si>
    <t>PUHZ-RP100YHA2</t>
  </si>
  <si>
    <t>2006/05</t>
  </si>
  <si>
    <t>OS 2</t>
  </si>
  <si>
    <t>OS 3</t>
  </si>
  <si>
    <t>E</t>
  </si>
  <si>
    <t>Otropedie</t>
  </si>
  <si>
    <t>4MKS75BMVB</t>
  </si>
  <si>
    <t>Rehabil - Infekce</t>
  </si>
  <si>
    <t>Mistubishi</t>
  </si>
  <si>
    <t>MU-GA35VB</t>
  </si>
  <si>
    <t>G004879</t>
  </si>
  <si>
    <t>H (F)</t>
  </si>
  <si>
    <t>G004475</t>
  </si>
  <si>
    <t>G004977</t>
  </si>
  <si>
    <t>G004922</t>
  </si>
  <si>
    <t>G004478</t>
  </si>
  <si>
    <t>G004464</t>
  </si>
  <si>
    <t>G006838</t>
  </si>
  <si>
    <t>Rehabil.-server</t>
  </si>
  <si>
    <t>104P0045</t>
  </si>
  <si>
    <t>RAV-SM564AT-P</t>
  </si>
  <si>
    <t>Budova Rehabilitace ambulance</t>
  </si>
  <si>
    <t>sklad přízemí</t>
  </si>
  <si>
    <t>Rahabilitaca ambulance</t>
  </si>
  <si>
    <t>Daikin Europe</t>
  </si>
  <si>
    <t>RXYS Q12TMY1B</t>
  </si>
  <si>
    <t>G</t>
  </si>
  <si>
    <t>Sklep</t>
  </si>
  <si>
    <t>Mikrobiologie</t>
  </si>
  <si>
    <t>JDK</t>
  </si>
  <si>
    <t>MC - 28</t>
  </si>
  <si>
    <t>Patologie</t>
  </si>
  <si>
    <t>JME-E-15(2G)/008</t>
  </si>
  <si>
    <t>0053/10</t>
  </si>
  <si>
    <t>0052/10</t>
  </si>
  <si>
    <t>KJF M18</t>
  </si>
  <si>
    <t>052/92</t>
  </si>
  <si>
    <t>RXB50CV1B</t>
  </si>
  <si>
    <t>K052338</t>
  </si>
  <si>
    <t>RXB35C5V1B9</t>
  </si>
  <si>
    <t>T027498</t>
  </si>
  <si>
    <t>K052062</t>
  </si>
  <si>
    <t>RXB25C5V1B9</t>
  </si>
  <si>
    <t>T023449</t>
  </si>
  <si>
    <t>T001131</t>
  </si>
  <si>
    <t>Stěna budovy VZT</t>
  </si>
  <si>
    <t>VZT</t>
  </si>
  <si>
    <t>Fujitsu</t>
  </si>
  <si>
    <t>AOYA72LALT</t>
  </si>
  <si>
    <t>R000497</t>
  </si>
  <si>
    <t>R000447</t>
  </si>
  <si>
    <t>AOYC45LETL</t>
  </si>
  <si>
    <t>T008403</t>
  </si>
  <si>
    <t>AOYG45LETL</t>
  </si>
  <si>
    <t>T008402</t>
  </si>
  <si>
    <t>server</t>
  </si>
  <si>
    <t>AOYG24LFCC</t>
  </si>
  <si>
    <t>E035062</t>
  </si>
  <si>
    <t>AYG12LMCA</t>
  </si>
  <si>
    <t>E062743</t>
  </si>
  <si>
    <t>Přístavek budovy</t>
  </si>
  <si>
    <t>operační sály ortop</t>
  </si>
  <si>
    <t>robather</t>
  </si>
  <si>
    <t>laboratoře OTS</t>
  </si>
  <si>
    <t>CMX18TB3N</t>
  </si>
  <si>
    <t>CMR22TB3N</t>
  </si>
  <si>
    <t>Frigoriferi</t>
  </si>
  <si>
    <t>Sály chirurgie</t>
  </si>
  <si>
    <t>RX604V1B</t>
  </si>
  <si>
    <t>J004235</t>
  </si>
  <si>
    <t>Bok budovy</t>
  </si>
  <si>
    <t>T001477</t>
  </si>
  <si>
    <t>RTG CT</t>
  </si>
  <si>
    <t>AOYG30LFT</t>
  </si>
  <si>
    <t>T011772</t>
  </si>
  <si>
    <t>AOYG09LMCA</t>
  </si>
  <si>
    <t>E009762</t>
  </si>
  <si>
    <t>Cytostatika</t>
  </si>
  <si>
    <t>LG</t>
  </si>
  <si>
    <t>AUUW488D2</t>
  </si>
  <si>
    <t>306KATM00025</t>
  </si>
  <si>
    <t>RXS35K2V1B</t>
  </si>
  <si>
    <t>J042673</t>
  </si>
  <si>
    <t>010P0341</t>
  </si>
  <si>
    <t>Kuchyň</t>
  </si>
  <si>
    <t>předchladírna</t>
  </si>
  <si>
    <t>RAS-10GA-ES2</t>
  </si>
  <si>
    <t>2. ovoce, zelenina</t>
  </si>
  <si>
    <t>RIVACOLD</t>
  </si>
  <si>
    <t>HUCR17A</t>
  </si>
  <si>
    <t>1. zelenina</t>
  </si>
  <si>
    <t>HUCR21A</t>
  </si>
  <si>
    <t>maso-zelenina</t>
  </si>
  <si>
    <t>GEOTEK</t>
  </si>
  <si>
    <t>HJ-EP-026MMY</t>
  </si>
  <si>
    <t>R404a</t>
  </si>
  <si>
    <t>mléko</t>
  </si>
  <si>
    <t>HUCER33AT</t>
  </si>
  <si>
    <t>maso-předchladírna</t>
  </si>
  <si>
    <t>Horní nemocnice Náchod</t>
  </si>
  <si>
    <t>Stěna budovy</t>
  </si>
  <si>
    <t>RAV-SM564ATP</t>
  </si>
  <si>
    <t>Gynekologie</t>
  </si>
  <si>
    <t>4MXS80E3V3B2</t>
  </si>
  <si>
    <t>J003874</t>
  </si>
  <si>
    <t>CTXS35K3V1B</t>
  </si>
  <si>
    <t>J002935</t>
  </si>
  <si>
    <t>J002946</t>
  </si>
  <si>
    <t>gynekologie</t>
  </si>
  <si>
    <t>J002878</t>
  </si>
  <si>
    <t>FTXB25C2C1B</t>
  </si>
  <si>
    <t>J105699</t>
  </si>
  <si>
    <t>RXB25C5V1B</t>
  </si>
  <si>
    <t>T021311</t>
  </si>
  <si>
    <t>administrativní p.</t>
  </si>
  <si>
    <t>Carrier</t>
  </si>
  <si>
    <t>38GL018G</t>
  </si>
  <si>
    <t>05AQ128902</t>
  </si>
  <si>
    <t>chlazení vody VZT</t>
  </si>
  <si>
    <t>Clivet</t>
  </si>
  <si>
    <t>WRA101</t>
  </si>
  <si>
    <t>AC12219E0108</t>
  </si>
  <si>
    <t>AC12219E0109</t>
  </si>
  <si>
    <t>VZT porodnice</t>
  </si>
  <si>
    <t>PU-P125YHA</t>
  </si>
  <si>
    <t>6J00472</t>
  </si>
  <si>
    <t>pokoj sester</t>
  </si>
  <si>
    <t>RXB20C5V1B9</t>
  </si>
  <si>
    <t>E003602</t>
  </si>
  <si>
    <t>pokoj lékařů</t>
  </si>
  <si>
    <t>Půda</t>
  </si>
  <si>
    <t>porodnice</t>
  </si>
  <si>
    <t>porodnice nadstandart</t>
  </si>
  <si>
    <t>laboratoř  OKB</t>
  </si>
  <si>
    <t>RAV-SM1104AT-PE</t>
  </si>
  <si>
    <t>R60G27W1</t>
  </si>
  <si>
    <t>R407c</t>
  </si>
  <si>
    <t>General</t>
  </si>
  <si>
    <t>AOG20AWB</t>
  </si>
  <si>
    <t>T000390</t>
  </si>
  <si>
    <t>hemodialíza</t>
  </si>
  <si>
    <t>3MXS68G3V1B2</t>
  </si>
  <si>
    <t>J013148</t>
  </si>
  <si>
    <t>Sklad odpadů</t>
  </si>
  <si>
    <t>na patologii</t>
  </si>
  <si>
    <t>Danfoss</t>
  </si>
  <si>
    <t>OP-MPHC0346</t>
  </si>
  <si>
    <t>062878BP1616</t>
  </si>
  <si>
    <t>Nemocnice Broumov</t>
  </si>
  <si>
    <t>RAV-SM562AT-E</t>
  </si>
  <si>
    <t>5,3 kW</t>
  </si>
  <si>
    <t xml:space="preserve">cetnrální UPS </t>
  </si>
  <si>
    <t>RXS50L2V1B</t>
  </si>
  <si>
    <t>J111257</t>
  </si>
  <si>
    <t>laboratoř</t>
  </si>
  <si>
    <t>RXV25AV1B</t>
  </si>
  <si>
    <t>C000184</t>
  </si>
  <si>
    <t>U země budovy</t>
  </si>
  <si>
    <t>RAS24GA-ES2</t>
  </si>
  <si>
    <t>Na střeše</t>
  </si>
  <si>
    <t>server půda</t>
  </si>
  <si>
    <t>J121910</t>
  </si>
  <si>
    <t>VZT NIP-BIOP</t>
  </si>
  <si>
    <t>RXYQ14T7V1B</t>
  </si>
  <si>
    <t>Márnice</t>
  </si>
  <si>
    <t>chladící box</t>
  </si>
  <si>
    <t>Zanotti</t>
  </si>
  <si>
    <t>MSB120T002F</t>
  </si>
  <si>
    <t>R404</t>
  </si>
  <si>
    <t>1343398L</t>
  </si>
  <si>
    <t>Nemocnice Rychnov</t>
  </si>
  <si>
    <t>chirurgie + ortopedie</t>
  </si>
  <si>
    <t>Trane</t>
  </si>
  <si>
    <t>ECGCH250</t>
  </si>
  <si>
    <t>R417a</t>
  </si>
  <si>
    <t>2 x 12</t>
  </si>
  <si>
    <t xml:space="preserve">2 x 28,152 </t>
  </si>
  <si>
    <t>ERI3746</t>
  </si>
  <si>
    <t>VZT ARO</t>
  </si>
  <si>
    <t>AirBlue</t>
  </si>
  <si>
    <t>AlfaCF161</t>
  </si>
  <si>
    <t>chladírna</t>
  </si>
  <si>
    <t>Frigera</t>
  </si>
  <si>
    <t>KJN40CH-11</t>
  </si>
  <si>
    <t>VZT sterilizace</t>
  </si>
  <si>
    <t>AOYA90LALT</t>
  </si>
  <si>
    <t>R000161</t>
  </si>
  <si>
    <t>R000148</t>
  </si>
  <si>
    <t>chirurgie + ambulance</t>
  </si>
  <si>
    <t>MUZ-6C25VA</t>
  </si>
  <si>
    <t>Panasonic</t>
  </si>
  <si>
    <t>CU-AW9GKE</t>
  </si>
  <si>
    <t>Na zemi u budovy</t>
  </si>
  <si>
    <t>VZT onkologie</t>
  </si>
  <si>
    <t>EVWA8HBW1S</t>
  </si>
  <si>
    <t>jídelna</t>
  </si>
  <si>
    <t>RY125FJ7W1</t>
  </si>
  <si>
    <t>Chladící box</t>
  </si>
  <si>
    <t>714319H</t>
  </si>
  <si>
    <t>714316H</t>
  </si>
  <si>
    <t>gynekologická ambulance</t>
  </si>
  <si>
    <t>MUZ-GC35VA</t>
  </si>
  <si>
    <t>0000695T</t>
  </si>
  <si>
    <t>Na zemi</t>
  </si>
  <si>
    <t>sterilizace</t>
  </si>
  <si>
    <t>PUH-P8MYA</t>
  </si>
  <si>
    <t>R407C</t>
  </si>
  <si>
    <t>17UH1285</t>
  </si>
  <si>
    <t>interna JIP</t>
  </si>
  <si>
    <t>PUH-P10MYA</t>
  </si>
  <si>
    <t>16UH2830</t>
  </si>
  <si>
    <t>17UH1494</t>
  </si>
  <si>
    <t>porodní sál</t>
  </si>
  <si>
    <t>RXS35L</t>
  </si>
  <si>
    <t>J102902</t>
  </si>
  <si>
    <t>Porodní sál</t>
  </si>
  <si>
    <t>FTXS35K</t>
  </si>
  <si>
    <t>J047696</t>
  </si>
  <si>
    <t>server - interní budova</t>
  </si>
  <si>
    <t>CU-PW18GKE</t>
  </si>
  <si>
    <t>7527202280R</t>
  </si>
  <si>
    <t>MU-A18Wv</t>
  </si>
  <si>
    <t>VZT gynekologický sál</t>
  </si>
  <si>
    <t>PUH2-P200YKA</t>
  </si>
  <si>
    <t>5E01221</t>
  </si>
  <si>
    <t>VZT porodnický sál</t>
  </si>
  <si>
    <t>PU15MXC1-EU</t>
  </si>
  <si>
    <t>2 x 4,8</t>
  </si>
  <si>
    <t>16U0076</t>
  </si>
  <si>
    <t>sklad těl</t>
  </si>
  <si>
    <t>Rivacold</t>
  </si>
  <si>
    <t>UCR23N</t>
  </si>
  <si>
    <t>95100G439</t>
  </si>
  <si>
    <t xml:space="preserve">Stěna </t>
  </si>
  <si>
    <t>interní ambulance</t>
  </si>
  <si>
    <t>CU-PB9DKE</t>
  </si>
  <si>
    <t>Stěna</t>
  </si>
  <si>
    <t>laboratoř biochemie</t>
  </si>
  <si>
    <t>MU-CF-GA50VB</t>
  </si>
  <si>
    <t>7000119T</t>
  </si>
  <si>
    <t>MU-CF-GA60VB</t>
  </si>
  <si>
    <t>7000040T</t>
  </si>
  <si>
    <t>7000069T</t>
  </si>
  <si>
    <t>RXB35C2V1B</t>
  </si>
  <si>
    <t>J096778</t>
  </si>
  <si>
    <t>RXB60CV1B</t>
  </si>
  <si>
    <t>K023700</t>
  </si>
  <si>
    <t>Přehled jednotlivých systémů vytápění a chlazení</t>
  </si>
  <si>
    <r>
      <t xml:space="preserve">Ø </t>
    </r>
    <r>
      <rPr>
        <sz val="8"/>
        <color theme="1"/>
        <rFont val="Times New Roman"/>
        <family val="1"/>
      </rPr>
      <t>regulovaná látka</t>
    </r>
  </si>
  <si>
    <t>viz druhý list (Přehled jednotlivých systémů vytápění a chlazení)</t>
  </si>
  <si>
    <t>V…............................................dne…............................................</t>
  </si>
  <si>
    <t>….........................................................................</t>
  </si>
  <si>
    <t>podpis osoby oprávněné jednat jménem či za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</si>
</sst>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0" borderId="2" xfId="0" applyFont="1" applyBorder="1"/>
    <xf numFmtId="44" fontId="3" fillId="3" borderId="3" xfId="20" applyFont="1" applyFill="1" applyBorder="1"/>
    <xf numFmtId="44" fontId="3" fillId="4" borderId="3" xfId="2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44" fontId="3" fillId="3" borderId="6" xfId="20" applyFont="1" applyFill="1" applyBorder="1"/>
    <xf numFmtId="0" fontId="3" fillId="2" borderId="7" xfId="0" applyFont="1" applyFill="1" applyBorder="1" applyAlignment="1">
      <alignment wrapText="1"/>
    </xf>
    <xf numFmtId="44" fontId="3" fillId="3" borderId="8" xfId="20" applyFont="1" applyFill="1" applyBorder="1"/>
    <xf numFmtId="44" fontId="3" fillId="4" borderId="6" xfId="20" applyFont="1" applyFill="1" applyBorder="1" applyAlignment="1">
      <alignment horizontal="center"/>
    </xf>
    <xf numFmtId="44" fontId="3" fillId="3" borderId="9" xfId="20" applyFont="1" applyFill="1" applyBorder="1"/>
    <xf numFmtId="44" fontId="3" fillId="3" borderId="10" xfId="20" applyFont="1" applyFill="1" applyBorder="1"/>
    <xf numFmtId="44" fontId="2" fillId="3" borderId="10" xfId="20" applyFont="1" applyFill="1" applyBorder="1"/>
    <xf numFmtId="44" fontId="3" fillId="3" borderId="11" xfId="20" applyFont="1" applyFill="1" applyBorder="1"/>
    <xf numFmtId="0" fontId="3" fillId="0" borderId="9" xfId="0" applyFont="1" applyBorder="1"/>
    <xf numFmtId="0" fontId="3" fillId="0" borderId="12" xfId="0" applyFont="1" applyBorder="1"/>
    <xf numFmtId="44" fontId="3" fillId="3" borderId="13" xfId="20" applyFont="1" applyFill="1" applyBorder="1"/>
    <xf numFmtId="44" fontId="3" fillId="3" borderId="14" xfId="20" applyFont="1" applyFill="1" applyBorder="1"/>
    <xf numFmtId="44" fontId="3" fillId="4" borderId="15" xfId="20" applyFont="1" applyFill="1" applyBorder="1" applyAlignment="1">
      <alignment horizontal="center"/>
    </xf>
    <xf numFmtId="44" fontId="3" fillId="3" borderId="16" xfId="20" applyFont="1" applyFill="1" applyBorder="1"/>
    <xf numFmtId="44" fontId="3" fillId="4" borderId="14" xfId="20" applyFont="1" applyFill="1" applyBorder="1" applyAlignment="1">
      <alignment horizontal="center"/>
    </xf>
    <xf numFmtId="44" fontId="3" fillId="3" borderId="15" xfId="2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9" fillId="5" borderId="1" xfId="0" applyFont="1" applyFill="1" applyBorder="1"/>
    <xf numFmtId="0" fontId="9" fillId="0" borderId="1" xfId="0" applyFont="1" applyBorder="1"/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5" borderId="19" xfId="0" applyFont="1" applyFill="1" applyBorder="1"/>
    <xf numFmtId="0" fontId="2" fillId="5" borderId="19" xfId="0" applyFont="1" applyFill="1" applyBorder="1" applyAlignment="1">
      <alignment horizontal="right"/>
    </xf>
    <xf numFmtId="0" fontId="2" fillId="5" borderId="20" xfId="0" applyFont="1" applyFill="1" applyBorder="1"/>
    <xf numFmtId="0" fontId="2" fillId="0" borderId="1" xfId="0" applyFont="1" applyBorder="1" applyAlignment="1">
      <alignment horizontal="right" vertical="center"/>
    </xf>
    <xf numFmtId="0" fontId="2" fillId="0" borderId="21" xfId="0" applyFont="1" applyBorder="1"/>
    <xf numFmtId="0" fontId="2" fillId="5" borderId="21" xfId="0" applyFont="1" applyFill="1" applyBorder="1"/>
    <xf numFmtId="0" fontId="2" fillId="5" borderId="21" xfId="0" applyFont="1" applyFill="1" applyBorder="1" applyAlignment="1">
      <alignment horizontal="right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5" borderId="8" xfId="0" applyFont="1" applyFill="1" applyBorder="1" applyAlignment="1">
      <alignment horizontal="right"/>
    </xf>
    <xf numFmtId="0" fontId="2" fillId="0" borderId="2" xfId="0" applyFont="1" applyBorder="1"/>
    <xf numFmtId="0" fontId="2" fillId="5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5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11" fontId="2" fillId="5" borderId="3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5" borderId="26" xfId="0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4" fontId="3" fillId="3" borderId="2" xfId="20" applyFont="1" applyFill="1" applyBorder="1" applyAlignment="1">
      <alignment horizontal="center"/>
    </xf>
    <xf numFmtId="44" fontId="3" fillId="3" borderId="3" xfId="20" applyFont="1" applyFill="1" applyBorder="1" applyAlignment="1">
      <alignment horizontal="center"/>
    </xf>
    <xf numFmtId="44" fontId="3" fillId="3" borderId="4" xfId="20" applyFont="1" applyFill="1" applyBorder="1" applyAlignment="1">
      <alignment horizontal="center"/>
    </xf>
    <xf numFmtId="44" fontId="3" fillId="3" borderId="6" xfId="2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44" fontId="3" fillId="3" borderId="40" xfId="20" applyFont="1" applyFill="1" applyBorder="1" applyAlignment="1">
      <alignment horizontal="center"/>
    </xf>
    <xf numFmtId="44" fontId="3" fillId="3" borderId="41" xfId="20" applyFont="1" applyFill="1" applyBorder="1" applyAlignment="1">
      <alignment horizontal="center"/>
    </xf>
    <xf numFmtId="44" fontId="3" fillId="3" borderId="42" xfId="20" applyFont="1" applyFill="1" applyBorder="1" applyAlignment="1">
      <alignment horizontal="center"/>
    </xf>
    <xf numFmtId="44" fontId="3" fillId="3" borderId="43" xfId="2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0" fontId="6" fillId="7" borderId="47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left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 topLeftCell="A1">
      <selection activeCell="N21" sqref="N21"/>
    </sheetView>
  </sheetViews>
  <sheetFormatPr defaultColWidth="9.140625" defaultRowHeight="15"/>
  <cols>
    <col min="1" max="1" width="22.57421875" style="0" customWidth="1"/>
    <col min="2" max="2" width="22.421875" style="0" customWidth="1"/>
    <col min="3" max="5" width="18.28125" style="0" customWidth="1"/>
    <col min="6" max="7" width="32.28125" style="0" customWidth="1"/>
  </cols>
  <sheetData>
    <row r="1" spans="1:6" ht="15">
      <c r="A1" s="2" t="s">
        <v>17</v>
      </c>
      <c r="B1" s="2"/>
      <c r="C1" s="2"/>
      <c r="D1" s="2"/>
      <c r="E1" s="2"/>
      <c r="F1" s="2"/>
    </row>
    <row r="2" spans="1:7" ht="15.75">
      <c r="A2" s="83" t="s">
        <v>19</v>
      </c>
      <c r="B2" s="83"/>
      <c r="C2" s="83"/>
      <c r="D2" s="83"/>
      <c r="E2" s="83"/>
      <c r="F2" s="83"/>
      <c r="G2" s="83"/>
    </row>
    <row r="3" spans="1:7" ht="15.75">
      <c r="A3" s="84" t="s">
        <v>18</v>
      </c>
      <c r="B3" s="84"/>
      <c r="C3" s="84"/>
      <c r="D3" s="84"/>
      <c r="E3" s="84"/>
      <c r="F3" s="84"/>
      <c r="G3" s="84"/>
    </row>
    <row r="4" spans="1:7" ht="15">
      <c r="A4" s="2"/>
      <c r="B4" s="2"/>
      <c r="C4" s="2"/>
      <c r="D4" s="2"/>
      <c r="E4" s="2"/>
      <c r="F4" s="2"/>
      <c r="G4" s="1"/>
    </row>
    <row r="5" spans="1:7" ht="39">
      <c r="A5" s="88" t="s">
        <v>0</v>
      </c>
      <c r="B5" s="89" t="s">
        <v>16</v>
      </c>
      <c r="C5" s="88" t="s">
        <v>24</v>
      </c>
      <c r="D5" s="79" t="s">
        <v>25</v>
      </c>
      <c r="E5" s="80"/>
      <c r="F5" s="4" t="s">
        <v>21</v>
      </c>
      <c r="G5" s="4" t="s">
        <v>22</v>
      </c>
    </row>
    <row r="6" spans="1:7" ht="15.75" thickBot="1">
      <c r="A6" s="89"/>
      <c r="B6" s="90"/>
      <c r="C6" s="89"/>
      <c r="D6" s="81"/>
      <c r="E6" s="82"/>
      <c r="F6" s="11" t="s">
        <v>20</v>
      </c>
      <c r="G6" s="11" t="s">
        <v>20</v>
      </c>
    </row>
    <row r="7" spans="1:7" ht="16.5" customHeight="1" thickBot="1">
      <c r="A7" s="103" t="s">
        <v>26</v>
      </c>
      <c r="B7" s="104"/>
      <c r="C7" s="104"/>
      <c r="D7" s="104"/>
      <c r="E7" s="104"/>
      <c r="F7" s="104"/>
      <c r="G7" s="105"/>
    </row>
    <row r="8" spans="1:7" ht="30.75" customHeight="1">
      <c r="A8" s="18" t="s">
        <v>1</v>
      </c>
      <c r="B8" s="19" t="s">
        <v>2</v>
      </c>
      <c r="C8" s="19" t="s">
        <v>33</v>
      </c>
      <c r="D8" s="63" t="s">
        <v>344</v>
      </c>
      <c r="E8" s="64"/>
      <c r="F8" s="23"/>
      <c r="G8" s="15"/>
    </row>
    <row r="9" spans="1:7" ht="15">
      <c r="A9" s="5" t="s">
        <v>1</v>
      </c>
      <c r="B9" s="3" t="s">
        <v>3</v>
      </c>
      <c r="C9" s="3" t="s">
        <v>33</v>
      </c>
      <c r="D9" s="65"/>
      <c r="E9" s="66"/>
      <c r="F9" s="21"/>
      <c r="G9" s="6"/>
    </row>
    <row r="10" spans="1:7" ht="15">
      <c r="A10" s="5" t="s">
        <v>1</v>
      </c>
      <c r="B10" s="3" t="s">
        <v>4</v>
      </c>
      <c r="C10" s="3" t="s">
        <v>33</v>
      </c>
      <c r="D10" s="65"/>
      <c r="E10" s="66"/>
      <c r="F10" s="21"/>
      <c r="G10" s="6"/>
    </row>
    <row r="11" spans="1:7" ht="15">
      <c r="A11" s="5" t="s">
        <v>1</v>
      </c>
      <c r="B11" s="3" t="s">
        <v>5</v>
      </c>
      <c r="C11" s="3" t="s">
        <v>33</v>
      </c>
      <c r="D11" s="65"/>
      <c r="E11" s="66"/>
      <c r="F11" s="21"/>
      <c r="G11" s="6"/>
    </row>
    <row r="12" spans="1:7" ht="15">
      <c r="A12" s="5" t="s">
        <v>1</v>
      </c>
      <c r="B12" s="3" t="s">
        <v>42</v>
      </c>
      <c r="D12" s="65"/>
      <c r="E12" s="66"/>
      <c r="F12" s="21"/>
      <c r="G12" s="6"/>
    </row>
    <row r="13" spans="1:7" ht="15">
      <c r="A13" s="5" t="s">
        <v>1</v>
      </c>
      <c r="B13" s="3" t="s">
        <v>6</v>
      </c>
      <c r="C13" s="3" t="s">
        <v>33</v>
      </c>
      <c r="D13" s="65"/>
      <c r="E13" s="66"/>
      <c r="F13" s="21"/>
      <c r="G13" s="6"/>
    </row>
    <row r="14" spans="1:7" ht="15">
      <c r="A14" s="5" t="s">
        <v>8</v>
      </c>
      <c r="B14" s="3" t="s">
        <v>7</v>
      </c>
      <c r="C14" s="3" t="s">
        <v>34</v>
      </c>
      <c r="D14" s="65"/>
      <c r="E14" s="66"/>
      <c r="F14" s="24" t="s">
        <v>23</v>
      </c>
      <c r="G14" s="6"/>
    </row>
    <row r="15" spans="1:7" ht="15.75" thickBot="1">
      <c r="A15" s="8" t="s">
        <v>9</v>
      </c>
      <c r="B15" s="9" t="s">
        <v>7</v>
      </c>
      <c r="C15" s="9" t="s">
        <v>35</v>
      </c>
      <c r="D15" s="67"/>
      <c r="E15" s="68"/>
      <c r="F15" s="25"/>
      <c r="G15" s="13" t="s">
        <v>23</v>
      </c>
    </row>
    <row r="16" spans="1:7" ht="21" customHeight="1">
      <c r="A16" s="91" t="s">
        <v>27</v>
      </c>
      <c r="B16" s="92"/>
      <c r="C16" s="92"/>
      <c r="D16" s="92"/>
      <c r="E16" s="93"/>
      <c r="F16" s="17">
        <f>F8+F9+F10+F11+F12+F13+F15</f>
        <v>0</v>
      </c>
      <c r="G16" s="12">
        <f>G8+G9+G10+G11+G12+G13+G14</f>
        <v>0</v>
      </c>
    </row>
    <row r="17" spans="1:7" ht="21" customHeight="1">
      <c r="A17" s="76" t="s">
        <v>28</v>
      </c>
      <c r="B17" s="77"/>
      <c r="C17" s="77"/>
      <c r="D17" s="77"/>
      <c r="E17" s="94"/>
      <c r="F17" s="96">
        <f>F16+G16</f>
        <v>0</v>
      </c>
      <c r="G17" s="97"/>
    </row>
    <row r="18" spans="1:7" ht="21" customHeight="1" thickBot="1">
      <c r="A18" s="73" t="s">
        <v>29</v>
      </c>
      <c r="B18" s="74"/>
      <c r="C18" s="74"/>
      <c r="D18" s="74"/>
      <c r="E18" s="95"/>
      <c r="F18" s="98"/>
      <c r="G18" s="99"/>
    </row>
    <row r="19" spans="1:7" ht="15.75" thickBot="1">
      <c r="A19" s="100" t="s">
        <v>10</v>
      </c>
      <c r="B19" s="101"/>
      <c r="C19" s="101"/>
      <c r="D19" s="101"/>
      <c r="E19" s="101"/>
      <c r="F19" s="101"/>
      <c r="G19" s="102"/>
    </row>
    <row r="20" spans="1:7" ht="15">
      <c r="A20" s="18" t="s">
        <v>10</v>
      </c>
      <c r="B20" s="19" t="s">
        <v>7</v>
      </c>
      <c r="C20" s="19" t="s">
        <v>41</v>
      </c>
      <c r="D20" s="63" t="s">
        <v>344</v>
      </c>
      <c r="E20" s="64"/>
      <c r="F20" s="20"/>
      <c r="G20" s="12"/>
    </row>
    <row r="21" spans="1:7" ht="15">
      <c r="A21" s="5" t="s">
        <v>10</v>
      </c>
      <c r="B21" s="3" t="s">
        <v>11</v>
      </c>
      <c r="C21" s="3" t="s">
        <v>40</v>
      </c>
      <c r="D21" s="65"/>
      <c r="E21" s="66"/>
      <c r="F21" s="21"/>
      <c r="G21" s="6"/>
    </row>
    <row r="22" spans="1:7" ht="15">
      <c r="A22" s="5" t="s">
        <v>10</v>
      </c>
      <c r="B22" s="3" t="s">
        <v>12</v>
      </c>
      <c r="C22" s="3" t="s">
        <v>39</v>
      </c>
      <c r="D22" s="65"/>
      <c r="E22" s="66"/>
      <c r="F22" s="21"/>
      <c r="G22" s="6"/>
    </row>
    <row r="23" spans="1:7" ht="15">
      <c r="A23" s="5" t="s">
        <v>10</v>
      </c>
      <c r="B23" s="3" t="s">
        <v>13</v>
      </c>
      <c r="C23" s="3" t="s">
        <v>38</v>
      </c>
      <c r="D23" s="65"/>
      <c r="E23" s="66"/>
      <c r="F23" s="21"/>
      <c r="G23" s="7" t="s">
        <v>23</v>
      </c>
    </row>
    <row r="24" spans="1:7" ht="15">
      <c r="A24" s="5" t="s">
        <v>10</v>
      </c>
      <c r="B24" s="3" t="s">
        <v>14</v>
      </c>
      <c r="C24" s="3" t="s">
        <v>37</v>
      </c>
      <c r="D24" s="65"/>
      <c r="E24" s="66"/>
      <c r="F24" s="21"/>
      <c r="G24" s="7" t="s">
        <v>23</v>
      </c>
    </row>
    <row r="25" spans="1:7" ht="15.75" thickBot="1">
      <c r="A25" s="8" t="s">
        <v>10</v>
      </c>
      <c r="B25" s="9" t="s">
        <v>15</v>
      </c>
      <c r="C25" s="9" t="s">
        <v>36</v>
      </c>
      <c r="D25" s="67"/>
      <c r="E25" s="68"/>
      <c r="F25" s="22" t="s">
        <v>23</v>
      </c>
      <c r="G25" s="10"/>
    </row>
    <row r="26" spans="1:7" ht="20.25" customHeight="1">
      <c r="A26" s="85" t="s">
        <v>30</v>
      </c>
      <c r="B26" s="86"/>
      <c r="C26" s="86"/>
      <c r="D26" s="86"/>
      <c r="E26" s="87"/>
      <c r="F26" s="14">
        <f>F20+F21+F22+F23+F24</f>
        <v>0</v>
      </c>
      <c r="G26" s="16">
        <f>G20+G21+G22+G25</f>
        <v>0</v>
      </c>
    </row>
    <row r="27" spans="1:7" ht="20.25" customHeight="1">
      <c r="A27" s="76" t="s">
        <v>31</v>
      </c>
      <c r="B27" s="77"/>
      <c r="C27" s="77"/>
      <c r="D27" s="77"/>
      <c r="E27" s="78"/>
      <c r="F27" s="69">
        <f>F26+G26</f>
        <v>0</v>
      </c>
      <c r="G27" s="70"/>
    </row>
    <row r="28" spans="1:7" ht="20.25" customHeight="1" thickBot="1">
      <c r="A28" s="73" t="s">
        <v>32</v>
      </c>
      <c r="B28" s="74"/>
      <c r="C28" s="74"/>
      <c r="D28" s="74"/>
      <c r="E28" s="75"/>
      <c r="F28" s="71">
        <v>0</v>
      </c>
      <c r="G28" s="72"/>
    </row>
    <row r="29" spans="1:7" ht="15">
      <c r="A29" s="2"/>
      <c r="B29" s="2"/>
      <c r="C29" s="2"/>
      <c r="D29" s="2"/>
      <c r="E29" s="2"/>
      <c r="F29" s="2"/>
      <c r="G29" s="1"/>
    </row>
    <row r="30" spans="1:7" ht="15">
      <c r="A30" s="62" t="s">
        <v>345</v>
      </c>
      <c r="B30" s="62"/>
      <c r="C30" s="2"/>
      <c r="D30" s="2"/>
      <c r="E30" s="2"/>
      <c r="F30" s="2"/>
      <c r="G30" s="1"/>
    </row>
    <row r="31" spans="1:7" ht="15">
      <c r="A31" s="1"/>
      <c r="B31" s="1"/>
      <c r="C31" s="1"/>
      <c r="D31" s="1"/>
      <c r="E31" s="1"/>
      <c r="F31" s="61" t="s">
        <v>346</v>
      </c>
      <c r="G31" s="61"/>
    </row>
    <row r="32" spans="1:7" ht="15">
      <c r="A32" s="1"/>
      <c r="B32" s="1"/>
      <c r="C32" s="1"/>
      <c r="D32" s="1"/>
      <c r="E32" s="1"/>
      <c r="F32" s="61" t="s">
        <v>347</v>
      </c>
      <c r="G32" s="61"/>
    </row>
    <row r="33" spans="1:7" ht="15">
      <c r="A33" s="1"/>
      <c r="B33" s="1"/>
      <c r="C33" s="1"/>
      <c r="D33" s="1"/>
      <c r="E33" s="1"/>
      <c r="F33" s="1"/>
      <c r="G33" s="1"/>
    </row>
  </sheetData>
  <mergeCells count="23">
    <mergeCell ref="D5:E6"/>
    <mergeCell ref="A2:G2"/>
    <mergeCell ref="A3:G3"/>
    <mergeCell ref="A26:E26"/>
    <mergeCell ref="A5:A6"/>
    <mergeCell ref="B5:B6"/>
    <mergeCell ref="C5:C6"/>
    <mergeCell ref="A16:E16"/>
    <mergeCell ref="A17:E17"/>
    <mergeCell ref="A18:E18"/>
    <mergeCell ref="F17:G17"/>
    <mergeCell ref="F18:G18"/>
    <mergeCell ref="A19:G19"/>
    <mergeCell ref="A7:G7"/>
    <mergeCell ref="F32:G32"/>
    <mergeCell ref="A30:B30"/>
    <mergeCell ref="D8:E15"/>
    <mergeCell ref="D20:E25"/>
    <mergeCell ref="F31:G31"/>
    <mergeCell ref="F27:G27"/>
    <mergeCell ref="F28:G28"/>
    <mergeCell ref="A28:E28"/>
    <mergeCell ref="A27:E2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5674-E46F-4084-9F21-A9F43CE89FFC}">
  <dimension ref="A1:J133"/>
  <sheetViews>
    <sheetView workbookViewId="0" topLeftCell="A1">
      <selection activeCell="A1" sqref="A1:J1"/>
    </sheetView>
  </sheetViews>
  <sheetFormatPr defaultColWidth="9.140625" defaultRowHeight="15"/>
  <cols>
    <col min="2" max="2" width="16.57421875" style="0" customWidth="1"/>
    <col min="3" max="3" width="22.140625" style="0" customWidth="1"/>
    <col min="4" max="4" width="12.7109375" style="0" customWidth="1"/>
    <col min="5" max="5" width="23.00390625" style="0" customWidth="1"/>
    <col min="6" max="6" width="13.57421875" style="0" customWidth="1"/>
    <col min="7" max="7" width="13.421875" style="0" customWidth="1"/>
    <col min="8" max="8" width="12.8515625" style="0" customWidth="1"/>
    <col min="9" max="9" width="13.00390625" style="0" customWidth="1"/>
    <col min="10" max="10" width="13.8515625" style="0" customWidth="1"/>
  </cols>
  <sheetData>
    <row r="1" spans="1:10" ht="15.75" thickBot="1">
      <c r="A1" s="106" t="s">
        <v>342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5.75" thickBot="1">
      <c r="A2" s="109" t="s">
        <v>43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5.75" thickBot="1">
      <c r="A3" s="44" t="s">
        <v>44</v>
      </c>
      <c r="B3" s="45" t="s">
        <v>45</v>
      </c>
      <c r="C3" s="45" t="s">
        <v>46</v>
      </c>
      <c r="D3" s="45" t="s">
        <v>47</v>
      </c>
      <c r="E3" s="45" t="s">
        <v>48</v>
      </c>
      <c r="F3" s="45" t="s">
        <v>49</v>
      </c>
      <c r="G3" s="45" t="s">
        <v>50</v>
      </c>
      <c r="H3" s="45" t="s">
        <v>51</v>
      </c>
      <c r="I3" s="45" t="s">
        <v>52</v>
      </c>
      <c r="J3" s="46" t="s">
        <v>53</v>
      </c>
    </row>
    <row r="4" spans="1:10" ht="15">
      <c r="A4" s="47" t="s">
        <v>54</v>
      </c>
      <c r="B4" s="42" t="s">
        <v>55</v>
      </c>
      <c r="C4" s="42" t="s">
        <v>56</v>
      </c>
      <c r="D4" s="42" t="s">
        <v>57</v>
      </c>
      <c r="E4" s="42" t="s">
        <v>58</v>
      </c>
      <c r="F4" s="43"/>
      <c r="G4" s="42" t="s">
        <v>59</v>
      </c>
      <c r="H4" s="42">
        <v>2.95</v>
      </c>
      <c r="I4" s="42">
        <f>H4*2.088</f>
        <v>6.1596</v>
      </c>
      <c r="J4" s="48"/>
    </row>
    <row r="5" spans="1:10" ht="15">
      <c r="A5" s="49" t="s">
        <v>54</v>
      </c>
      <c r="B5" s="28" t="s">
        <v>60</v>
      </c>
      <c r="C5" s="28" t="s">
        <v>56</v>
      </c>
      <c r="D5" s="28" t="s">
        <v>61</v>
      </c>
      <c r="E5" s="28" t="s">
        <v>62</v>
      </c>
      <c r="F5" s="29">
        <v>2005</v>
      </c>
      <c r="G5" s="28" t="s">
        <v>59</v>
      </c>
      <c r="H5" s="28">
        <v>1.7</v>
      </c>
      <c r="I5" s="28">
        <f>H5*2.088</f>
        <v>3.5496</v>
      </c>
      <c r="J5" s="50">
        <v>6501479</v>
      </c>
    </row>
    <row r="6" spans="1:10" ht="15">
      <c r="A6" s="49" t="s">
        <v>54</v>
      </c>
      <c r="B6" s="28" t="s">
        <v>63</v>
      </c>
      <c r="C6" s="28" t="s">
        <v>64</v>
      </c>
      <c r="D6" s="28" t="s">
        <v>57</v>
      </c>
      <c r="E6" s="28" t="s">
        <v>65</v>
      </c>
      <c r="F6" s="29"/>
      <c r="G6" s="28" t="s">
        <v>59</v>
      </c>
      <c r="H6" s="28">
        <v>1.26</v>
      </c>
      <c r="I6" s="28">
        <f>H6*2.088</f>
        <v>2.6308800000000003</v>
      </c>
      <c r="J6" s="50">
        <v>72200029</v>
      </c>
    </row>
    <row r="7" spans="1:10" ht="15">
      <c r="A7" s="49" t="s">
        <v>54</v>
      </c>
      <c r="B7" s="28" t="s">
        <v>66</v>
      </c>
      <c r="C7" s="28" t="s">
        <v>56</v>
      </c>
      <c r="D7" s="28" t="s">
        <v>61</v>
      </c>
      <c r="E7" s="28" t="s">
        <v>67</v>
      </c>
      <c r="F7" s="29">
        <v>2002</v>
      </c>
      <c r="G7" s="28" t="s">
        <v>68</v>
      </c>
      <c r="H7" s="28">
        <v>1.7</v>
      </c>
      <c r="I7" s="30" t="s">
        <v>343</v>
      </c>
      <c r="J7" s="50"/>
    </row>
    <row r="8" spans="1:10" ht="15">
      <c r="A8" s="49" t="s">
        <v>69</v>
      </c>
      <c r="B8" s="27" t="s">
        <v>70</v>
      </c>
      <c r="C8" s="27" t="s">
        <v>71</v>
      </c>
      <c r="D8" s="27" t="s">
        <v>57</v>
      </c>
      <c r="E8" s="27" t="s">
        <v>72</v>
      </c>
      <c r="F8" s="31"/>
      <c r="G8" s="27" t="s">
        <v>59</v>
      </c>
      <c r="H8" s="27">
        <v>1</v>
      </c>
      <c r="I8" s="27">
        <f aca="true" t="shared" si="0" ref="I8:I10">H8*2.088</f>
        <v>2.088</v>
      </c>
      <c r="J8" s="51"/>
    </row>
    <row r="9" spans="1:10" ht="15">
      <c r="A9" s="49" t="s">
        <v>69</v>
      </c>
      <c r="B9" s="27" t="s">
        <v>73</v>
      </c>
      <c r="C9" s="27" t="s">
        <v>71</v>
      </c>
      <c r="D9" s="27" t="s">
        <v>57</v>
      </c>
      <c r="E9" s="27" t="s">
        <v>72</v>
      </c>
      <c r="F9" s="31"/>
      <c r="G9" s="27" t="s">
        <v>59</v>
      </c>
      <c r="H9" s="27">
        <v>1</v>
      </c>
      <c r="I9" s="27">
        <f t="shared" si="0"/>
        <v>2.088</v>
      </c>
      <c r="J9" s="51"/>
    </row>
    <row r="10" spans="1:10" ht="15">
      <c r="A10" s="49" t="s">
        <v>69</v>
      </c>
      <c r="B10" s="27" t="s">
        <v>74</v>
      </c>
      <c r="C10" s="27" t="s">
        <v>71</v>
      </c>
      <c r="D10" s="27" t="s">
        <v>57</v>
      </c>
      <c r="E10" s="27" t="s">
        <v>75</v>
      </c>
      <c r="F10" s="31"/>
      <c r="G10" s="27" t="s">
        <v>59</v>
      </c>
      <c r="H10" s="27">
        <v>1.7</v>
      </c>
      <c r="I10" s="27">
        <f t="shared" si="0"/>
        <v>3.5496</v>
      </c>
      <c r="J10" s="51"/>
    </row>
    <row r="11" spans="1:10" ht="15">
      <c r="A11" s="49" t="s">
        <v>69</v>
      </c>
      <c r="B11" s="27" t="s">
        <v>76</v>
      </c>
      <c r="C11" s="27" t="s">
        <v>77</v>
      </c>
      <c r="D11" s="27" t="s">
        <v>78</v>
      </c>
      <c r="E11" s="27" t="s">
        <v>79</v>
      </c>
      <c r="F11" s="31">
        <v>2006</v>
      </c>
      <c r="G11" s="27" t="s">
        <v>80</v>
      </c>
      <c r="H11" s="27">
        <v>8.1</v>
      </c>
      <c r="I11" s="27">
        <f>H11*3.922</f>
        <v>31.7682</v>
      </c>
      <c r="J11" s="51"/>
    </row>
    <row r="12" spans="1:10" ht="15">
      <c r="A12" s="49" t="s">
        <v>69</v>
      </c>
      <c r="B12" s="27" t="s">
        <v>76</v>
      </c>
      <c r="C12" s="27" t="s">
        <v>77</v>
      </c>
      <c r="D12" s="27" t="s">
        <v>78</v>
      </c>
      <c r="E12" s="27" t="s">
        <v>79</v>
      </c>
      <c r="F12" s="31">
        <v>2006</v>
      </c>
      <c r="G12" s="27" t="s">
        <v>80</v>
      </c>
      <c r="H12" s="27">
        <v>8.1</v>
      </c>
      <c r="I12" s="27">
        <f>H12*3.922</f>
        <v>31.7682</v>
      </c>
      <c r="J12" s="51"/>
    </row>
    <row r="13" spans="1:10" ht="15">
      <c r="A13" s="49" t="s">
        <v>69</v>
      </c>
      <c r="B13" s="32" t="s">
        <v>66</v>
      </c>
      <c r="C13" s="28" t="s">
        <v>81</v>
      </c>
      <c r="D13" s="28" t="s">
        <v>82</v>
      </c>
      <c r="E13" s="28" t="s">
        <v>83</v>
      </c>
      <c r="F13" s="29" t="s">
        <v>84</v>
      </c>
      <c r="G13" s="28" t="s">
        <v>59</v>
      </c>
      <c r="H13" s="28">
        <v>5</v>
      </c>
      <c r="I13" s="28">
        <f>H13*2.088</f>
        <v>10.440000000000001</v>
      </c>
      <c r="J13" s="50"/>
    </row>
    <row r="14" spans="1:10" ht="15">
      <c r="A14" s="49" t="s">
        <v>85</v>
      </c>
      <c r="B14" s="27" t="s">
        <v>86</v>
      </c>
      <c r="C14" s="27" t="s">
        <v>87</v>
      </c>
      <c r="D14" s="27" t="s">
        <v>57</v>
      </c>
      <c r="E14" s="27" t="s">
        <v>88</v>
      </c>
      <c r="F14" s="31"/>
      <c r="G14" s="27" t="s">
        <v>89</v>
      </c>
      <c r="H14" s="27">
        <v>1.26</v>
      </c>
      <c r="I14" s="27">
        <f>H14*2.088</f>
        <v>2.6308800000000003</v>
      </c>
      <c r="J14" s="51"/>
    </row>
    <row r="15" spans="1:10" ht="15">
      <c r="A15" s="49" t="s">
        <v>85</v>
      </c>
      <c r="B15" s="28" t="s">
        <v>86</v>
      </c>
      <c r="C15" s="28" t="s">
        <v>90</v>
      </c>
      <c r="D15" s="28" t="s">
        <v>91</v>
      </c>
      <c r="E15" s="28" t="s">
        <v>92</v>
      </c>
      <c r="F15" s="29">
        <v>2001</v>
      </c>
      <c r="G15" s="28" t="s">
        <v>68</v>
      </c>
      <c r="H15" s="28">
        <v>2.2</v>
      </c>
      <c r="I15" s="30" t="s">
        <v>343</v>
      </c>
      <c r="J15" s="50"/>
    </row>
    <row r="16" spans="1:10" ht="15">
      <c r="A16" s="49" t="s">
        <v>85</v>
      </c>
      <c r="B16" s="27" t="s">
        <v>93</v>
      </c>
      <c r="C16" s="27" t="s">
        <v>94</v>
      </c>
      <c r="D16" s="27" t="s">
        <v>82</v>
      </c>
      <c r="E16" s="27" t="s">
        <v>95</v>
      </c>
      <c r="F16" s="31" t="s">
        <v>96</v>
      </c>
      <c r="G16" s="27" t="s">
        <v>59</v>
      </c>
      <c r="H16" s="27">
        <v>5</v>
      </c>
      <c r="I16" s="27">
        <f aca="true" t="shared" si="1" ref="I16:I28">H16*2.088</f>
        <v>10.440000000000001</v>
      </c>
      <c r="J16" s="51"/>
    </row>
    <row r="17" spans="1:10" ht="15">
      <c r="A17" s="49" t="s">
        <v>85</v>
      </c>
      <c r="B17" s="27" t="s">
        <v>93</v>
      </c>
      <c r="C17" s="27" t="s">
        <v>97</v>
      </c>
      <c r="D17" s="27" t="s">
        <v>82</v>
      </c>
      <c r="E17" s="27" t="s">
        <v>95</v>
      </c>
      <c r="F17" s="31" t="s">
        <v>96</v>
      </c>
      <c r="G17" s="27" t="s">
        <v>59</v>
      </c>
      <c r="H17" s="27">
        <v>5</v>
      </c>
      <c r="I17" s="27">
        <f t="shared" si="1"/>
        <v>10.440000000000001</v>
      </c>
      <c r="J17" s="51"/>
    </row>
    <row r="18" spans="1:10" ht="15">
      <c r="A18" s="49" t="s">
        <v>85</v>
      </c>
      <c r="B18" s="27" t="s">
        <v>93</v>
      </c>
      <c r="C18" s="27" t="s">
        <v>98</v>
      </c>
      <c r="D18" s="27" t="s">
        <v>82</v>
      </c>
      <c r="E18" s="27" t="s">
        <v>95</v>
      </c>
      <c r="F18" s="31" t="s">
        <v>96</v>
      </c>
      <c r="G18" s="27" t="s">
        <v>59</v>
      </c>
      <c r="H18" s="27">
        <v>5</v>
      </c>
      <c r="I18" s="27">
        <f t="shared" si="1"/>
        <v>10.440000000000001</v>
      </c>
      <c r="J18" s="51"/>
    </row>
    <row r="19" spans="1:10" ht="15">
      <c r="A19" s="49" t="s">
        <v>99</v>
      </c>
      <c r="B19" s="33" t="s">
        <v>76</v>
      </c>
      <c r="C19" s="27" t="s">
        <v>100</v>
      </c>
      <c r="D19" s="27" t="s">
        <v>61</v>
      </c>
      <c r="E19" s="27" t="s">
        <v>101</v>
      </c>
      <c r="F19" s="31">
        <v>2004</v>
      </c>
      <c r="G19" s="27" t="s">
        <v>59</v>
      </c>
      <c r="H19" s="27">
        <v>2.3</v>
      </c>
      <c r="I19" s="27">
        <f t="shared" si="1"/>
        <v>4.8024</v>
      </c>
      <c r="J19" s="51"/>
    </row>
    <row r="20" spans="1:10" ht="15">
      <c r="A20" s="52"/>
      <c r="B20" s="27" t="s">
        <v>66</v>
      </c>
      <c r="C20" s="27" t="s">
        <v>102</v>
      </c>
      <c r="D20" s="27" t="s">
        <v>103</v>
      </c>
      <c r="E20" s="27" t="s">
        <v>104</v>
      </c>
      <c r="F20" s="31" t="s">
        <v>96</v>
      </c>
      <c r="G20" s="27" t="s">
        <v>59</v>
      </c>
      <c r="H20" s="27">
        <v>0.7</v>
      </c>
      <c r="I20" s="27">
        <f t="shared" si="1"/>
        <v>1.4616</v>
      </c>
      <c r="J20" s="51" t="s">
        <v>105</v>
      </c>
    </row>
    <row r="21" spans="1:10" ht="15">
      <c r="A21" s="49" t="s">
        <v>106</v>
      </c>
      <c r="B21" s="27" t="s">
        <v>66</v>
      </c>
      <c r="C21" s="27" t="s">
        <v>102</v>
      </c>
      <c r="D21" s="27" t="s">
        <v>103</v>
      </c>
      <c r="E21" s="27" t="s">
        <v>104</v>
      </c>
      <c r="F21" s="31" t="s">
        <v>96</v>
      </c>
      <c r="G21" s="27" t="s">
        <v>59</v>
      </c>
      <c r="H21" s="27">
        <v>0.7</v>
      </c>
      <c r="I21" s="27">
        <f t="shared" si="1"/>
        <v>1.4616</v>
      </c>
      <c r="J21" s="51" t="s">
        <v>107</v>
      </c>
    </row>
    <row r="22" spans="1:10" ht="15">
      <c r="A22" s="49" t="s">
        <v>106</v>
      </c>
      <c r="B22" s="27" t="s">
        <v>66</v>
      </c>
      <c r="C22" s="27" t="s">
        <v>102</v>
      </c>
      <c r="D22" s="27" t="s">
        <v>103</v>
      </c>
      <c r="E22" s="27" t="s">
        <v>104</v>
      </c>
      <c r="F22" s="31" t="s">
        <v>96</v>
      </c>
      <c r="G22" s="27" t="s">
        <v>59</v>
      </c>
      <c r="H22" s="27">
        <v>0.7</v>
      </c>
      <c r="I22" s="27">
        <f t="shared" si="1"/>
        <v>1.4616</v>
      </c>
      <c r="J22" s="51" t="s">
        <v>108</v>
      </c>
    </row>
    <row r="23" spans="1:10" ht="15">
      <c r="A23" s="49" t="s">
        <v>106</v>
      </c>
      <c r="B23" s="33" t="s">
        <v>66</v>
      </c>
      <c r="C23" s="27" t="s">
        <v>102</v>
      </c>
      <c r="D23" s="27" t="s">
        <v>103</v>
      </c>
      <c r="E23" s="27" t="s">
        <v>104</v>
      </c>
      <c r="F23" s="31" t="s">
        <v>96</v>
      </c>
      <c r="G23" s="27" t="s">
        <v>59</v>
      </c>
      <c r="H23" s="27">
        <v>0.7</v>
      </c>
      <c r="I23" s="27">
        <f t="shared" si="1"/>
        <v>1.4616</v>
      </c>
      <c r="J23" s="51" t="s">
        <v>109</v>
      </c>
    </row>
    <row r="24" spans="1:10" ht="15">
      <c r="A24" s="49" t="s">
        <v>106</v>
      </c>
      <c r="B24" s="33" t="s">
        <v>66</v>
      </c>
      <c r="C24" s="27" t="s">
        <v>102</v>
      </c>
      <c r="D24" s="27" t="s">
        <v>103</v>
      </c>
      <c r="E24" s="27" t="s">
        <v>104</v>
      </c>
      <c r="F24" s="31" t="s">
        <v>96</v>
      </c>
      <c r="G24" s="27" t="s">
        <v>59</v>
      </c>
      <c r="H24" s="27">
        <v>0.7</v>
      </c>
      <c r="I24" s="27">
        <f t="shared" si="1"/>
        <v>1.4616</v>
      </c>
      <c r="J24" s="51" t="s">
        <v>110</v>
      </c>
    </row>
    <row r="25" spans="1:10" ht="15">
      <c r="A25" s="49" t="s">
        <v>106</v>
      </c>
      <c r="B25" s="33" t="s">
        <v>66</v>
      </c>
      <c r="C25" s="27" t="s">
        <v>102</v>
      </c>
      <c r="D25" s="27" t="s">
        <v>103</v>
      </c>
      <c r="E25" s="27" t="s">
        <v>104</v>
      </c>
      <c r="F25" s="31" t="s">
        <v>96</v>
      </c>
      <c r="G25" s="27" t="s">
        <v>59</v>
      </c>
      <c r="H25" s="27">
        <v>0.7</v>
      </c>
      <c r="I25" s="27">
        <f t="shared" si="1"/>
        <v>1.4616</v>
      </c>
      <c r="J25" s="51" t="s">
        <v>111</v>
      </c>
    </row>
    <row r="26" spans="1:10" ht="15">
      <c r="A26" s="49" t="s">
        <v>106</v>
      </c>
      <c r="B26" s="27" t="s">
        <v>66</v>
      </c>
      <c r="C26" s="27" t="s">
        <v>102</v>
      </c>
      <c r="D26" s="27" t="s">
        <v>103</v>
      </c>
      <c r="E26" s="27" t="s">
        <v>104</v>
      </c>
      <c r="F26" s="31" t="s">
        <v>96</v>
      </c>
      <c r="G26" s="27" t="s">
        <v>59</v>
      </c>
      <c r="H26" s="27">
        <v>0.7</v>
      </c>
      <c r="I26" s="27">
        <f t="shared" si="1"/>
        <v>1.4616</v>
      </c>
      <c r="J26" s="51" t="s">
        <v>112</v>
      </c>
    </row>
    <row r="27" spans="1:10" ht="15">
      <c r="A27" s="49" t="s">
        <v>106</v>
      </c>
      <c r="B27" s="27" t="s">
        <v>66</v>
      </c>
      <c r="C27" s="27" t="s">
        <v>113</v>
      </c>
      <c r="D27" s="27" t="s">
        <v>57</v>
      </c>
      <c r="E27" s="27" t="s">
        <v>72</v>
      </c>
      <c r="F27" s="31">
        <v>2011</v>
      </c>
      <c r="G27" s="27" t="s">
        <v>59</v>
      </c>
      <c r="H27" s="27">
        <v>1</v>
      </c>
      <c r="I27" s="27">
        <f t="shared" si="1"/>
        <v>2.088</v>
      </c>
      <c r="J27" s="51" t="s">
        <v>114</v>
      </c>
    </row>
    <row r="28" spans="1:10" ht="15">
      <c r="A28" s="49" t="s">
        <v>106</v>
      </c>
      <c r="B28" s="27" t="s">
        <v>66</v>
      </c>
      <c r="C28" s="27" t="s">
        <v>113</v>
      </c>
      <c r="D28" s="27" t="s">
        <v>57</v>
      </c>
      <c r="E28" s="27" t="s">
        <v>115</v>
      </c>
      <c r="F28" s="31">
        <v>2017</v>
      </c>
      <c r="G28" s="27" t="s">
        <v>59</v>
      </c>
      <c r="H28" s="27">
        <v>1.1</v>
      </c>
      <c r="I28" s="27">
        <f t="shared" si="1"/>
        <v>2.2968</v>
      </c>
      <c r="J28" s="51">
        <v>72200554</v>
      </c>
    </row>
    <row r="29" spans="1:10" ht="45">
      <c r="A29" s="49"/>
      <c r="B29" s="34" t="s">
        <v>116</v>
      </c>
      <c r="C29" s="35" t="s">
        <v>117</v>
      </c>
      <c r="D29" s="35" t="s">
        <v>118</v>
      </c>
      <c r="E29" s="36" t="s">
        <v>119</v>
      </c>
      <c r="F29" s="37" t="s">
        <v>120</v>
      </c>
      <c r="G29" s="37">
        <v>2008</v>
      </c>
      <c r="H29" s="38"/>
      <c r="I29" s="39"/>
      <c r="J29" s="50"/>
    </row>
    <row r="30" spans="1:10" ht="15">
      <c r="A30" s="49" t="s">
        <v>121</v>
      </c>
      <c r="B30" s="28" t="s">
        <v>122</v>
      </c>
      <c r="C30" s="28" t="s">
        <v>123</v>
      </c>
      <c r="D30" s="28" t="s">
        <v>124</v>
      </c>
      <c r="E30" s="28" t="s">
        <v>125</v>
      </c>
      <c r="F30" s="29">
        <v>1992</v>
      </c>
      <c r="G30" s="28" t="s">
        <v>68</v>
      </c>
      <c r="H30" s="28">
        <v>3.1</v>
      </c>
      <c r="I30" s="30" t="s">
        <v>343</v>
      </c>
      <c r="J30" s="50">
        <v>195</v>
      </c>
    </row>
    <row r="31" spans="1:10" ht="15">
      <c r="A31" s="49" t="s">
        <v>121</v>
      </c>
      <c r="B31" s="32" t="s">
        <v>122</v>
      </c>
      <c r="C31" s="28" t="s">
        <v>126</v>
      </c>
      <c r="D31" s="28" t="s">
        <v>124</v>
      </c>
      <c r="E31" s="28" t="s">
        <v>127</v>
      </c>
      <c r="F31" s="29">
        <v>2010</v>
      </c>
      <c r="G31" s="28" t="s">
        <v>59</v>
      </c>
      <c r="H31" s="28">
        <v>1.3</v>
      </c>
      <c r="I31" s="28">
        <f aca="true" t="shared" si="2" ref="I31:I32">H31*2.088</f>
        <v>2.7144000000000004</v>
      </c>
      <c r="J31" s="50" t="s">
        <v>128</v>
      </c>
    </row>
    <row r="32" spans="1:10" ht="15">
      <c r="A32" s="49" t="s">
        <v>121</v>
      </c>
      <c r="B32" s="32" t="s">
        <v>122</v>
      </c>
      <c r="C32" s="28" t="s">
        <v>126</v>
      </c>
      <c r="D32" s="28" t="s">
        <v>124</v>
      </c>
      <c r="E32" s="28" t="s">
        <v>127</v>
      </c>
      <c r="F32" s="29">
        <v>2010</v>
      </c>
      <c r="G32" s="28" t="s">
        <v>59</v>
      </c>
      <c r="H32" s="28">
        <v>1.3</v>
      </c>
      <c r="I32" s="28">
        <f t="shared" si="2"/>
        <v>2.7144000000000004</v>
      </c>
      <c r="J32" s="50" t="s">
        <v>129</v>
      </c>
    </row>
    <row r="33" spans="1:10" ht="15">
      <c r="A33" s="49" t="s">
        <v>121</v>
      </c>
      <c r="B33" s="32" t="s">
        <v>122</v>
      </c>
      <c r="C33" s="28" t="s">
        <v>126</v>
      </c>
      <c r="D33" s="28" t="s">
        <v>124</v>
      </c>
      <c r="E33" s="28" t="s">
        <v>130</v>
      </c>
      <c r="F33" s="29">
        <v>1992</v>
      </c>
      <c r="G33" s="28" t="s">
        <v>68</v>
      </c>
      <c r="H33" s="28">
        <v>3.1</v>
      </c>
      <c r="I33" s="30" t="s">
        <v>343</v>
      </c>
      <c r="J33" s="50" t="s">
        <v>131</v>
      </c>
    </row>
    <row r="34" spans="1:10" ht="15">
      <c r="A34" s="49" t="s">
        <v>121</v>
      </c>
      <c r="B34" s="27" t="s">
        <v>66</v>
      </c>
      <c r="C34" s="27" t="s">
        <v>123</v>
      </c>
      <c r="D34" s="27" t="s">
        <v>61</v>
      </c>
      <c r="E34" s="27" t="s">
        <v>132</v>
      </c>
      <c r="F34" s="31">
        <v>2017</v>
      </c>
      <c r="G34" s="27" t="s">
        <v>59</v>
      </c>
      <c r="H34" s="27">
        <v>1.45</v>
      </c>
      <c r="I34" s="27">
        <f aca="true" t="shared" si="3" ref="I34:I44">H34*2.088</f>
        <v>3.0276</v>
      </c>
      <c r="J34" s="51" t="s">
        <v>133</v>
      </c>
    </row>
    <row r="35" spans="1:10" ht="15">
      <c r="A35" s="49" t="s">
        <v>121</v>
      </c>
      <c r="B35" s="27" t="s">
        <v>66</v>
      </c>
      <c r="C35" s="27" t="s">
        <v>123</v>
      </c>
      <c r="D35" s="27" t="s">
        <v>61</v>
      </c>
      <c r="E35" s="27" t="s">
        <v>134</v>
      </c>
      <c r="F35" s="31">
        <v>2017</v>
      </c>
      <c r="G35" s="27" t="s">
        <v>59</v>
      </c>
      <c r="H35" s="27">
        <v>1.1</v>
      </c>
      <c r="I35" s="27">
        <f t="shared" si="3"/>
        <v>2.2968</v>
      </c>
      <c r="J35" s="51" t="s">
        <v>135</v>
      </c>
    </row>
    <row r="36" spans="1:10" ht="15">
      <c r="A36" s="49" t="s">
        <v>121</v>
      </c>
      <c r="B36" s="27" t="s">
        <v>66</v>
      </c>
      <c r="C36" s="27" t="s">
        <v>123</v>
      </c>
      <c r="D36" s="27" t="s">
        <v>61</v>
      </c>
      <c r="E36" s="27" t="s">
        <v>132</v>
      </c>
      <c r="F36" s="31">
        <v>2017</v>
      </c>
      <c r="G36" s="27" t="s">
        <v>59</v>
      </c>
      <c r="H36" s="27">
        <v>1.55</v>
      </c>
      <c r="I36" s="27">
        <f t="shared" si="3"/>
        <v>3.2364</v>
      </c>
      <c r="J36" s="51" t="s">
        <v>136</v>
      </c>
    </row>
    <row r="37" spans="1:10" ht="15">
      <c r="A37" s="49" t="s">
        <v>121</v>
      </c>
      <c r="B37" s="27" t="s">
        <v>66</v>
      </c>
      <c r="C37" s="27" t="s">
        <v>123</v>
      </c>
      <c r="D37" s="27" t="s">
        <v>61</v>
      </c>
      <c r="E37" s="27" t="s">
        <v>137</v>
      </c>
      <c r="F37" s="31">
        <v>2017</v>
      </c>
      <c r="G37" s="27" t="s">
        <v>59</v>
      </c>
      <c r="H37" s="27">
        <v>0.74</v>
      </c>
      <c r="I37" s="27">
        <f t="shared" si="3"/>
        <v>1.54512</v>
      </c>
      <c r="J37" s="51" t="s">
        <v>138</v>
      </c>
    </row>
    <row r="38" spans="1:10" ht="15">
      <c r="A38" s="49" t="s">
        <v>121</v>
      </c>
      <c r="B38" s="27" t="s">
        <v>66</v>
      </c>
      <c r="C38" s="27" t="s">
        <v>123</v>
      </c>
      <c r="D38" s="27" t="s">
        <v>61</v>
      </c>
      <c r="E38" s="27" t="s">
        <v>137</v>
      </c>
      <c r="F38" s="31">
        <v>2017</v>
      </c>
      <c r="G38" s="27" t="s">
        <v>59</v>
      </c>
      <c r="H38" s="27">
        <v>0.74</v>
      </c>
      <c r="I38" s="27">
        <f t="shared" si="3"/>
        <v>1.54512</v>
      </c>
      <c r="J38" s="51" t="s">
        <v>139</v>
      </c>
    </row>
    <row r="39" spans="1:10" ht="15">
      <c r="A39" s="49" t="s">
        <v>99</v>
      </c>
      <c r="B39" s="32" t="s">
        <v>140</v>
      </c>
      <c r="C39" s="28" t="s">
        <v>141</v>
      </c>
      <c r="D39" s="28" t="s">
        <v>142</v>
      </c>
      <c r="E39" s="28" t="s">
        <v>143</v>
      </c>
      <c r="F39" s="29">
        <v>2015</v>
      </c>
      <c r="G39" s="28" t="s">
        <v>59</v>
      </c>
      <c r="H39" s="28">
        <v>11.2</v>
      </c>
      <c r="I39" s="28">
        <f t="shared" si="3"/>
        <v>23.3856</v>
      </c>
      <c r="J39" s="50" t="s">
        <v>144</v>
      </c>
    </row>
    <row r="40" spans="1:10" ht="15">
      <c r="A40" s="49" t="s">
        <v>99</v>
      </c>
      <c r="B40" s="32" t="s">
        <v>140</v>
      </c>
      <c r="C40" s="28" t="s">
        <v>141</v>
      </c>
      <c r="D40" s="28" t="s">
        <v>142</v>
      </c>
      <c r="E40" s="28" t="s">
        <v>143</v>
      </c>
      <c r="F40" s="29">
        <v>2015</v>
      </c>
      <c r="G40" s="28" t="s">
        <v>59</v>
      </c>
      <c r="H40" s="28">
        <v>11.2</v>
      </c>
      <c r="I40" s="28">
        <f t="shared" si="3"/>
        <v>23.3856</v>
      </c>
      <c r="J40" s="50" t="s">
        <v>145</v>
      </c>
    </row>
    <row r="41" spans="1:10" ht="15">
      <c r="A41" s="49" t="s">
        <v>99</v>
      </c>
      <c r="B41" s="32" t="s">
        <v>140</v>
      </c>
      <c r="C41" s="28" t="s">
        <v>141</v>
      </c>
      <c r="D41" s="28" t="s">
        <v>142</v>
      </c>
      <c r="E41" s="28" t="s">
        <v>146</v>
      </c>
      <c r="F41" s="29">
        <v>2015</v>
      </c>
      <c r="G41" s="28" t="s">
        <v>59</v>
      </c>
      <c r="H41" s="28">
        <v>3.35</v>
      </c>
      <c r="I41" s="28">
        <f t="shared" si="3"/>
        <v>6.994800000000001</v>
      </c>
      <c r="J41" s="50" t="s">
        <v>147</v>
      </c>
    </row>
    <row r="42" spans="1:10" ht="15">
      <c r="A42" s="49" t="s">
        <v>99</v>
      </c>
      <c r="B42" s="32" t="s">
        <v>140</v>
      </c>
      <c r="C42" s="28" t="s">
        <v>141</v>
      </c>
      <c r="D42" s="28" t="s">
        <v>142</v>
      </c>
      <c r="E42" s="28" t="s">
        <v>148</v>
      </c>
      <c r="F42" s="29">
        <v>2015</v>
      </c>
      <c r="G42" s="28" t="s">
        <v>59</v>
      </c>
      <c r="H42" s="28">
        <v>3.35</v>
      </c>
      <c r="I42" s="28">
        <f t="shared" si="3"/>
        <v>6.994800000000001</v>
      </c>
      <c r="J42" s="50" t="s">
        <v>149</v>
      </c>
    </row>
    <row r="43" spans="1:10" ht="15">
      <c r="A43" s="49" t="s">
        <v>99</v>
      </c>
      <c r="B43" s="32" t="s">
        <v>140</v>
      </c>
      <c r="C43" s="28" t="s">
        <v>150</v>
      </c>
      <c r="D43" s="28" t="s">
        <v>142</v>
      </c>
      <c r="E43" s="28" t="s">
        <v>151</v>
      </c>
      <c r="F43" s="29">
        <v>2015</v>
      </c>
      <c r="G43" s="28" t="s">
        <v>59</v>
      </c>
      <c r="H43" s="28">
        <v>1.8</v>
      </c>
      <c r="I43" s="28">
        <f t="shared" si="3"/>
        <v>3.7584000000000004</v>
      </c>
      <c r="J43" s="50" t="s">
        <v>152</v>
      </c>
    </row>
    <row r="44" spans="1:10" ht="15">
      <c r="A44" s="49" t="s">
        <v>99</v>
      </c>
      <c r="B44" s="32" t="s">
        <v>140</v>
      </c>
      <c r="C44" s="28"/>
      <c r="D44" s="28" t="s">
        <v>142</v>
      </c>
      <c r="E44" s="28" t="s">
        <v>153</v>
      </c>
      <c r="F44" s="29">
        <v>2015</v>
      </c>
      <c r="G44" s="28" t="s">
        <v>59</v>
      </c>
      <c r="H44" s="28">
        <v>0.85</v>
      </c>
      <c r="I44" s="28">
        <f t="shared" si="3"/>
        <v>1.7748</v>
      </c>
      <c r="J44" s="50" t="s">
        <v>154</v>
      </c>
    </row>
    <row r="45" spans="1:10" ht="15">
      <c r="A45" s="49"/>
      <c r="B45" s="32" t="s">
        <v>155</v>
      </c>
      <c r="C45" s="28" t="s">
        <v>156</v>
      </c>
      <c r="D45" s="28" t="s">
        <v>157</v>
      </c>
      <c r="E45" s="28"/>
      <c r="F45" s="29"/>
      <c r="G45" s="28"/>
      <c r="H45" s="28"/>
      <c r="I45" s="28"/>
      <c r="J45" s="50"/>
    </row>
    <row r="46" spans="1:10" ht="15">
      <c r="A46" s="49" t="s">
        <v>69</v>
      </c>
      <c r="B46" s="27" t="s">
        <v>66</v>
      </c>
      <c r="C46" s="27" t="s">
        <v>158</v>
      </c>
      <c r="D46" s="27"/>
      <c r="E46" s="27" t="s">
        <v>159</v>
      </c>
      <c r="F46" s="31"/>
      <c r="G46" s="27" t="s">
        <v>80</v>
      </c>
      <c r="H46" s="27">
        <v>4</v>
      </c>
      <c r="I46" s="27">
        <f>H46*3.922</f>
        <v>15.688</v>
      </c>
      <c r="J46" s="51">
        <v>20161</v>
      </c>
    </row>
    <row r="47" spans="1:10" ht="15">
      <c r="A47" s="49" t="s">
        <v>69</v>
      </c>
      <c r="B47" s="27" t="s">
        <v>66</v>
      </c>
      <c r="C47" s="27" t="s">
        <v>158</v>
      </c>
      <c r="D47" s="27"/>
      <c r="E47" s="27" t="s">
        <v>160</v>
      </c>
      <c r="F47" s="31"/>
      <c r="G47" s="27" t="s">
        <v>80</v>
      </c>
      <c r="H47" s="27">
        <v>4</v>
      </c>
      <c r="I47" s="27">
        <f>H47*3.922</f>
        <v>15.688</v>
      </c>
      <c r="J47" s="51">
        <v>250300</v>
      </c>
    </row>
    <row r="48" spans="1:10" ht="15">
      <c r="A48" s="49" t="s">
        <v>54</v>
      </c>
      <c r="B48" s="32" t="s">
        <v>66</v>
      </c>
      <c r="C48" s="28" t="s">
        <v>141</v>
      </c>
      <c r="D48" s="28" t="s">
        <v>161</v>
      </c>
      <c r="E48" s="28"/>
      <c r="F48" s="29">
        <v>2012</v>
      </c>
      <c r="G48" s="28" t="s">
        <v>59</v>
      </c>
      <c r="H48" s="28">
        <v>37</v>
      </c>
      <c r="I48" s="28">
        <f aca="true" t="shared" si="4" ref="I48:I58">H48*2.088</f>
        <v>77.256</v>
      </c>
      <c r="J48" s="50"/>
    </row>
    <row r="49" spans="1:10" ht="15">
      <c r="A49" s="49" t="s">
        <v>85</v>
      </c>
      <c r="B49" s="33" t="s">
        <v>66</v>
      </c>
      <c r="C49" s="27" t="s">
        <v>162</v>
      </c>
      <c r="D49" s="27" t="s">
        <v>61</v>
      </c>
      <c r="E49" s="27" t="s">
        <v>163</v>
      </c>
      <c r="F49" s="31">
        <v>2014</v>
      </c>
      <c r="G49" s="27" t="s">
        <v>89</v>
      </c>
      <c r="H49" s="27">
        <v>1.5</v>
      </c>
      <c r="I49" s="27">
        <f t="shared" si="4"/>
        <v>3.132</v>
      </c>
      <c r="J49" s="51" t="s">
        <v>164</v>
      </c>
    </row>
    <row r="50" spans="1:10" ht="15">
      <c r="A50" s="49" t="s">
        <v>54</v>
      </c>
      <c r="B50" s="27" t="s">
        <v>165</v>
      </c>
      <c r="C50" s="27" t="s">
        <v>71</v>
      </c>
      <c r="D50" s="27" t="s">
        <v>61</v>
      </c>
      <c r="E50" s="27" t="s">
        <v>134</v>
      </c>
      <c r="F50" s="31">
        <v>2016</v>
      </c>
      <c r="G50" s="27" t="s">
        <v>89</v>
      </c>
      <c r="H50" s="27">
        <v>1</v>
      </c>
      <c r="I50" s="27">
        <f t="shared" si="4"/>
        <v>2.088</v>
      </c>
      <c r="J50" s="51" t="s">
        <v>166</v>
      </c>
    </row>
    <row r="51" spans="1:10" ht="15">
      <c r="A51" s="49" t="s">
        <v>54</v>
      </c>
      <c r="B51" s="27" t="s">
        <v>165</v>
      </c>
      <c r="C51" s="27" t="s">
        <v>71</v>
      </c>
      <c r="D51" s="27" t="s">
        <v>61</v>
      </c>
      <c r="E51" s="27"/>
      <c r="F51" s="31">
        <v>2016</v>
      </c>
      <c r="G51" s="27" t="s">
        <v>89</v>
      </c>
      <c r="H51" s="27"/>
      <c r="I51" s="27">
        <f t="shared" si="4"/>
        <v>0</v>
      </c>
      <c r="J51" s="51"/>
    </row>
    <row r="52" spans="1:10" ht="15">
      <c r="A52" s="49" t="s">
        <v>54</v>
      </c>
      <c r="B52" s="27" t="s">
        <v>165</v>
      </c>
      <c r="C52" s="27" t="s">
        <v>71</v>
      </c>
      <c r="D52" s="27" t="s">
        <v>61</v>
      </c>
      <c r="E52" s="27"/>
      <c r="F52" s="31">
        <v>2016</v>
      </c>
      <c r="G52" s="27" t="s">
        <v>59</v>
      </c>
      <c r="H52" s="27"/>
      <c r="I52" s="27">
        <f t="shared" si="4"/>
        <v>0</v>
      </c>
      <c r="J52" s="51"/>
    </row>
    <row r="53" spans="1:10" ht="15">
      <c r="A53" s="49"/>
      <c r="B53" s="28" t="s">
        <v>165</v>
      </c>
      <c r="C53" s="28" t="s">
        <v>167</v>
      </c>
      <c r="D53" s="28" t="s">
        <v>142</v>
      </c>
      <c r="E53" s="28" t="s">
        <v>168</v>
      </c>
      <c r="F53" s="29">
        <v>2014</v>
      </c>
      <c r="G53" s="28" t="s">
        <v>59</v>
      </c>
      <c r="H53" s="28">
        <v>2.1</v>
      </c>
      <c r="I53" s="28">
        <f t="shared" si="4"/>
        <v>4.3848</v>
      </c>
      <c r="J53" s="50" t="s">
        <v>169</v>
      </c>
    </row>
    <row r="54" spans="1:10" ht="15">
      <c r="A54" s="49"/>
      <c r="B54" s="28" t="s">
        <v>165</v>
      </c>
      <c r="C54" s="28" t="s">
        <v>167</v>
      </c>
      <c r="D54" s="28" t="s">
        <v>142</v>
      </c>
      <c r="E54" s="28" t="s">
        <v>170</v>
      </c>
      <c r="F54" s="29">
        <v>2013</v>
      </c>
      <c r="G54" s="28" t="s">
        <v>89</v>
      </c>
      <c r="H54" s="28">
        <v>0.7</v>
      </c>
      <c r="I54" s="28">
        <f t="shared" si="4"/>
        <v>1.4616</v>
      </c>
      <c r="J54" s="50" t="s">
        <v>171</v>
      </c>
    </row>
    <row r="55" spans="1:10" ht="15">
      <c r="A55" s="49"/>
      <c r="B55" s="28"/>
      <c r="C55" s="28" t="s">
        <v>172</v>
      </c>
      <c r="D55" s="28" t="s">
        <v>173</v>
      </c>
      <c r="E55" s="28" t="s">
        <v>174</v>
      </c>
      <c r="F55" s="29"/>
      <c r="G55" s="28" t="s">
        <v>59</v>
      </c>
      <c r="H55" s="28">
        <v>3.4</v>
      </c>
      <c r="I55" s="28">
        <f t="shared" si="4"/>
        <v>7.0992</v>
      </c>
      <c r="J55" s="50" t="s">
        <v>175</v>
      </c>
    </row>
    <row r="56" spans="1:10" ht="15">
      <c r="A56" s="49"/>
      <c r="B56" s="28"/>
      <c r="C56" s="28" t="s">
        <v>172</v>
      </c>
      <c r="D56" s="28" t="s">
        <v>61</v>
      </c>
      <c r="E56" s="28" t="s">
        <v>176</v>
      </c>
      <c r="F56" s="29">
        <v>2013</v>
      </c>
      <c r="G56" s="28" t="s">
        <v>89</v>
      </c>
      <c r="H56" s="28">
        <v>1.2</v>
      </c>
      <c r="I56" s="28">
        <f t="shared" si="4"/>
        <v>2.5056</v>
      </c>
      <c r="J56" s="50" t="s">
        <v>177</v>
      </c>
    </row>
    <row r="57" spans="1:10" ht="15">
      <c r="A57" s="49" t="s">
        <v>85</v>
      </c>
      <c r="B57" s="32" t="s">
        <v>66</v>
      </c>
      <c r="C57" s="28" t="s">
        <v>141</v>
      </c>
      <c r="D57" s="28" t="s">
        <v>57</v>
      </c>
      <c r="E57" s="28" t="s">
        <v>75</v>
      </c>
      <c r="F57" s="29">
        <v>2010</v>
      </c>
      <c r="G57" s="28" t="s">
        <v>59</v>
      </c>
      <c r="H57" s="28">
        <v>1.7</v>
      </c>
      <c r="I57" s="28">
        <f t="shared" si="4"/>
        <v>3.5496</v>
      </c>
      <c r="J57" s="50" t="s">
        <v>178</v>
      </c>
    </row>
    <row r="58" spans="1:10" ht="15">
      <c r="A58" s="49" t="s">
        <v>179</v>
      </c>
      <c r="B58" s="32" t="s">
        <v>165</v>
      </c>
      <c r="C58" s="28" t="s">
        <v>180</v>
      </c>
      <c r="D58" s="28" t="s">
        <v>57</v>
      </c>
      <c r="E58" s="28" t="s">
        <v>181</v>
      </c>
      <c r="F58" s="29"/>
      <c r="G58" s="28" t="s">
        <v>89</v>
      </c>
      <c r="H58" s="28">
        <v>0.72</v>
      </c>
      <c r="I58" s="28">
        <f t="shared" si="4"/>
        <v>1.50336</v>
      </c>
      <c r="J58" s="50">
        <v>72800028</v>
      </c>
    </row>
    <row r="59" spans="1:10" ht="15">
      <c r="A59" s="49"/>
      <c r="B59" s="32" t="s">
        <v>165</v>
      </c>
      <c r="C59" s="28" t="s">
        <v>182</v>
      </c>
      <c r="D59" s="28" t="s">
        <v>183</v>
      </c>
      <c r="E59" s="28" t="s">
        <v>184</v>
      </c>
      <c r="F59" s="29"/>
      <c r="G59" s="28" t="s">
        <v>68</v>
      </c>
      <c r="H59" s="28">
        <v>1.5</v>
      </c>
      <c r="I59" s="30" t="s">
        <v>343</v>
      </c>
      <c r="J59" s="50">
        <v>200723</v>
      </c>
    </row>
    <row r="60" spans="1:10" ht="15">
      <c r="A60" s="49"/>
      <c r="B60" s="32" t="s">
        <v>165</v>
      </c>
      <c r="C60" s="28" t="s">
        <v>185</v>
      </c>
      <c r="D60" s="28" t="s">
        <v>183</v>
      </c>
      <c r="E60" s="28" t="s">
        <v>186</v>
      </c>
      <c r="F60" s="29"/>
      <c r="G60" s="28" t="s">
        <v>68</v>
      </c>
      <c r="H60" s="28">
        <v>2.3</v>
      </c>
      <c r="I60" s="30" t="s">
        <v>343</v>
      </c>
      <c r="J60" s="50">
        <v>151547</v>
      </c>
    </row>
    <row r="61" spans="1:10" ht="15">
      <c r="A61" s="49"/>
      <c r="B61" s="32" t="s">
        <v>165</v>
      </c>
      <c r="C61" s="28" t="s">
        <v>187</v>
      </c>
      <c r="D61" s="28" t="s">
        <v>188</v>
      </c>
      <c r="E61" s="28" t="s">
        <v>189</v>
      </c>
      <c r="F61" s="29">
        <v>2004</v>
      </c>
      <c r="G61" s="28" t="s">
        <v>190</v>
      </c>
      <c r="H61" s="28">
        <v>2.5</v>
      </c>
      <c r="I61" s="28">
        <f>H61*3.922</f>
        <v>9.805</v>
      </c>
      <c r="J61" s="50">
        <v>1080</v>
      </c>
    </row>
    <row r="62" spans="1:10" ht="15">
      <c r="A62" s="49"/>
      <c r="B62" s="32" t="s">
        <v>165</v>
      </c>
      <c r="C62" s="28" t="s">
        <v>191</v>
      </c>
      <c r="D62" s="28" t="s">
        <v>183</v>
      </c>
      <c r="E62" s="28" t="s">
        <v>192</v>
      </c>
      <c r="F62" s="29"/>
      <c r="G62" s="28" t="s">
        <v>68</v>
      </c>
      <c r="H62" s="28">
        <v>2.8</v>
      </c>
      <c r="I62" s="30" t="s">
        <v>343</v>
      </c>
      <c r="J62" s="50">
        <v>99490684</v>
      </c>
    </row>
    <row r="63" spans="1:10" ht="15">
      <c r="A63" s="49"/>
      <c r="B63" s="32" t="s">
        <v>165</v>
      </c>
      <c r="C63" s="28" t="s">
        <v>193</v>
      </c>
      <c r="D63" s="28" t="s">
        <v>183</v>
      </c>
      <c r="E63" s="28">
        <v>2614</v>
      </c>
      <c r="F63" s="29"/>
      <c r="G63" s="28" t="s">
        <v>68</v>
      </c>
      <c r="H63" s="28">
        <v>2.9</v>
      </c>
      <c r="I63" s="30" t="s">
        <v>343</v>
      </c>
      <c r="J63" s="50">
        <v>120009</v>
      </c>
    </row>
    <row r="64" spans="1:10" ht="15">
      <c r="A64" s="112" t="s">
        <v>194</v>
      </c>
      <c r="B64" s="113"/>
      <c r="C64" s="113"/>
      <c r="D64" s="113"/>
      <c r="E64" s="113"/>
      <c r="F64" s="113"/>
      <c r="G64" s="113"/>
      <c r="H64" s="113"/>
      <c r="I64" s="113"/>
      <c r="J64" s="114"/>
    </row>
    <row r="65" spans="1:10" ht="15">
      <c r="A65" s="112"/>
      <c r="B65" s="113"/>
      <c r="C65" s="113"/>
      <c r="D65" s="113"/>
      <c r="E65" s="113"/>
      <c r="F65" s="113"/>
      <c r="G65" s="113"/>
      <c r="H65" s="113"/>
      <c r="I65" s="113"/>
      <c r="J65" s="114"/>
    </row>
    <row r="66" spans="1:10" ht="15">
      <c r="A66" s="53" t="s">
        <v>44</v>
      </c>
      <c r="B66" s="26" t="s">
        <v>45</v>
      </c>
      <c r="C66" s="26" t="s">
        <v>46</v>
      </c>
      <c r="D66" s="26" t="s">
        <v>47</v>
      </c>
      <c r="E66" s="26" t="s">
        <v>48</v>
      </c>
      <c r="F66" s="26" t="s">
        <v>49</v>
      </c>
      <c r="G66" s="26" t="s">
        <v>59</v>
      </c>
      <c r="H66" s="26" t="s">
        <v>51</v>
      </c>
      <c r="I66" s="26" t="s">
        <v>52</v>
      </c>
      <c r="J66" s="54" t="s">
        <v>53</v>
      </c>
    </row>
    <row r="67" spans="1:10" ht="15">
      <c r="A67" s="49"/>
      <c r="B67" s="27" t="s">
        <v>195</v>
      </c>
      <c r="C67" s="27" t="s">
        <v>150</v>
      </c>
      <c r="D67" s="27" t="s">
        <v>57</v>
      </c>
      <c r="E67" s="27" t="s">
        <v>196</v>
      </c>
      <c r="F67" s="27"/>
      <c r="G67" s="27" t="s">
        <v>89</v>
      </c>
      <c r="H67" s="27">
        <v>1.1</v>
      </c>
      <c r="I67" s="27">
        <f aca="true" t="shared" si="5" ref="I67:I74">H67*2.088</f>
        <v>2.2968</v>
      </c>
      <c r="J67" s="55"/>
    </row>
    <row r="68" spans="1:10" ht="15">
      <c r="A68" s="49"/>
      <c r="B68" s="27" t="s">
        <v>195</v>
      </c>
      <c r="C68" s="27" t="s">
        <v>197</v>
      </c>
      <c r="D68" s="27" t="s">
        <v>61</v>
      </c>
      <c r="E68" s="27" t="s">
        <v>198</v>
      </c>
      <c r="F68" s="27"/>
      <c r="G68" s="27" t="s">
        <v>89</v>
      </c>
      <c r="H68" s="27">
        <v>3.44</v>
      </c>
      <c r="I68" s="27">
        <f t="shared" si="5"/>
        <v>7.18272</v>
      </c>
      <c r="J68" s="51" t="s">
        <v>199</v>
      </c>
    </row>
    <row r="69" spans="1:10" ht="15">
      <c r="A69" s="49"/>
      <c r="B69" s="27" t="s">
        <v>195</v>
      </c>
      <c r="C69" s="27" t="s">
        <v>197</v>
      </c>
      <c r="D69" s="27" t="s">
        <v>61</v>
      </c>
      <c r="E69" s="27" t="s">
        <v>200</v>
      </c>
      <c r="F69" s="27"/>
      <c r="G69" s="27" t="s">
        <v>89</v>
      </c>
      <c r="H69" s="27"/>
      <c r="I69" s="27"/>
      <c r="J69" s="51" t="s">
        <v>201</v>
      </c>
    </row>
    <row r="70" spans="1:10" ht="15">
      <c r="A70" s="49"/>
      <c r="B70" s="27" t="s">
        <v>195</v>
      </c>
      <c r="C70" s="27" t="s">
        <v>197</v>
      </c>
      <c r="D70" s="27" t="s">
        <v>61</v>
      </c>
      <c r="E70" s="27" t="s">
        <v>200</v>
      </c>
      <c r="F70" s="27"/>
      <c r="G70" s="27" t="s">
        <v>89</v>
      </c>
      <c r="H70" s="27"/>
      <c r="I70" s="27"/>
      <c r="J70" s="51" t="s">
        <v>202</v>
      </c>
    </row>
    <row r="71" spans="1:10" ht="15">
      <c r="A71" s="49"/>
      <c r="B71" s="27" t="s">
        <v>195</v>
      </c>
      <c r="C71" s="27" t="s">
        <v>203</v>
      </c>
      <c r="D71" s="27" t="s">
        <v>61</v>
      </c>
      <c r="E71" s="27" t="s">
        <v>200</v>
      </c>
      <c r="F71" s="27"/>
      <c r="G71" s="27" t="s">
        <v>59</v>
      </c>
      <c r="H71" s="27"/>
      <c r="I71" s="27"/>
      <c r="J71" s="51" t="s">
        <v>204</v>
      </c>
    </row>
    <row r="72" spans="1:10" ht="15">
      <c r="A72" s="49"/>
      <c r="B72" s="27" t="s">
        <v>195</v>
      </c>
      <c r="C72" s="27" t="s">
        <v>197</v>
      </c>
      <c r="D72" s="27" t="s">
        <v>61</v>
      </c>
      <c r="E72" s="27" t="s">
        <v>205</v>
      </c>
      <c r="F72" s="27"/>
      <c r="G72" s="27" t="s">
        <v>89</v>
      </c>
      <c r="H72" s="27"/>
      <c r="I72" s="27"/>
      <c r="J72" s="51" t="s">
        <v>206</v>
      </c>
    </row>
    <row r="73" spans="1:10" ht="15">
      <c r="A73" s="49"/>
      <c r="B73" s="27" t="s">
        <v>195</v>
      </c>
      <c r="C73" s="27" t="s">
        <v>197</v>
      </c>
      <c r="D73" s="27" t="s">
        <v>61</v>
      </c>
      <c r="E73" s="27" t="s">
        <v>207</v>
      </c>
      <c r="F73" s="27"/>
      <c r="G73" s="27" t="s">
        <v>89</v>
      </c>
      <c r="H73" s="27"/>
      <c r="I73" s="27"/>
      <c r="J73" s="51" t="s">
        <v>208</v>
      </c>
    </row>
    <row r="74" spans="1:10" ht="15">
      <c r="A74" s="49"/>
      <c r="B74" s="27" t="s">
        <v>195</v>
      </c>
      <c r="C74" s="27" t="s">
        <v>209</v>
      </c>
      <c r="D74" s="27" t="s">
        <v>210</v>
      </c>
      <c r="E74" s="27" t="s">
        <v>211</v>
      </c>
      <c r="F74" s="27"/>
      <c r="G74" s="27" t="s">
        <v>89</v>
      </c>
      <c r="H74" s="27">
        <v>1.3</v>
      </c>
      <c r="I74" s="27">
        <f t="shared" si="5"/>
        <v>2.7144000000000004</v>
      </c>
      <c r="J74" s="51" t="s">
        <v>212</v>
      </c>
    </row>
    <row r="75" spans="1:10" ht="15">
      <c r="A75" s="49"/>
      <c r="B75" s="32" t="s">
        <v>122</v>
      </c>
      <c r="C75" s="28" t="s">
        <v>213</v>
      </c>
      <c r="D75" s="28" t="s">
        <v>214</v>
      </c>
      <c r="E75" s="28" t="s">
        <v>215</v>
      </c>
      <c r="F75" s="28">
        <v>1998</v>
      </c>
      <c r="G75" s="28" t="s">
        <v>68</v>
      </c>
      <c r="H75" s="28">
        <v>6.5</v>
      </c>
      <c r="I75" s="30" t="s">
        <v>343</v>
      </c>
      <c r="J75" s="50" t="s">
        <v>216</v>
      </c>
    </row>
    <row r="76" spans="1:10" ht="15">
      <c r="A76" s="49"/>
      <c r="B76" s="32" t="s">
        <v>122</v>
      </c>
      <c r="C76" s="28" t="s">
        <v>213</v>
      </c>
      <c r="D76" s="28" t="s">
        <v>214</v>
      </c>
      <c r="E76" s="28" t="s">
        <v>215</v>
      </c>
      <c r="F76" s="28">
        <v>1999</v>
      </c>
      <c r="G76" s="28" t="s">
        <v>68</v>
      </c>
      <c r="H76" s="28">
        <v>6.5</v>
      </c>
      <c r="I76" s="30" t="s">
        <v>343</v>
      </c>
      <c r="J76" s="50" t="s">
        <v>217</v>
      </c>
    </row>
    <row r="77" spans="1:10" ht="15">
      <c r="A77" s="49"/>
      <c r="B77" s="32" t="s">
        <v>66</v>
      </c>
      <c r="C77" s="28" t="s">
        <v>218</v>
      </c>
      <c r="D77" s="28" t="s">
        <v>103</v>
      </c>
      <c r="E77" s="28" t="s">
        <v>219</v>
      </c>
      <c r="F77" s="28">
        <v>2006</v>
      </c>
      <c r="G77" s="28" t="s">
        <v>59</v>
      </c>
      <c r="H77" s="28">
        <v>5</v>
      </c>
      <c r="I77" s="28">
        <f aca="true" t="shared" si="6" ref="I77:I84">H77*2.088</f>
        <v>10.440000000000001</v>
      </c>
      <c r="J77" s="50" t="s">
        <v>220</v>
      </c>
    </row>
    <row r="78" spans="1:10" ht="15">
      <c r="A78" s="49"/>
      <c r="B78" s="27" t="s">
        <v>66</v>
      </c>
      <c r="C78" s="27" t="s">
        <v>221</v>
      </c>
      <c r="D78" s="27" t="s">
        <v>61</v>
      </c>
      <c r="E78" s="27" t="s">
        <v>222</v>
      </c>
      <c r="F78" s="27">
        <v>2017</v>
      </c>
      <c r="G78" s="27" t="s">
        <v>89</v>
      </c>
      <c r="H78" s="27">
        <v>0.74</v>
      </c>
      <c r="I78" s="27">
        <f t="shared" si="6"/>
        <v>1.54512</v>
      </c>
      <c r="J78" s="51" t="s">
        <v>223</v>
      </c>
    </row>
    <row r="79" spans="1:10" ht="15">
      <c r="A79" s="49"/>
      <c r="B79" s="27" t="s">
        <v>66</v>
      </c>
      <c r="C79" s="27" t="s">
        <v>224</v>
      </c>
      <c r="D79" s="27" t="s">
        <v>61</v>
      </c>
      <c r="E79" s="27" t="s">
        <v>137</v>
      </c>
      <c r="F79" s="27">
        <v>2016</v>
      </c>
      <c r="G79" s="27" t="s">
        <v>89</v>
      </c>
      <c r="H79" s="27">
        <v>0.74</v>
      </c>
      <c r="I79" s="27">
        <f t="shared" si="6"/>
        <v>1.54512</v>
      </c>
      <c r="J79" s="51" t="s">
        <v>208</v>
      </c>
    </row>
    <row r="80" spans="1:10" ht="15">
      <c r="A80" s="49"/>
      <c r="B80" s="28" t="s">
        <v>225</v>
      </c>
      <c r="C80" s="28" t="s">
        <v>226</v>
      </c>
      <c r="D80" s="28" t="s">
        <v>61</v>
      </c>
      <c r="E80" s="28" t="s">
        <v>198</v>
      </c>
      <c r="F80" s="28">
        <v>2015</v>
      </c>
      <c r="G80" s="28" t="s">
        <v>89</v>
      </c>
      <c r="H80" s="28">
        <v>3.44</v>
      </c>
      <c r="I80" s="28">
        <f t="shared" si="6"/>
        <v>7.18272</v>
      </c>
      <c r="J80" s="50" t="s">
        <v>199</v>
      </c>
    </row>
    <row r="81" spans="1:10" ht="15">
      <c r="A81" s="49"/>
      <c r="B81" s="27" t="s">
        <v>66</v>
      </c>
      <c r="C81" s="27" t="s">
        <v>227</v>
      </c>
      <c r="D81" s="27" t="s">
        <v>61</v>
      </c>
      <c r="E81" s="27" t="s">
        <v>222</v>
      </c>
      <c r="F81" s="27"/>
      <c r="G81" s="27" t="s">
        <v>89</v>
      </c>
      <c r="H81" s="27">
        <v>0.74</v>
      </c>
      <c r="I81" s="27">
        <f t="shared" si="6"/>
        <v>1.54512</v>
      </c>
      <c r="J81" s="51"/>
    </row>
    <row r="82" spans="1:10" ht="15">
      <c r="A82" s="49"/>
      <c r="B82" s="27" t="s">
        <v>66</v>
      </c>
      <c r="C82" s="27" t="s">
        <v>227</v>
      </c>
      <c r="D82" s="27" t="s">
        <v>61</v>
      </c>
      <c r="E82" s="27" t="s">
        <v>222</v>
      </c>
      <c r="F82" s="27"/>
      <c r="G82" s="27" t="s">
        <v>59</v>
      </c>
      <c r="H82" s="27">
        <v>0.74</v>
      </c>
      <c r="I82" s="27">
        <f t="shared" si="6"/>
        <v>1.54512</v>
      </c>
      <c r="J82" s="51"/>
    </row>
    <row r="83" spans="1:10" ht="15">
      <c r="A83" s="49"/>
      <c r="B83" s="27" t="s">
        <v>165</v>
      </c>
      <c r="C83" s="27" t="s">
        <v>228</v>
      </c>
      <c r="D83" s="27" t="s">
        <v>57</v>
      </c>
      <c r="E83" s="27" t="s">
        <v>229</v>
      </c>
      <c r="F83" s="27">
        <v>2014</v>
      </c>
      <c r="G83" s="27" t="s">
        <v>59</v>
      </c>
      <c r="H83" s="27">
        <v>2.8</v>
      </c>
      <c r="I83" s="27">
        <f t="shared" si="6"/>
        <v>5.8464</v>
      </c>
      <c r="J83" s="51">
        <v>42100303</v>
      </c>
    </row>
    <row r="84" spans="1:10" ht="15">
      <c r="A84" s="49"/>
      <c r="B84" s="27" t="s">
        <v>165</v>
      </c>
      <c r="C84" s="27" t="s">
        <v>228</v>
      </c>
      <c r="D84" s="27" t="s">
        <v>57</v>
      </c>
      <c r="E84" s="27" t="s">
        <v>229</v>
      </c>
      <c r="F84" s="27">
        <v>2014</v>
      </c>
      <c r="G84" s="27" t="s">
        <v>59</v>
      </c>
      <c r="H84" s="27">
        <v>2.8</v>
      </c>
      <c r="I84" s="27">
        <f t="shared" si="6"/>
        <v>5.8464</v>
      </c>
      <c r="J84" s="51">
        <v>42100308</v>
      </c>
    </row>
    <row r="85" spans="1:10" ht="15">
      <c r="A85" s="49"/>
      <c r="B85" s="27" t="s">
        <v>165</v>
      </c>
      <c r="C85" s="27" t="s">
        <v>228</v>
      </c>
      <c r="D85" s="27" t="s">
        <v>61</v>
      </c>
      <c r="E85" s="27" t="s">
        <v>230</v>
      </c>
      <c r="F85" s="27">
        <v>2002</v>
      </c>
      <c r="G85" s="27" t="s">
        <v>231</v>
      </c>
      <c r="H85" s="27">
        <v>1.85</v>
      </c>
      <c r="I85" s="27">
        <f>H85*1.774</f>
        <v>3.2819000000000003</v>
      </c>
      <c r="J85" s="51">
        <v>3200292</v>
      </c>
    </row>
    <row r="86" spans="1:10" ht="15">
      <c r="A86" s="49"/>
      <c r="B86" s="27" t="s">
        <v>165</v>
      </c>
      <c r="C86" s="27" t="s">
        <v>228</v>
      </c>
      <c r="D86" s="27" t="s">
        <v>232</v>
      </c>
      <c r="E86" s="27" t="s">
        <v>233</v>
      </c>
      <c r="F86" s="27"/>
      <c r="G86" s="27" t="s">
        <v>68</v>
      </c>
      <c r="H86" s="27">
        <v>1.5</v>
      </c>
      <c r="I86" s="40" t="s">
        <v>343</v>
      </c>
      <c r="J86" s="51" t="s">
        <v>234</v>
      </c>
    </row>
    <row r="87" spans="1:10" ht="15">
      <c r="A87" s="49"/>
      <c r="B87" s="27" t="s">
        <v>165</v>
      </c>
      <c r="C87" s="27" t="s">
        <v>235</v>
      </c>
      <c r="D87" s="27" t="s">
        <v>61</v>
      </c>
      <c r="E87" s="27" t="s">
        <v>236</v>
      </c>
      <c r="F87" s="27">
        <v>2016</v>
      </c>
      <c r="G87" s="27" t="s">
        <v>59</v>
      </c>
      <c r="H87" s="27">
        <v>2.59</v>
      </c>
      <c r="I87" s="27">
        <f>H87*2.088</f>
        <v>5.40792</v>
      </c>
      <c r="J87" s="51" t="s">
        <v>237</v>
      </c>
    </row>
    <row r="88" spans="1:10" ht="15">
      <c r="A88" s="49"/>
      <c r="B88" s="27" t="s">
        <v>238</v>
      </c>
      <c r="C88" s="27" t="s">
        <v>239</v>
      </c>
      <c r="D88" s="27" t="s">
        <v>240</v>
      </c>
      <c r="E88" s="27" t="s">
        <v>241</v>
      </c>
      <c r="F88" s="27">
        <v>2017</v>
      </c>
      <c r="G88" s="27" t="s">
        <v>80</v>
      </c>
      <c r="H88" s="27"/>
      <c r="I88" s="27"/>
      <c r="J88" s="51" t="s">
        <v>242</v>
      </c>
    </row>
    <row r="89" spans="1:10" ht="15">
      <c r="A89" s="115" t="s">
        <v>243</v>
      </c>
      <c r="B89" s="116"/>
      <c r="C89" s="116"/>
      <c r="D89" s="116"/>
      <c r="E89" s="116"/>
      <c r="F89" s="116"/>
      <c r="G89" s="116"/>
      <c r="H89" s="116"/>
      <c r="I89" s="116"/>
      <c r="J89" s="117"/>
    </row>
    <row r="90" spans="1:10" ht="15">
      <c r="A90" s="53" t="s">
        <v>44</v>
      </c>
      <c r="B90" s="26" t="s">
        <v>45</v>
      </c>
      <c r="C90" s="26" t="s">
        <v>46</v>
      </c>
      <c r="D90" s="26" t="s">
        <v>47</v>
      </c>
      <c r="E90" s="26" t="s">
        <v>48</v>
      </c>
      <c r="F90" s="26" t="s">
        <v>49</v>
      </c>
      <c r="G90" s="26" t="s">
        <v>50</v>
      </c>
      <c r="H90" s="26" t="s">
        <v>51</v>
      </c>
      <c r="I90" s="26" t="s">
        <v>52</v>
      </c>
      <c r="J90" s="54" t="s">
        <v>53</v>
      </c>
    </row>
    <row r="91" spans="1:10" ht="15">
      <c r="A91" s="49"/>
      <c r="B91" s="27" t="s">
        <v>66</v>
      </c>
      <c r="C91" s="27" t="s">
        <v>150</v>
      </c>
      <c r="D91" s="27" t="s">
        <v>57</v>
      </c>
      <c r="E91" s="27" t="s">
        <v>244</v>
      </c>
      <c r="F91" s="27"/>
      <c r="G91" s="27" t="s">
        <v>59</v>
      </c>
      <c r="H91" s="27">
        <v>1</v>
      </c>
      <c r="I91" s="27">
        <f aca="true" t="shared" si="7" ref="I91:I96">H91*2.088</f>
        <v>2.088</v>
      </c>
      <c r="J91" s="51" t="s">
        <v>245</v>
      </c>
    </row>
    <row r="92" spans="1:10" ht="15">
      <c r="A92" s="49"/>
      <c r="B92" s="27" t="s">
        <v>165</v>
      </c>
      <c r="C92" s="27" t="s">
        <v>246</v>
      </c>
      <c r="D92" s="27" t="s">
        <v>61</v>
      </c>
      <c r="E92" s="27" t="s">
        <v>247</v>
      </c>
      <c r="F92" s="27">
        <v>2017</v>
      </c>
      <c r="G92" s="27" t="s">
        <v>59</v>
      </c>
      <c r="H92" s="27">
        <v>1.7</v>
      </c>
      <c r="I92" s="27">
        <f t="shared" si="7"/>
        <v>3.5496</v>
      </c>
      <c r="J92" s="51" t="s">
        <v>248</v>
      </c>
    </row>
    <row r="93" spans="1:10" ht="15">
      <c r="A93" s="49"/>
      <c r="B93" s="27" t="s">
        <v>165</v>
      </c>
      <c r="C93" s="27" t="s">
        <v>249</v>
      </c>
      <c r="D93" s="27" t="s">
        <v>61</v>
      </c>
      <c r="E93" s="27" t="s">
        <v>250</v>
      </c>
      <c r="F93" s="27">
        <v>2014</v>
      </c>
      <c r="G93" s="27" t="s">
        <v>59</v>
      </c>
      <c r="H93" s="27">
        <v>0.8</v>
      </c>
      <c r="I93" s="27">
        <f t="shared" si="7"/>
        <v>1.6704</v>
      </c>
      <c r="J93" s="51" t="s">
        <v>251</v>
      </c>
    </row>
    <row r="94" spans="1:10" ht="15">
      <c r="A94" s="49"/>
      <c r="B94" s="27" t="s">
        <v>252</v>
      </c>
      <c r="C94" s="27" t="s">
        <v>249</v>
      </c>
      <c r="D94" s="27" t="s">
        <v>57</v>
      </c>
      <c r="E94" s="27" t="s">
        <v>253</v>
      </c>
      <c r="F94" s="27">
        <v>2006</v>
      </c>
      <c r="G94" s="27" t="s">
        <v>59</v>
      </c>
      <c r="H94" s="27">
        <v>1.7</v>
      </c>
      <c r="I94" s="27">
        <f t="shared" si="7"/>
        <v>3.5496</v>
      </c>
      <c r="J94" s="51">
        <v>72400147</v>
      </c>
    </row>
    <row r="95" spans="1:10" ht="15">
      <c r="A95" s="49"/>
      <c r="B95" s="28" t="s">
        <v>254</v>
      </c>
      <c r="C95" s="28" t="s">
        <v>255</v>
      </c>
      <c r="D95" s="28" t="s">
        <v>61</v>
      </c>
      <c r="E95" s="28" t="s">
        <v>247</v>
      </c>
      <c r="F95" s="28">
        <v>2017</v>
      </c>
      <c r="G95" s="28" t="s">
        <v>59</v>
      </c>
      <c r="H95" s="28">
        <v>1.7</v>
      </c>
      <c r="I95" s="28">
        <f t="shared" si="7"/>
        <v>3.5496</v>
      </c>
      <c r="J95" s="50" t="s">
        <v>256</v>
      </c>
    </row>
    <row r="96" spans="1:10" ht="15">
      <c r="A96" s="49"/>
      <c r="B96" s="28" t="s">
        <v>66</v>
      </c>
      <c r="C96" s="28" t="s">
        <v>257</v>
      </c>
      <c r="D96" s="28" t="s">
        <v>61</v>
      </c>
      <c r="E96" s="28" t="s">
        <v>258</v>
      </c>
      <c r="F96" s="28">
        <v>2017</v>
      </c>
      <c r="G96" s="28" t="s">
        <v>59</v>
      </c>
      <c r="H96" s="28">
        <v>12.7</v>
      </c>
      <c r="I96" s="28">
        <f t="shared" si="7"/>
        <v>26.517599999999998</v>
      </c>
      <c r="J96" s="50">
        <v>9710173</v>
      </c>
    </row>
    <row r="97" spans="1:10" ht="15">
      <c r="A97" s="49"/>
      <c r="B97" s="27" t="s">
        <v>259</v>
      </c>
      <c r="C97" s="27" t="s">
        <v>260</v>
      </c>
      <c r="D97" s="27" t="s">
        <v>261</v>
      </c>
      <c r="E97" s="27" t="s">
        <v>262</v>
      </c>
      <c r="F97" s="27">
        <v>2013</v>
      </c>
      <c r="G97" s="27" t="s">
        <v>263</v>
      </c>
      <c r="H97" s="27">
        <v>0.55</v>
      </c>
      <c r="I97" s="27">
        <f>H97*3.922</f>
        <v>2.1571000000000002</v>
      </c>
      <c r="J97" s="51" t="s">
        <v>264</v>
      </c>
    </row>
    <row r="98" spans="1:10" ht="15">
      <c r="A98" s="118" t="s">
        <v>265</v>
      </c>
      <c r="B98" s="119"/>
      <c r="C98" s="119"/>
      <c r="D98" s="119"/>
      <c r="E98" s="119"/>
      <c r="F98" s="119"/>
      <c r="G98" s="119"/>
      <c r="H98" s="119"/>
      <c r="I98" s="119"/>
      <c r="J98" s="120"/>
    </row>
    <row r="99" spans="1:10" ht="15">
      <c r="A99" s="121"/>
      <c r="B99" s="122"/>
      <c r="C99" s="122"/>
      <c r="D99" s="122"/>
      <c r="E99" s="122"/>
      <c r="F99" s="122"/>
      <c r="G99" s="122"/>
      <c r="H99" s="122"/>
      <c r="I99" s="122"/>
      <c r="J99" s="123"/>
    </row>
    <row r="100" spans="1:10" ht="15">
      <c r="A100" s="53" t="s">
        <v>44</v>
      </c>
      <c r="B100" s="26" t="s">
        <v>45</v>
      </c>
      <c r="C100" s="26" t="s">
        <v>46</v>
      </c>
      <c r="D100" s="26" t="s">
        <v>47</v>
      </c>
      <c r="E100" s="26" t="s">
        <v>48</v>
      </c>
      <c r="F100" s="26" t="s">
        <v>49</v>
      </c>
      <c r="G100" s="26" t="s">
        <v>50</v>
      </c>
      <c r="H100" s="26" t="s">
        <v>51</v>
      </c>
      <c r="I100" s="26" t="s">
        <v>52</v>
      </c>
      <c r="J100" s="54" t="s">
        <v>53</v>
      </c>
    </row>
    <row r="101" spans="1:10" ht="15">
      <c r="A101" s="49"/>
      <c r="B101" s="28" t="s">
        <v>225</v>
      </c>
      <c r="C101" s="28" t="s">
        <v>266</v>
      </c>
      <c r="D101" s="28" t="s">
        <v>267</v>
      </c>
      <c r="E101" s="28" t="s">
        <v>268</v>
      </c>
      <c r="F101" s="28">
        <v>1998</v>
      </c>
      <c r="G101" s="28" t="s">
        <v>269</v>
      </c>
      <c r="H101" s="29" t="s">
        <v>270</v>
      </c>
      <c r="I101" s="29" t="s">
        <v>271</v>
      </c>
      <c r="J101" s="50" t="s">
        <v>272</v>
      </c>
    </row>
    <row r="102" spans="1:10" ht="15">
      <c r="A102" s="49"/>
      <c r="B102" s="28" t="s">
        <v>155</v>
      </c>
      <c r="C102" s="28" t="s">
        <v>273</v>
      </c>
      <c r="D102" s="28" t="s">
        <v>274</v>
      </c>
      <c r="E102" s="28" t="s">
        <v>275</v>
      </c>
      <c r="F102" s="28">
        <v>1999</v>
      </c>
      <c r="G102" s="28" t="s">
        <v>68</v>
      </c>
      <c r="H102" s="28">
        <v>7.2</v>
      </c>
      <c r="I102" s="30" t="s">
        <v>343</v>
      </c>
      <c r="J102" s="50">
        <v>9921821</v>
      </c>
    </row>
    <row r="103" spans="1:10" ht="15">
      <c r="A103" s="49"/>
      <c r="B103" s="27" t="s">
        <v>259</v>
      </c>
      <c r="C103" s="27" t="s">
        <v>276</v>
      </c>
      <c r="D103" s="27" t="s">
        <v>277</v>
      </c>
      <c r="E103" s="27" t="s">
        <v>278</v>
      </c>
      <c r="F103" s="27">
        <v>1992</v>
      </c>
      <c r="G103" s="27" t="s">
        <v>68</v>
      </c>
      <c r="H103" s="27">
        <v>7.6</v>
      </c>
      <c r="I103" s="40" t="s">
        <v>343</v>
      </c>
      <c r="J103" s="51"/>
    </row>
    <row r="104" spans="1:10" ht="15">
      <c r="A104" s="49"/>
      <c r="B104" s="28" t="s">
        <v>195</v>
      </c>
      <c r="C104" s="28" t="s">
        <v>279</v>
      </c>
      <c r="D104" s="28" t="s">
        <v>142</v>
      </c>
      <c r="E104" s="28" t="s">
        <v>280</v>
      </c>
      <c r="F104" s="28">
        <v>2013</v>
      </c>
      <c r="G104" s="28" t="s">
        <v>59</v>
      </c>
      <c r="H104" s="28">
        <v>11.2</v>
      </c>
      <c r="I104" s="28">
        <f>H104*2.088</f>
        <v>23.3856</v>
      </c>
      <c r="J104" s="50" t="s">
        <v>281</v>
      </c>
    </row>
    <row r="105" spans="1:10" ht="15">
      <c r="A105" s="49"/>
      <c r="B105" s="28" t="s">
        <v>195</v>
      </c>
      <c r="C105" s="28" t="s">
        <v>279</v>
      </c>
      <c r="D105" s="28" t="s">
        <v>142</v>
      </c>
      <c r="E105" s="28" t="s">
        <v>280</v>
      </c>
      <c r="F105" s="28">
        <v>2013</v>
      </c>
      <c r="G105" s="28" t="s">
        <v>89</v>
      </c>
      <c r="H105" s="28">
        <v>11.2</v>
      </c>
      <c r="I105" s="28">
        <f aca="true" t="shared" si="8" ref="I105:I107">H105*2.088</f>
        <v>23.3856</v>
      </c>
      <c r="J105" s="50" t="s">
        <v>282</v>
      </c>
    </row>
    <row r="106" spans="1:10" ht="15">
      <c r="A106" s="49"/>
      <c r="B106" s="27" t="s">
        <v>195</v>
      </c>
      <c r="C106" s="27" t="s">
        <v>283</v>
      </c>
      <c r="D106" s="27" t="s">
        <v>82</v>
      </c>
      <c r="E106" s="27" t="s">
        <v>284</v>
      </c>
      <c r="F106" s="27">
        <v>2008</v>
      </c>
      <c r="G106" s="27" t="s">
        <v>59</v>
      </c>
      <c r="H106" s="27">
        <v>0.75</v>
      </c>
      <c r="I106" s="27">
        <f t="shared" si="8"/>
        <v>1.566</v>
      </c>
      <c r="J106" s="51">
        <v>8023816</v>
      </c>
    </row>
    <row r="107" spans="1:10" ht="15">
      <c r="A107" s="49"/>
      <c r="B107" s="27" t="s">
        <v>195</v>
      </c>
      <c r="C107" s="27" t="s">
        <v>283</v>
      </c>
      <c r="D107" s="27" t="s">
        <v>285</v>
      </c>
      <c r="E107" s="27" t="s">
        <v>286</v>
      </c>
      <c r="F107" s="27">
        <v>2007</v>
      </c>
      <c r="G107" s="27" t="s">
        <v>59</v>
      </c>
      <c r="H107" s="27">
        <v>0.8</v>
      </c>
      <c r="I107" s="27">
        <f t="shared" si="8"/>
        <v>1.6704</v>
      </c>
      <c r="J107" s="51">
        <v>7528302071</v>
      </c>
    </row>
    <row r="108" spans="1:10" ht="15">
      <c r="A108" s="49"/>
      <c r="B108" s="28" t="s">
        <v>287</v>
      </c>
      <c r="C108" s="28" t="s">
        <v>288</v>
      </c>
      <c r="D108" s="28" t="s">
        <v>61</v>
      </c>
      <c r="E108" s="28" t="s">
        <v>289</v>
      </c>
      <c r="F108" s="28">
        <v>1999</v>
      </c>
      <c r="G108" s="28" t="s">
        <v>68</v>
      </c>
      <c r="H108" s="28">
        <v>4.2</v>
      </c>
      <c r="I108" s="30" t="s">
        <v>343</v>
      </c>
      <c r="J108" s="50">
        <v>4900109</v>
      </c>
    </row>
    <row r="109" spans="1:10" ht="15">
      <c r="A109" s="49"/>
      <c r="B109" s="28" t="s">
        <v>287</v>
      </c>
      <c r="C109" s="28" t="s">
        <v>290</v>
      </c>
      <c r="D109" s="28" t="s">
        <v>61</v>
      </c>
      <c r="E109" s="28" t="s">
        <v>291</v>
      </c>
      <c r="F109" s="28">
        <v>1997</v>
      </c>
      <c r="G109" s="28" t="s">
        <v>68</v>
      </c>
      <c r="H109" s="28">
        <v>3</v>
      </c>
      <c r="I109" s="30" t="s">
        <v>343</v>
      </c>
      <c r="J109" s="50">
        <v>1704023</v>
      </c>
    </row>
    <row r="110" spans="1:10" ht="15">
      <c r="A110" s="49"/>
      <c r="B110" s="28" t="s">
        <v>287</v>
      </c>
      <c r="C110" s="28" t="s">
        <v>290</v>
      </c>
      <c r="D110" s="28" t="s">
        <v>61</v>
      </c>
      <c r="E110" s="28" t="s">
        <v>291</v>
      </c>
      <c r="F110" s="28">
        <v>1997</v>
      </c>
      <c r="G110" s="28" t="s">
        <v>68</v>
      </c>
      <c r="H110" s="28">
        <v>3</v>
      </c>
      <c r="I110" s="30" t="s">
        <v>343</v>
      </c>
      <c r="J110" s="50">
        <v>1704019</v>
      </c>
    </row>
    <row r="111" spans="1:10" ht="15">
      <c r="A111" s="49"/>
      <c r="B111" s="28" t="s">
        <v>292</v>
      </c>
      <c r="C111" s="28" t="s">
        <v>290</v>
      </c>
      <c r="D111" s="28" t="s">
        <v>261</v>
      </c>
      <c r="E111" s="28" t="s">
        <v>286</v>
      </c>
      <c r="F111" s="28">
        <v>1997</v>
      </c>
      <c r="G111" s="28" t="s">
        <v>68</v>
      </c>
      <c r="H111" s="28">
        <v>0.53</v>
      </c>
      <c r="I111" s="30" t="s">
        <v>343</v>
      </c>
      <c r="J111" s="50" t="s">
        <v>293</v>
      </c>
    </row>
    <row r="112" spans="1:10" ht="15">
      <c r="A112" s="49"/>
      <c r="B112" s="28" t="s">
        <v>292</v>
      </c>
      <c r="C112" s="28" t="s">
        <v>290</v>
      </c>
      <c r="D112" s="28" t="s">
        <v>261</v>
      </c>
      <c r="E112" s="28" t="s">
        <v>286</v>
      </c>
      <c r="F112" s="28">
        <v>1997</v>
      </c>
      <c r="G112" s="28" t="s">
        <v>68</v>
      </c>
      <c r="H112" s="28">
        <v>0.53</v>
      </c>
      <c r="I112" s="30" t="s">
        <v>343</v>
      </c>
      <c r="J112" s="50" t="s">
        <v>294</v>
      </c>
    </row>
    <row r="113" spans="1:10" ht="15">
      <c r="A113" s="49"/>
      <c r="B113" s="27" t="s">
        <v>165</v>
      </c>
      <c r="C113" s="27" t="s">
        <v>295</v>
      </c>
      <c r="D113" s="27" t="s">
        <v>82</v>
      </c>
      <c r="E113" s="27" t="s">
        <v>296</v>
      </c>
      <c r="F113" s="27">
        <v>2010</v>
      </c>
      <c r="G113" s="27" t="s">
        <v>59</v>
      </c>
      <c r="H113" s="27">
        <v>0.85</v>
      </c>
      <c r="I113" s="27">
        <f>H113*2.088</f>
        <v>1.7748</v>
      </c>
      <c r="J113" s="51" t="s">
        <v>297</v>
      </c>
    </row>
    <row r="114" spans="1:10" ht="15">
      <c r="A114" s="49"/>
      <c r="B114" s="27" t="s">
        <v>298</v>
      </c>
      <c r="C114" s="27" t="s">
        <v>299</v>
      </c>
      <c r="D114" s="27" t="s">
        <v>82</v>
      </c>
      <c r="E114" s="27" t="s">
        <v>300</v>
      </c>
      <c r="F114" s="27">
        <v>2005</v>
      </c>
      <c r="G114" s="27" t="s">
        <v>301</v>
      </c>
      <c r="H114" s="27">
        <v>6</v>
      </c>
      <c r="I114" s="27">
        <f>H114*1.774</f>
        <v>10.644</v>
      </c>
      <c r="J114" s="51" t="s">
        <v>302</v>
      </c>
    </row>
    <row r="115" spans="1:10" ht="15">
      <c r="A115" s="49"/>
      <c r="B115" s="27" t="s">
        <v>298</v>
      </c>
      <c r="C115" s="27" t="s">
        <v>303</v>
      </c>
      <c r="D115" s="27" t="s">
        <v>82</v>
      </c>
      <c r="E115" s="27" t="s">
        <v>304</v>
      </c>
      <c r="F115" s="27">
        <v>2004</v>
      </c>
      <c r="G115" s="27" t="s">
        <v>301</v>
      </c>
      <c r="H115" s="27">
        <v>6.5</v>
      </c>
      <c r="I115" s="27">
        <f>H115*1.774</f>
        <v>11.531</v>
      </c>
      <c r="J115" s="51" t="s">
        <v>305</v>
      </c>
    </row>
    <row r="116" spans="1:10" ht="15">
      <c r="A116" s="49"/>
      <c r="B116" s="27" t="s">
        <v>298</v>
      </c>
      <c r="C116" s="27" t="s">
        <v>299</v>
      </c>
      <c r="D116" s="27" t="s">
        <v>82</v>
      </c>
      <c r="E116" s="27" t="s">
        <v>300</v>
      </c>
      <c r="F116" s="27">
        <v>2005</v>
      </c>
      <c r="G116" s="27" t="s">
        <v>301</v>
      </c>
      <c r="H116" s="27">
        <v>6</v>
      </c>
      <c r="I116" s="27">
        <f>H116*1.774</f>
        <v>10.644</v>
      </c>
      <c r="J116" s="51" t="s">
        <v>306</v>
      </c>
    </row>
    <row r="117" spans="1:10" ht="15">
      <c r="A117" s="49"/>
      <c r="B117" s="27" t="s">
        <v>195</v>
      </c>
      <c r="C117" s="27" t="s">
        <v>307</v>
      </c>
      <c r="D117" s="27" t="s">
        <v>61</v>
      </c>
      <c r="E117" s="27" t="s">
        <v>308</v>
      </c>
      <c r="F117" s="27">
        <v>2017</v>
      </c>
      <c r="G117" s="27" t="s">
        <v>89</v>
      </c>
      <c r="H117" s="27">
        <v>1.2</v>
      </c>
      <c r="I117" s="27">
        <f>H117*2.088</f>
        <v>2.5056</v>
      </c>
      <c r="J117" s="51" t="s">
        <v>309</v>
      </c>
    </row>
    <row r="118" spans="1:10" ht="15">
      <c r="A118" s="49"/>
      <c r="B118" s="27" t="s">
        <v>195</v>
      </c>
      <c r="C118" s="27" t="s">
        <v>310</v>
      </c>
      <c r="D118" s="27" t="s">
        <v>61</v>
      </c>
      <c r="E118" s="27" t="s">
        <v>311</v>
      </c>
      <c r="F118" s="27">
        <v>2017</v>
      </c>
      <c r="G118" s="27" t="s">
        <v>89</v>
      </c>
      <c r="H118" s="27"/>
      <c r="I118" s="27"/>
      <c r="J118" s="51" t="s">
        <v>312</v>
      </c>
    </row>
    <row r="119" spans="1:10" ht="15">
      <c r="A119" s="49"/>
      <c r="B119" s="28" t="s">
        <v>66</v>
      </c>
      <c r="C119" s="28" t="s">
        <v>313</v>
      </c>
      <c r="D119" s="28" t="s">
        <v>285</v>
      </c>
      <c r="E119" s="28" t="s">
        <v>314</v>
      </c>
      <c r="F119" s="28">
        <v>2007</v>
      </c>
      <c r="G119" s="28" t="s">
        <v>59</v>
      </c>
      <c r="H119" s="28">
        <v>1.3</v>
      </c>
      <c r="I119" s="28">
        <f aca="true" t="shared" si="9" ref="I119:I121">H119*2.088</f>
        <v>2.7144000000000004</v>
      </c>
      <c r="J119" s="50" t="s">
        <v>315</v>
      </c>
    </row>
    <row r="120" spans="1:10" ht="15">
      <c r="A120" s="49"/>
      <c r="B120" s="28" t="s">
        <v>66</v>
      </c>
      <c r="C120" s="28" t="s">
        <v>313</v>
      </c>
      <c r="D120" s="28" t="s">
        <v>82</v>
      </c>
      <c r="E120" s="28" t="s">
        <v>316</v>
      </c>
      <c r="F120" s="28">
        <v>2004</v>
      </c>
      <c r="G120" s="28" t="s">
        <v>59</v>
      </c>
      <c r="H120" s="28">
        <v>1.4</v>
      </c>
      <c r="I120" s="28">
        <f t="shared" si="9"/>
        <v>2.9232</v>
      </c>
      <c r="J120" s="50">
        <v>4002293</v>
      </c>
    </row>
    <row r="121" spans="1:10" ht="15">
      <c r="A121" s="49"/>
      <c r="B121" s="28" t="s">
        <v>66</v>
      </c>
      <c r="C121" s="28" t="s">
        <v>317</v>
      </c>
      <c r="D121" s="28" t="s">
        <v>82</v>
      </c>
      <c r="E121" s="28" t="s">
        <v>318</v>
      </c>
      <c r="F121" s="28">
        <v>2015</v>
      </c>
      <c r="G121" s="28" t="s">
        <v>59</v>
      </c>
      <c r="H121" s="28">
        <v>6.5</v>
      </c>
      <c r="I121" s="28">
        <f t="shared" si="9"/>
        <v>13.572000000000001</v>
      </c>
      <c r="J121" s="56" t="s">
        <v>319</v>
      </c>
    </row>
    <row r="122" spans="1:10" ht="15">
      <c r="A122" s="49"/>
      <c r="B122" s="28" t="s">
        <v>66</v>
      </c>
      <c r="C122" s="28" t="s">
        <v>320</v>
      </c>
      <c r="D122" s="28" t="s">
        <v>82</v>
      </c>
      <c r="E122" s="28" t="s">
        <v>321</v>
      </c>
      <c r="F122" s="28">
        <v>2004</v>
      </c>
      <c r="G122" s="28" t="s">
        <v>68</v>
      </c>
      <c r="H122" s="28" t="s">
        <v>322</v>
      </c>
      <c r="I122" s="30" t="s">
        <v>343</v>
      </c>
      <c r="J122" s="50" t="s">
        <v>323</v>
      </c>
    </row>
    <row r="123" spans="1:10" ht="15">
      <c r="A123" s="49"/>
      <c r="B123" s="27" t="s">
        <v>122</v>
      </c>
      <c r="C123" s="27" t="s">
        <v>324</v>
      </c>
      <c r="D123" s="27" t="s">
        <v>325</v>
      </c>
      <c r="E123" s="27" t="s">
        <v>326</v>
      </c>
      <c r="F123" s="27">
        <v>1995</v>
      </c>
      <c r="G123" s="27" t="s">
        <v>68</v>
      </c>
      <c r="H123" s="27">
        <v>2</v>
      </c>
      <c r="I123" s="40" t="s">
        <v>343</v>
      </c>
      <c r="J123" s="51" t="s">
        <v>327</v>
      </c>
    </row>
    <row r="124" spans="1:10" ht="15">
      <c r="A124" s="49"/>
      <c r="B124" s="27" t="s">
        <v>328</v>
      </c>
      <c r="C124" s="27" t="s">
        <v>329</v>
      </c>
      <c r="D124" s="27" t="s">
        <v>285</v>
      </c>
      <c r="E124" s="27" t="s">
        <v>330</v>
      </c>
      <c r="F124" s="27">
        <v>2005</v>
      </c>
      <c r="G124" s="27" t="s">
        <v>59</v>
      </c>
      <c r="H124" s="27">
        <v>0.62</v>
      </c>
      <c r="I124" s="27">
        <f aca="true" t="shared" si="10" ref="I124:I130">H124*2.088</f>
        <v>1.29456</v>
      </c>
      <c r="J124" s="51">
        <v>7262400562</v>
      </c>
    </row>
    <row r="125" spans="1:10" ht="15">
      <c r="A125" s="49"/>
      <c r="B125" s="27" t="s">
        <v>331</v>
      </c>
      <c r="C125" s="27" t="s">
        <v>329</v>
      </c>
      <c r="D125" s="27" t="s">
        <v>285</v>
      </c>
      <c r="E125" s="27" t="s">
        <v>330</v>
      </c>
      <c r="F125" s="27">
        <v>2005</v>
      </c>
      <c r="G125" s="27" t="s">
        <v>59</v>
      </c>
      <c r="H125" s="27">
        <v>0.62</v>
      </c>
      <c r="I125" s="27">
        <f t="shared" si="10"/>
        <v>1.29456</v>
      </c>
      <c r="J125" s="51">
        <v>7262400565</v>
      </c>
    </row>
    <row r="126" spans="1:10" ht="15">
      <c r="A126" s="49"/>
      <c r="B126" s="27" t="s">
        <v>331</v>
      </c>
      <c r="C126" s="27" t="s">
        <v>332</v>
      </c>
      <c r="D126" s="27" t="s">
        <v>82</v>
      </c>
      <c r="E126" s="27" t="s">
        <v>333</v>
      </c>
      <c r="F126" s="27">
        <v>2007</v>
      </c>
      <c r="G126" s="27" t="s">
        <v>59</v>
      </c>
      <c r="H126" s="27">
        <v>1.45</v>
      </c>
      <c r="I126" s="27">
        <f t="shared" si="10"/>
        <v>3.0276</v>
      </c>
      <c r="J126" s="51" t="s">
        <v>334</v>
      </c>
    </row>
    <row r="127" spans="1:10" ht="15">
      <c r="A127" s="49"/>
      <c r="B127" s="27" t="s">
        <v>331</v>
      </c>
      <c r="C127" s="27" t="s">
        <v>332</v>
      </c>
      <c r="D127" s="27" t="s">
        <v>82</v>
      </c>
      <c r="E127" s="27" t="s">
        <v>335</v>
      </c>
      <c r="F127" s="27">
        <v>2007</v>
      </c>
      <c r="G127" s="27" t="s">
        <v>59</v>
      </c>
      <c r="H127" s="27">
        <v>1.85</v>
      </c>
      <c r="I127" s="27">
        <f t="shared" si="10"/>
        <v>3.8628000000000005</v>
      </c>
      <c r="J127" s="51" t="s">
        <v>336</v>
      </c>
    </row>
    <row r="128" spans="1:10" ht="15">
      <c r="A128" s="49"/>
      <c r="B128" s="27" t="s">
        <v>331</v>
      </c>
      <c r="C128" s="27" t="s">
        <v>332</v>
      </c>
      <c r="D128" s="27" t="s">
        <v>82</v>
      </c>
      <c r="E128" s="27" t="s">
        <v>333</v>
      </c>
      <c r="F128" s="27">
        <v>2007</v>
      </c>
      <c r="G128" s="27" t="s">
        <v>59</v>
      </c>
      <c r="H128" s="27">
        <v>1.45</v>
      </c>
      <c r="I128" s="27">
        <f t="shared" si="10"/>
        <v>3.0276</v>
      </c>
      <c r="J128" s="51" t="s">
        <v>337</v>
      </c>
    </row>
    <row r="129" spans="1:10" ht="15">
      <c r="A129" s="49"/>
      <c r="B129" s="27" t="s">
        <v>331</v>
      </c>
      <c r="C129" s="27" t="s">
        <v>332</v>
      </c>
      <c r="D129" s="27" t="s">
        <v>61</v>
      </c>
      <c r="E129" s="27" t="s">
        <v>338</v>
      </c>
      <c r="F129" s="27">
        <v>2016</v>
      </c>
      <c r="G129" s="27" t="s">
        <v>59</v>
      </c>
      <c r="H129" s="27">
        <v>1</v>
      </c>
      <c r="I129" s="27">
        <f t="shared" si="10"/>
        <v>2.088</v>
      </c>
      <c r="J129" s="51" t="s">
        <v>339</v>
      </c>
    </row>
    <row r="130" spans="1:10" ht="15.75" thickBot="1">
      <c r="A130" s="57"/>
      <c r="B130" s="58" t="s">
        <v>331</v>
      </c>
      <c r="C130" s="58" t="s">
        <v>332</v>
      </c>
      <c r="D130" s="58" t="s">
        <v>61</v>
      </c>
      <c r="E130" s="58" t="s">
        <v>340</v>
      </c>
      <c r="F130" s="58">
        <v>2017</v>
      </c>
      <c r="G130" s="58" t="s">
        <v>59</v>
      </c>
      <c r="H130" s="58">
        <v>1.45</v>
      </c>
      <c r="I130" s="58">
        <f t="shared" si="10"/>
        <v>3.0276</v>
      </c>
      <c r="J130" s="59" t="s">
        <v>341</v>
      </c>
    </row>
    <row r="131" spans="1:10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</row>
    <row r="132" spans="1:10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thickBot="1">
      <c r="A133" s="1"/>
      <c r="B133" s="60"/>
      <c r="C133" s="1" t="s">
        <v>141</v>
      </c>
      <c r="D133" s="1"/>
      <c r="E133" s="1"/>
      <c r="F133" s="1"/>
      <c r="G133" s="1"/>
      <c r="H133" s="1"/>
      <c r="I133" s="1"/>
      <c r="J133" s="1"/>
    </row>
  </sheetData>
  <mergeCells count="5">
    <mergeCell ref="A1:J1"/>
    <mergeCell ref="A2:J2"/>
    <mergeCell ref="A64:J65"/>
    <mergeCell ref="A89:J89"/>
    <mergeCell ref="A98:J9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Kateřina Svobodová</dc:creator>
  <cp:keywords/>
  <dc:description/>
  <cp:lastModifiedBy>Kateřina Svobodová</cp:lastModifiedBy>
  <cp:lastPrinted>2023-12-12T13:02:34Z</cp:lastPrinted>
  <dcterms:created xsi:type="dcterms:W3CDTF">2015-06-05T18:19:34Z</dcterms:created>
  <dcterms:modified xsi:type="dcterms:W3CDTF">2023-12-13T05:51:11Z</dcterms:modified>
  <cp:category/>
  <cp:version/>
  <cp:contentType/>
  <cp:contentStatus/>
</cp:coreProperties>
</file>