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NovaPakaDestKan" sheetId="1" r:id="rId1"/>
    <sheet name="SO301StokaD" sheetId="2" r:id="rId2"/>
    <sheet name="SO301StokaD1" sheetId="3" r:id="rId3"/>
    <sheet name="SO301StokaD1-II" sheetId="4" r:id="rId4"/>
    <sheet name="SO301StokaD2-.1" sheetId="5" r:id="rId5"/>
    <sheet name="SO301StokaD2-.2" sheetId="6" r:id="rId6"/>
    <sheet name="SO301StokaD2Ica" sheetId="7" r:id="rId7"/>
    <sheet name="SO301StokD2IIca" sheetId="8" r:id="rId8"/>
  </sheets>
  <definedNames/>
  <calcPr/>
  <webPublishing/>
</workbook>
</file>

<file path=xl/sharedStrings.xml><?xml version="1.0" encoding="utf-8"?>
<sst xmlns="http://schemas.openxmlformats.org/spreadsheetml/2006/main" count="6822" uniqueCount="763">
  <si>
    <t>ASPE10</t>
  </si>
  <si>
    <t>S</t>
  </si>
  <si>
    <t>Firma: ÚDRŽBA SILNIC Královéhradeckého kraje a.s.</t>
  </si>
  <si>
    <t>Soupis prací objektu</t>
  </si>
  <si>
    <t xml:space="preserve">Stavba: </t>
  </si>
  <si>
    <t>33113</t>
  </si>
  <si>
    <t>II/284 Nová Paka – ul. Lomnická_dešťovfá kanal_III. etapa (Město) 10/2023_neoceněný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</si>
  <si>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</si>
  <si>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</si>
  <si>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</si>
  <si>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</si>
  <si>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</si>
  <si>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</si>
  <si>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</si>
  <si>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</si>
  <si>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</si>
  <si>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</si>
  <si>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</si>
  <si>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</si>
  <si>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</si>
  <si>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</si>
  <si>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</si>
  <si>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</si>
  <si>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</si>
  <si>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</si>
  <si>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</si>
  <si>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</si>
  <si>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</si>
  <si>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</si>
  <si>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</si>
  <si>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</si>
  <si>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</si>
  <si>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</si>
  <si>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</si>
  <si>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</si>
  <si>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</si>
  <si>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28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</si>
  <si>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</si>
  <si>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</si>
  <si>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</si>
  <si>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</si>
  <si>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</si>
  <si>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</si>
  <si>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</si>
  <si>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</si>
  <si>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</si>
  <si>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</si>
  <si>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</si>
  <si>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</si>
  <si>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</si>
  <si>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</si>
  <si>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SOUBOR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</si>
  <si>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</si>
  <si>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</si>
  <si>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</si>
  <si>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</si>
  <si>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</si>
  <si>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</si>
  <si>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</si>
  <si>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</si>
  <si>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</si>
  <si>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</si>
  <si>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</si>
  <si>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</si>
  <si>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</si>
  <si>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</si>
  <si>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</si>
  <si>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</si>
  <si>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</si>
  <si>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</si>
  <si>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</si>
  <si>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</si>
  <si>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</si>
  <si>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</si>
  <si>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</si>
  <si>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</si>
  <si>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</si>
  <si>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</si>
  <si>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</si>
  <si>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</si>
  <si>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</si>
  <si>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</si>
  <si>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</si>
  <si>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</si>
  <si>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</si>
  <si>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</si>
  <si>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</si>
  <si>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</si>
  <si>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</si>
  <si>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</si>
  <si>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</si>
  <si>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</si>
  <si>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</si>
  <si>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</si>
  <si>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</si>
  <si>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</si>
  <si>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</si>
  <si>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</si>
  <si>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</si>
  <si>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</si>
  <si>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</si>
  <si>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</si>
  <si>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</si>
  <si>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</si>
  <si>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</si>
  <si>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</si>
  <si>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</si>
  <si>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</si>
  <si>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</si>
  <si>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</si>
  <si>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</si>
  <si>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</si>
  <si>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</si>
  <si>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</si>
  <si>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</si>
  <si>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</si>
  <si>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</si>
  <si>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</si>
  <si>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</si>
  <si>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</si>
  <si>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</si>
  <si>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</si>
  <si>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</si>
  <si>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</si>
  <si>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</si>
  <si>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</si>
  <si>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</si>
  <si>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</t>
  </si>
  <si>
    <t>Zemní práce</t>
  </si>
  <si>
    <t>113106184</t>
  </si>
  <si>
    <t>Rozebrání dlažeb vozovek z velkých kostek s ložem ze živice strojně pl do 50 m2</t>
  </si>
  <si>
    <t>M2</t>
  </si>
  <si>
    <t>Rozebrání dlažeb a dílců vozovek a ploch s přemístěním hmot na skládku na vzdálenost do 3 m nebo s naložením na dopravní prostředek, s jakoukoliv výplní spár strojně plochy jednotlivě do 50 m2 z velkých kostek s ložem ze živice</t>
  </si>
  <si>
    <t>KŠ1a - výusť' 
7.5*1.6=12,000 [A] 
Celkem: A=12,000 [B]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</si>
  <si>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</si>
  <si>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</si>
  <si>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</si>
  <si>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KŠ1a - výusť' 
5.6*1.6=8,960 [A] 
7.5*1.6=12,000 [B] 
'rozšíření šachet' 
0.2*1.8*1=0,360 [C] 
Celkem: A+B+C=21,320 [D]</t>
  </si>
  <si>
    <t>113107342</t>
  </si>
  <si>
    <t>Odstranění podkladu živičného tl přes 50 do 100 mm strojně pl do 50 m2</t>
  </si>
  <si>
    <t>Odstranění podkladů nebo krytů strojně plochy jednotlivě do 50 m2 s přemístěním hmot na skládku na vzdálenost do 3 m nebo s naložením na dopravní prostředek živičných, o tl. vrstvy přes 50 do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</si>
  <si>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</si>
  <si>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</si>
  <si>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</si>
  <si>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</si>
  <si>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</si>
  <si>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</si>
  <si>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</si>
  <si>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</si>
  <si>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</si>
  <si>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</si>
  <si>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119001401</t>
  </si>
  <si>
    <t>Dočasné zajištění potrubí ocelového nebo litinového DN do 200 mm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</si>
  <si>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</si>
  <si>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</si>
  <si>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1*1.6=1,600 [A] 
Celkem: A=1,600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</si>
  <si>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</si>
  <si>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</si>
  <si>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</si>
  <si>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1*1.6=1,600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</si>
  <si>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</si>
  <si>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</si>
  <si>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</si>
  <si>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4*1.6=6,400 [A] 
Celkem: A=6,400 [B]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</si>
  <si>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</si>
  <si>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</si>
  <si>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</si>
  <si>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</si>
  <si>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vodovod' 
1*1.6*1.11*1.61=2,859 [A] 
'kabely' 
4*1.6*1.05*1.55=10,416 [B] 
'kanalizace' 
1*1.6*1.5*2=4,800 [C] 
Celkem: A+B+C=18,075 [D]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</si>
  <si>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</si>
  <si>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</si>
  <si>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</si>
  <si>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KŠ1a - výusť' 
5.6*1.6*1.9-5.6*1.6*0.3=14,336 [A] 
7.5*1.6*1.9-7.5*1.6*0.5=16,800 [B] 
'rozšíření šachet' 
0.2*1.8*1*1.9-0.2*1.8*1*0.3=0,576 [C] 
Celkem: A+B+C=31,712 [D] 
31.712*0.6=19,027 [E]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</si>
  <si>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</si>
  <si>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</si>
  <si>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</si>
  <si>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31.712*0.3=9,514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</si>
  <si>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</si>
  <si>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</si>
  <si>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</si>
  <si>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31.712*0.1=3,171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</si>
  <si>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</si>
  <si>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</si>
  <si>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</si>
  <si>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</si>
  <si>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</si>
  <si>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</si>
  <si>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KŠ1a - výusť' 
13.1*1.9*2=49,780 [A] 
Celkem: A=49,780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</si>
  <si>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</si>
  <si>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</si>
  <si>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</si>
  <si>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</si>
  <si>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</si>
  <si>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</si>
  <si>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31.712*0.6=19,027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</si>
  <si>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</si>
  <si>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</si>
  <si>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</si>
  <si>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31.712*0.4=12,685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</si>
  <si>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</si>
  <si>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</si>
  <si>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</si>
  <si>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31.712*0.6=19,027 [A] 
'tř. 4' 
31.712*0.3=9,514 [B] 
'tř. 5' 
31.712*0.1=3,171 [C] 
Celkem: A+B+C=31,712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</si>
  <si>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</si>
  <si>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</si>
  <si>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</si>
  <si>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31.712-2.132-13.026=16,554 [A] 
Celkem: A=16,554 [B]</t>
  </si>
  <si>
    <t>175101101</t>
  </si>
  <si>
    <t>Obsyp potrubí bez prohození sypaniny z hornin tř. 1 až 4 uloženým do 3 m od kraje výkopu</t>
  </si>
  <si>
    <t>(1.6*0.7-(3.14159265359*0.2*0.2))*13.1=13,026 [A] 
Celkem: A=13,026 [B]</t>
  </si>
  <si>
    <t>58337331</t>
  </si>
  <si>
    <t>štěrkopísek frakce 0/22</t>
  </si>
  <si>
    <t>T</t>
  </si>
  <si>
    <t>13.026*2=26,052 [A]</t>
  </si>
  <si>
    <t>58344197</t>
  </si>
  <si>
    <t>štěrkodrť frakce 0/63</t>
  </si>
  <si>
    <t>16.554*1.85=30,625 [A]</t>
  </si>
  <si>
    <t>Zakládání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</si>
  <si>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</si>
  <si>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</si>
  <si>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</si>
  <si>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13.5=13,500 [A]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</si>
  <si>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</si>
  <si>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</si>
  <si>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</si>
  <si>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13.5*1.6=21,600 [A]</t>
  </si>
  <si>
    <t>69311081</t>
  </si>
  <si>
    <t>geotextilie netkaná separační, ochranná, filtrační, drenážní PES 300g/m2</t>
  </si>
  <si>
    <t>21.6=21,600 [A] 
A * 1.1845Koeficient množství=25,585 [B]</t>
  </si>
  <si>
    <t>Svislé a kompletní konstrukce</t>
  </si>
  <si>
    <t>359901211</t>
  </si>
  <si>
    <t>Monitoring stoky jakékoli výšky na nové kanalizaci</t>
  </si>
  <si>
    <t>Monitoring stok (kamerový systém) jakékoli výšky nová kanalizace</t>
  </si>
  <si>
    <t>Vodorovné konstrukce</t>
  </si>
  <si>
    <t>29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</si>
  <si>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</si>
  <si>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</si>
  <si>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</si>
  <si>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KŠ1a - výusť' 
13.1*1.6*0.1=2,096 [A] 
'rozšíření šachet' 
0.2*1.8*0.1=0,036 [B] 
Celkem: A+B=2,132 [C]</t>
  </si>
  <si>
    <t>30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</si>
  <si>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</si>
  <si>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</si>
  <si>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</si>
  <si>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1.5*1.5*0.1*1=0,225 [A] 
Celkem: A=0,225 [B]</t>
  </si>
  <si>
    <t>Komunikace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</si>
  <si>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</si>
  <si>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</si>
  <si>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</si>
  <si>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KŠ1a - výusť' 
7.5*1.6=12,000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</si>
  <si>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</si>
  <si>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</si>
  <si>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</si>
  <si>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KŠ1a - výusť' 
7.5*1.6=12,000 [A] 
'KŠ1a - výusť' 
5.6*1.6=8,960 [B] 
'rozšíření šachet' 
0.2*1.8*1=0,360 [C] 
Celkem: A+B+C=21,320 [D]</t>
  </si>
  <si>
    <t>Trubní vedení</t>
  </si>
  <si>
    <t>32</t>
  </si>
  <si>
    <t>28611234</t>
  </si>
  <si>
    <t>trubka kanalizační PVC-U DN 400x3000mm SN12</t>
  </si>
  <si>
    <t>34</t>
  </si>
  <si>
    <t>42285111</t>
  </si>
  <si>
    <t>klapka koncová na kolmou betonovou stěnu PE-HD DN 400</t>
  </si>
  <si>
    <t>37</t>
  </si>
  <si>
    <t>452112112</t>
  </si>
  <si>
    <t>Osazení betonových prstenců nebo rámů v do 100 mm</t>
  </si>
  <si>
    <t>Osazení betonových dílců prstenců nebo rámů pod poklopy a mříže, výšky do 100 mm</t>
  </si>
  <si>
    <t>48</t>
  </si>
  <si>
    <t>55241030_R</t>
  </si>
  <si>
    <t>poklop šachtový litinový kruhový DN 600 bez ventilace tř D 400 pro intenzivní provoz</t>
  </si>
  <si>
    <t>45</t>
  </si>
  <si>
    <t>552417014_R</t>
  </si>
  <si>
    <t>Provizorní zakrytí šachet</t>
  </si>
  <si>
    <t>39</t>
  </si>
  <si>
    <t>59224185</t>
  </si>
  <si>
    <t>prstenec šachtový vyrovnávací betonový 625x120x60mm</t>
  </si>
  <si>
    <t>38</t>
  </si>
  <si>
    <t>59224187</t>
  </si>
  <si>
    <t>prstenec šachtový vyrovnávací betonový 625x120x100mm</t>
  </si>
  <si>
    <t>42</t>
  </si>
  <si>
    <t>59224315</t>
  </si>
  <si>
    <t>deska betonová zákrytová pro kruhové šachty 100/62,5x16,5cm</t>
  </si>
  <si>
    <t>44</t>
  </si>
  <si>
    <t>59224338_R</t>
  </si>
  <si>
    <t>dno betonové šachty kanalizační 100x80 s vyložením čedičem</t>
  </si>
  <si>
    <t>dno betonové šachty kanalizačn 100x80 s vyložením čedičem</t>
  </si>
  <si>
    <t>40</t>
  </si>
  <si>
    <t>59224348</t>
  </si>
  <si>
    <t>těsnění elastomerové pro spojení šachetních dílů DN 1000</t>
  </si>
  <si>
    <t>31</t>
  </si>
  <si>
    <t>871395241</t>
  </si>
  <si>
    <t>Kanalizační potrubí z tvrdého PVC vícevrstvé tuhost třídy SN12 DN 400</t>
  </si>
  <si>
    <t>Kanalizační potrubí z tvrdého PVC v otevřeném výkopu ve sklonu do 20 %, hladkého plnostěnného vícevrstvého, tuhost třídy SN 12 DN 400</t>
  </si>
  <si>
    <t>33</t>
  </si>
  <si>
    <t>891392421</t>
  </si>
  <si>
    <t>Montáž koncových klapek PE-HD na kolmou stěnu DN 400</t>
  </si>
  <si>
    <t>Montáž kanalizačních armatur na potrubí koncových klapek PE-HD na kolmou stěnu DN 400</t>
  </si>
  <si>
    <t>35</t>
  </si>
  <si>
    <t>892372186_R</t>
  </si>
  <si>
    <t>Tlaková zkouška vzduchem šachet DN 1000</t>
  </si>
  <si>
    <t>Tlakové zkoušky vzduchem těsnícími vaky ucpávkovými DN 300</t>
  </si>
  <si>
    <t>36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</si>
  <si>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</si>
  <si>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</si>
  <si>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</si>
  <si>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</si>
  <si>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41</t>
  </si>
  <si>
    <t>894412411</t>
  </si>
  <si>
    <t>Osazení betonových nebo železobetonových dílců pro šachty skruží přechodových</t>
  </si>
  <si>
    <t>43</t>
  </si>
  <si>
    <t>894414111</t>
  </si>
  <si>
    <t>Osazení betonových nebo železobetonových dílců pro šachty skruží základových (dno)</t>
  </si>
  <si>
    <t>46</t>
  </si>
  <si>
    <t>899102211_R</t>
  </si>
  <si>
    <t>Demontáž provizorního zakrytí</t>
  </si>
  <si>
    <t>47</t>
  </si>
  <si>
    <t>899104111</t>
  </si>
  <si>
    <t>Osazení poklopů litinových nebo ocelových včetně rámů hmotnosti nad 150 kg</t>
  </si>
  <si>
    <t>49</t>
  </si>
  <si>
    <t>919735113</t>
  </si>
  <si>
    <t>Řezání stávajícího živičného krytu hl přes 100 do 150 mm</t>
  </si>
  <si>
    <t>Řezání stávajícího živičného krytu nebo podkladu  hloubky přes 100 do 150 mm</t>
  </si>
  <si>
    <t>7.5*2=15,000 [A]</t>
  </si>
  <si>
    <t>50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</si>
  <si>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</si>
  <si>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</si>
  <si>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</si>
  <si>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Vyústění' 
0.3=0,300 [A] 
Celkem: A=0,300 [B]</t>
  </si>
  <si>
    <t>51</t>
  </si>
  <si>
    <t>977151133</t>
  </si>
  <si>
    <t>Jádrové vrty diamantovými korunkami do stavebních materiálů D přes 450 do 500 mm</t>
  </si>
  <si>
    <t>Jádrové vrty diamantovými korunkami do stavebních materiálů (železobetonu, betonu, cihel, obkladů, dlažeb, kamene) průměru přes 450 do 500 mm</t>
  </si>
  <si>
    <t>0.4=0,400 [A]</t>
  </si>
  <si>
    <t>99</t>
  </si>
  <si>
    <t>Přesun hmot</t>
  </si>
  <si>
    <t>52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</si>
  <si>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</si>
  <si>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</si>
  <si>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</si>
  <si>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</si>
  <si>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</si>
  <si>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53</t>
  </si>
  <si>
    <t>979082213_R</t>
  </si>
  <si>
    <t>Vodorovná doprava suti po suchu</t>
  </si>
  <si>
    <t>Vodorovná doprava suti po suchu (odvoz, likvidace včetně poplatku z uložení zhotovitelem)</t>
  </si>
  <si>
    <t>SO301StokaD1</t>
  </si>
  <si>
    <t>předpoklad 18 dní' 
18*10=180,000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</si>
  <si>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</si>
  <si>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</si>
  <si>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</si>
  <si>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25% D2-I - 25% D1' 
(18+28+43)*24*0.25=534,000 [A]</t>
  </si>
  <si>
    <t>18*2=36,000 [A]</t>
  </si>
  <si>
    <t>115101376_R</t>
  </si>
  <si>
    <t>Pohotovost čerpací soupravy pro přečerpávání</t>
  </si>
  <si>
    <t>Pohotovost čerpací soupravy pro dopravní výšku do 10 m přítok přes 500 do 1 000 l/min</t>
  </si>
  <si>
    <t>(18+28+43)*0.25*2=44,500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</si>
  <si>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</si>
  <si>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</si>
  <si>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</si>
  <si>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2*1.3=2,600 [A]</t>
  </si>
  <si>
    <t>plyn' 
2*1.3*1.11*1.61=4,646 [A] 
Celkem: A=4,646 [B]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</si>
  <si>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</si>
  <si>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</si>
  <si>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</si>
  <si>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KŠ13-KŠ14' 
39.6*1.3*1.75-39.6*1.3*0.5=64,350 [A] 
'KŠ14-KŠ15' 
10.9*1.3*1.76-10.9*1.3*0.5=17,854 [B] 
'KŠ15-KŠ16' 
14.1*1.3*1.83-14.1*1.3*0.5=24,379 [C] 
'KŠ16-KŠ17' 
13.2*1.3*1.84-13.2*1.3*0.5=22,994 [D] 
'rozšíření šachet' 
'KŠ14 - KŠ17' 
0.5*1.8*(1.72+1.8+1.86+1.82)-0.5*1.8*4*0.5=4,680 [E] 
Celkem: A+B+C+D+E=134,257 [F] 
134.257*0.6=80,554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</si>
  <si>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</si>
  <si>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</si>
  <si>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</si>
  <si>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134.257*0.3=40,277 [A]</t>
  </si>
  <si>
    <t>134.257*0.1=13,426 [A]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</si>
  <si>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</si>
  <si>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</si>
  <si>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</si>
  <si>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KŠ13-KŠ14' 
39.6*1.75*2=138,600 [A] 
'KŠ14-KŠ15' 
10.9*1.76*2=38,368 [B] 
'KŠ15-KŠ16' 
14.1*1.83*2=51,606 [C] 
'KŠ16-KŠ17' 
13.2*1.84*2=48,576 [D] 
Mezisoučet: A+B+C+D=277,150 [E] 
'odpočet při souběhu vodovodu a splaškové kanalizace' 
-277.15*0.5=- 138,575 [F] 
Celkem: A+B+C+D+F=138,575 [G]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</si>
  <si>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</si>
  <si>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</si>
  <si>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</si>
  <si>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134.257*0.6=80,554 [A]</t>
  </si>
  <si>
    <t>134.257*0.4=53,703 [A]</t>
  </si>
  <si>
    <t>tř. 3' 
134.257*0.6=80,554 [A] 
'tř. 4' 
134.257*0.3=40,277 [B] 
'tř. 5' 
134.257*0.1=13,426 [C] 
Celkem: A+B+C=134,257 [D]</t>
  </si>
  <si>
    <t>134.257-10.474-48.809-28.581=46,393 [A] 
Celkem: A=46,393 [B]</t>
  </si>
  <si>
    <t>(1.3*0.55-(3.14159265359*0.2*0.2)/2)*(39.6)=25,826 [A] 
(1.3*0.49-(3.14159265359*0.15*0.15)/2)*(10.9+14.1+13.2)=22,983 [B] 
Celkem: A+B=48,809 [C]</t>
  </si>
  <si>
    <t>48.809*2=97,618 [A]</t>
  </si>
  <si>
    <t>46.393*1.85=85,827 [A]</t>
  </si>
  <si>
    <t>50% vodovod a splašková kanalizace' 
(39.6+10.9+14.1+13.2)*0.5=38,900 [A] 
Celkem: A=38,900 [B]</t>
  </si>
  <si>
    <t>38.9*1.1=42,790 [A]</t>
  </si>
  <si>
    <t>358315114</t>
  </si>
  <si>
    <t>Bourání stoky kompletní nebo otvorů z prostého betonu plochy do 4 m2</t>
  </si>
  <si>
    <t>Bourání stoky kompletní nebo vybourání otvorů průřezové plochy do 4 m2 ve stokách ze zdiva z prostého betonu</t>
  </si>
  <si>
    <t>šachty' 
(3.14159265359*2.5*(0.62*0.62-0.5*0.5))*3=3,167 [A] 
Mezisoučet: A=3,167 [B] 
'odpočet 50% při souběhu vodovodu a splaškové kanalizace' 
-3.167/2=-1,584 [C] 
Celkem: A+C=1,583 [D]</t>
  </si>
  <si>
    <t>359310241_R</t>
  </si>
  <si>
    <t>Výplň stok "hubeným betonem"</t>
  </si>
  <si>
    <t>DN500' 
3.14159265359*0.25*0.25*80=15,708 [A] 
Mezisoučet: A=15,708 [B] 
'odpočet 50% při souběhu vodovodu a splaškové kanalizace' 
-15.708*0.5=-7,854 [C] 
Celkem: A+C=7,854 [D]</t>
  </si>
  <si>
    <t>38.2+39.6=77,800 [A]</t>
  </si>
  <si>
    <t>KŠ13-KŠ14' 
39.6*1.3*0.1=5,148 [A] 
'KŠ14-KŠ15' 
10.9*1.3*0.1=1,417 [B] 
'KŠ15-KŠ16' 
14.1*1.3*0.1=1,833 [C] 
'KŠ16-KŠ17' 
13.2*1.3*0.1=1,716 [D] 
'rozšíření šachet' 
'KŠ14 - KŠ17' 
0.5*1.8*4*0.1=0,360 [E] 
Celkem: A+B+C+D+E=10,474 [F]</t>
  </si>
  <si>
    <t>beton pod šachty' 
1.5*1.5*0.1*4=0,900 [A] 
Celkem: A=0,900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</si>
  <si>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</si>
  <si>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</si>
  <si>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</si>
  <si>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(1.3*0.35-(3.14159265359*0.2*0.2)/2)*39.6=15,530 [A] 
(1.3*0.29-(3.14159265359*0.15*0.15)/2)*(10.9+14.1+13.2)=13,051 [B] 
Celkem: A+B=28,581 [C]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</si>
  <si>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</si>
  <si>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</si>
  <si>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</si>
  <si>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0.6*(38.2+39.6)=46,680 [A]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</si>
  <si>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</si>
  <si>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</si>
  <si>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</si>
  <si>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KŠ13-KŠ14' 
39.6*1.3=51,480 [A] 
'KŠ14-KŠ15' 
10.9*1.3=14,170 [B] 
'KŠ15-KŠ16' 
14.1*1.3=18,330 [C] 
'KŠ16-KŠ17' 
13.2*1.3=17,160 [D] 
'rozšíření šachet' 
'KŠ14 - KŠ17' 
0.5*1.8*4=3,600 [E] 
Celkem: A+B+C+D+E=104,740 [F]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</si>
  <si>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</si>
  <si>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</si>
  <si>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</si>
  <si>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452112122</t>
  </si>
  <si>
    <t>Osazení betonových prstenců nebo rámů v do 200 mm</t>
  </si>
  <si>
    <t>Osazení betonových dílců prstenců nebo rámů pod poklopy a mříže, výšky přes 100 do 200 mm</t>
  </si>
  <si>
    <t>61</t>
  </si>
  <si>
    <t>56</t>
  </si>
  <si>
    <t>552415934_R</t>
  </si>
  <si>
    <t>Kompletní zřízení kanalizační přípojky DN 150 včetně dodávky materiálu dle TZ, zemních prací a oprav povrchů</t>
  </si>
  <si>
    <t>4.1+4.1+4.9+5.2+4.9=23,200 [A]</t>
  </si>
  <si>
    <t>57</t>
  </si>
  <si>
    <t>552415935_R</t>
  </si>
  <si>
    <t>Kompletní zřízení kanalizační přípojky DN 200 včetně dodávky materiálu dle TZ, zemních prací a oprav povrchů</t>
  </si>
  <si>
    <t>4.6+4.4+5.7=14,700 [A]</t>
  </si>
  <si>
    <t>58</t>
  </si>
  <si>
    <t>59224176</t>
  </si>
  <si>
    <t>prstenec šachtový vyrovnávací betonový 625x120x80mm</t>
  </si>
  <si>
    <t>59224188</t>
  </si>
  <si>
    <t>prstenec šachtový vyrovnávací betonový 625x120x120mm</t>
  </si>
  <si>
    <t>55</t>
  </si>
  <si>
    <t>59224339_R</t>
  </si>
  <si>
    <t>dno betonové šachty kanalizační 100x100 s vyložením kameninou</t>
  </si>
  <si>
    <t>dno betonové šachty kanalizačn 100x100  s vyložením kameninou</t>
  </si>
  <si>
    <t>59710706</t>
  </si>
  <si>
    <t>trouba kameninová glazovaná DN 400 dl 2,50m spojovací systém C Třída 200</t>
  </si>
  <si>
    <t>39.6=39,600 [A] 
A * 1.015Koeficient množství=40,194 [B]</t>
  </si>
  <si>
    <t>59710707</t>
  </si>
  <si>
    <t>trouba kameninová glazovaná DN 300 dl 2,50m spojovací systém C Třída 240</t>
  </si>
  <si>
    <t>38.2=38,200 [A] 
A * 1.015Koeficient množství=38,773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</si>
  <si>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</si>
  <si>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</si>
  <si>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</si>
  <si>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</si>
  <si>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</si>
  <si>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</si>
  <si>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59711790_R</t>
  </si>
  <si>
    <t>odbočka kameninová glazovaná jednoduchá šikmá DN 400/150 dl 1000mm spojovací systém C/F tř.200/-</t>
  </si>
  <si>
    <t>59711791_R</t>
  </si>
  <si>
    <t>odbočka kameninová glazovaná jednoduchá šikmá DN 400/200 dl 1000mm spojovací systém C/F tř.200/-</t>
  </si>
  <si>
    <t>831372121</t>
  </si>
  <si>
    <t>Montáž potrubí z trub kameninových hrdlových s integrovaným těsněním výkop sklon do 20 % DN 300</t>
  </si>
  <si>
    <t>Montáž potrubí z trub kameninových hrdlových s integrovaným těsněním v otevřeném výkopu ve sklonu do 20 % DN 300</t>
  </si>
  <si>
    <t>10.9+14.1+13.2=38,200 [A]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</si>
  <si>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</si>
  <si>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</si>
  <si>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</si>
  <si>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39.6=39,600 [A]</t>
  </si>
  <si>
    <t>837371221</t>
  </si>
  <si>
    <t>Montáž kameninových tvarovek odbočných s integrovaným těsněním otevřený výkop DN 300</t>
  </si>
  <si>
    <t>Montáž kameninových tvarovek na potrubí z trub kameninových v otevřeném výkopu s integrovaným těsněním odbočných DN 300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</si>
  <si>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</si>
  <si>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</si>
  <si>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</si>
  <si>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892372121</t>
  </si>
  <si>
    <t>Tlaková zkouška vzduchem potrubí DN 300 těsnícím vakem ucpávkovým</t>
  </si>
  <si>
    <t>54</t>
  </si>
  <si>
    <t>59</t>
  </si>
  <si>
    <t>60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</si>
  <si>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</si>
  <si>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</si>
  <si>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</si>
  <si>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62</t>
  </si>
  <si>
    <t>63</t>
  </si>
  <si>
    <t>SO301StokaD1-II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</si>
  <si>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</si>
  <si>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</si>
  <si>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</si>
  <si>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KŠ14 - KŠ20' 
11*1.3=14,300 [A] 
'KŠ20 - KŠ21' 
21.8*1.3=28,340 [B] 
'KŠ21 - KŠ22' 
21.3*1.3=27,690 [C] 
'rozšíření šachet' 
0.5*1.8*3=2,700 [D] 
Celkem: A+B+C+D=73,030 [E]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</si>
  <si>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</si>
  <si>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</si>
  <si>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</si>
  <si>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73.03=73,030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</si>
  <si>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</si>
  <si>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</si>
  <si>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</si>
  <si>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50% odpočet při souběhu vodovodu a splaškové kanalizace' 
54.8*3.5*0.5=95,900 [A] 
Celkem: A=95,900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</si>
  <si>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</si>
  <si>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</si>
  <si>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</si>
  <si>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</si>
  <si>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</si>
  <si>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</si>
  <si>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21 dní' 
21*10=210,000 [A]</t>
  </si>
  <si>
    <t>společné se splaškovou kanalizací počítáno s 50%' 
(21+16)*24*0.5=444,000 [A]</t>
  </si>
  <si>
    <t>21*2=42,000 [A]</t>
  </si>
  <si>
    <t>(21+16)*0.5*2=37,000 [A]</t>
  </si>
  <si>
    <t>1*1.3=1,300 [A]</t>
  </si>
  <si>
    <t>4*1.3=5,200 [A] 
Celkem: A=5,200 [B]</t>
  </si>
  <si>
    <t>plyn' 
1*1.3*1.11*1.61=2,323 [A] 
'kanal' 
2*1.3*1.3*1.8=6,084 [B] 
'kabely' 
4*1.3*1.05*1.55=8,463 [C] 
'vodovod' 
1*1.3*1.11*1.61=2,323 [D] 
Celkem: A+B+C+D=19,193 [E]</t>
  </si>
  <si>
    <t>KŠ14 - KŠ20' 
2.6*1.3*1.74-2.6*1.3*0.5=4,191 [A] 
11*1.3*1.94-11*1.3*0.32=23,166 [B] 
'KŠ20 - KŠ21' 
21.8*1.3*2.57-21.8*1.3*0.32=63,765 [C] 
'KŠ21 - KŠ22' 
21.3*1.3*2.59-21.3*1.3*0.32=62,856 [D] 
'rozšíření šachet' 
0.5*1.8*(2+3.14+2.54)-0.5*1.8*3*0.32=6,048 [E] 
Celkem: A+B+C+D+E=160,026 [F] 
160.026*0.6=96,016 [G]</t>
  </si>
  <si>
    <t>160.026*0.3=48,008 [A]</t>
  </si>
  <si>
    <t>160.026*0.1=16,003 [A]</t>
  </si>
  <si>
    <t>KŠ14 - KŠ20' 
13.6*1.9*2=51,680 [A] 
'KŠ20 - KŠ21' 
21.8*2.57*2=112,052 [B] 
'KŠ21 - KŠ22' 
21.3*2.59*2=110,334 [C] 
Celkem: A+B+C=274,066 [D] 
'odpočet při souběhu vodovodu a splaš. kanalizace 50%' 
274.066*0.5=137,033 [E]</t>
  </si>
  <si>
    <t>160.026*0.6=96,016 [A]</t>
  </si>
  <si>
    <t>160.026*0.4=64,010 [A]</t>
  </si>
  <si>
    <t>tř. 3' 
160.026*0.6=96,016 [A] 
'tř. 4' 
160.026*0.3=48,008 [B] 
'tř. 5' 
160.026*0.1=16,003 [C] 
Celkem: A+B+C=160,027 [D]</t>
  </si>
  <si>
    <t>171251299_R</t>
  </si>
  <si>
    <t>Uložení frézovaného asfaltu na mezideponii</t>
  </si>
  <si>
    <t>11.029+16.797=27,826 [A]</t>
  </si>
  <si>
    <t>160.026-16.186-34.114-19.372=90,354 [A] 
'provizorní úprava komunikace' 
73.03*0.32=23,370 [B] 
Celkem: A+B=113,724 [C]</t>
  </si>
  <si>
    <t>(1.3*0.49-(3.14159265359*0.15*0.15)/2)*56.7=34,114 [A] 
Celkem: A=34,114 [B]</t>
  </si>
  <si>
    <t>34.114*2=68,228 [A]</t>
  </si>
  <si>
    <t>113.724*1.85=210,389 [A]</t>
  </si>
  <si>
    <t>56.7=56,700 [A] 
'odpočet při souběhu vodovodu a splaš. kanalizace 50%' 
56.7*0.5=28,350 [B]</t>
  </si>
  <si>
    <t>28.35*1.1=31,185 [A]</t>
  </si>
  <si>
    <t>potrubí' 
(3.14159265359*8.8*(0.215*0.215-0.15*0.15))=0,656 [A] 
'šachty' 
(3.14159265359*2.4*(0.62*0.62-0.5*0.5))*2=2,027 [B] 
Mezisoučet: A+B=2,683 [C] 
'odpočet 50% při souběhu vodovodu a splaškové kanalizace' 
-2.683*0.5=-1,342 [D] 
Celkem: A+B+D=1,341 [E]</t>
  </si>
  <si>
    <t>DN300' 
3.14159265359*0.15*0.15*22.9=1,619 [A] 
Mezisoučet: A=1,619 [B] 
'odpočet 50% při souběhu vodovodu a splaškové kanalizace' 
-1.619*0.5=-0,810 [C] 
Celkem: A+C=0,809 [D]</t>
  </si>
  <si>
    <t>KŠ14 - KŠ20' 
13.6*1.74*0.1=2,366 [A] 
'KŠ20 - KŠ21' 
21.8*2.57*0.1=5,603 [B] 
'KŠ21 - KŠ22' 
21.3*2.59*0.1=5,517 [C] 
'rozšíření šachet' 
0.5*1.8*3=2,700 [D] 
Celkem: A+B+C+D=16,186 [E]</t>
  </si>
  <si>
    <t>beton pod šachty' 
1.5*1.5*0.1*3=0,675 [A] 
Celkem: A=0,675 [B]</t>
  </si>
  <si>
    <t>(1.3*0.29-(3.14159265359*0.15*0.15)/2)*56.7=19,372 [A] 
Celkem: A=19,372 [B]</t>
  </si>
  <si>
    <t>56.7*0.6=34,020 [A]</t>
  </si>
  <si>
    <t>KŠ7 - KŠ18' 
2.6*1.3=3,380 [A]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</si>
  <si>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</si>
  <si>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</si>
  <si>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</si>
  <si>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</si>
  <si>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</si>
  <si>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</si>
  <si>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</si>
  <si>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</si>
  <si>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</si>
  <si>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</si>
  <si>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</si>
  <si>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</si>
  <si>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</si>
  <si>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</si>
  <si>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</si>
  <si>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71</t>
  </si>
  <si>
    <t>67</t>
  </si>
  <si>
    <t>68</t>
  </si>
  <si>
    <t>59224160</t>
  </si>
  <si>
    <t>skruž kanalizační s ocelovými stupadly 100x25x12cm</t>
  </si>
  <si>
    <t>59224161</t>
  </si>
  <si>
    <t>skruž kanalizační s ocelovými stupadly 100x50x12cm</t>
  </si>
  <si>
    <t>59224162</t>
  </si>
  <si>
    <t>skruž kanalizační s ocelovými stupadly 100x100x12cm</t>
  </si>
  <si>
    <t>59224168</t>
  </si>
  <si>
    <t>skruž betonová přechodová 62,5/100x60x12cm, stupadla poplastovaná kapsová</t>
  </si>
  <si>
    <t>65</t>
  </si>
  <si>
    <t>66</t>
  </si>
  <si>
    <t>59224358_R</t>
  </si>
  <si>
    <t>dno betonové šachty kanalizační 100x100 s vyložením kameninou - kompletně</t>
  </si>
  <si>
    <t>dno betonové šachty kanalizačn 100x100  s vyložením kynety, nástupnice a stěny  kameninou</t>
  </si>
  <si>
    <t>56.7=56,700 [A] 
A * 1.015Koeficient množství=57,551 [B]</t>
  </si>
  <si>
    <t>Montáž potrubí z trub kameninových  hrdlových s integrovaným těsněním v otevřeném výkopu ve sklonu do 20 % DN 300</t>
  </si>
  <si>
    <t>13.6+21.8+21.3=56,700 [A]</t>
  </si>
  <si>
    <t>894118001</t>
  </si>
  <si>
    <t>Příplatek ZKD 0,60 m výšky vstupu na potrubí</t>
  </si>
  <si>
    <t>894411311</t>
  </si>
  <si>
    <t>Osazení betonových nebo železobetonových dílců pro šachty skruží rovných</t>
  </si>
  <si>
    <t>4=4,000 [A]</t>
  </si>
  <si>
    <t>64</t>
  </si>
  <si>
    <t>69</t>
  </si>
  <si>
    <t>70</t>
  </si>
  <si>
    <t>73</t>
  </si>
  <si>
    <t>592174680</t>
  </si>
  <si>
    <t>obrubník betonový silniční nájezdový Standard 100x15x15 cm</t>
  </si>
  <si>
    <t>obrubník betonový silniční nájezdový vibrolisovaný 100x15x15 cm</t>
  </si>
  <si>
    <t>72</t>
  </si>
  <si>
    <t>916131112</t>
  </si>
  <si>
    <t>Osazení silničního obrubníku betonového ležatého bez boční opěry do lože z betonu prostého</t>
  </si>
  <si>
    <t>Osazení silničního obrubníku betonového se zřízením lože, s vyplněním a zatřením spár cementovou maltou ležatého bez boční opěry, do lože z betonu prostého</t>
  </si>
  <si>
    <t>74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</si>
  <si>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</si>
  <si>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</si>
  <si>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</si>
  <si>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(55+6)*0.5=30,500 [A] 
Celkem: A=30,500 [B]</t>
  </si>
  <si>
    <t>75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</si>
  <si>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</si>
  <si>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</si>
  <si>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</si>
  <si>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77</t>
  </si>
  <si>
    <t>76</t>
  </si>
  <si>
    <t>SO301StokaD2-.1</t>
  </si>
  <si>
    <t>113106152</t>
  </si>
  <si>
    <t>Rozebrání dlažeb vozovek z velkých kostek s ložem ze živice ručně</t>
  </si>
  <si>
    <t>Rozebrání dlažeb a dílců vozovek a ploch s přemístěním hmot na skládku na vzdálenost do 3 m nebo s naložením na dopravní prostředek, s jakoukoliv výplní spár ručně z velkých kostek s ložem ze živice</t>
  </si>
  <si>
    <t>4.4*1.6=7,040 [A] 
0.2*1.8*1=0,360 [B] 
Celkem: A+B=7,400 [C]</t>
  </si>
  <si>
    <t>KŠ24 - KŠ27' 
7.4*1.6=11,840 [A] 
Celkem: A=11,840 [B]</t>
  </si>
  <si>
    <t>KŠ24 - KŠ27' 
4.4*1.6=7,040 [A] 
'rozšíření šachet' 
0.2*1.8*1=0,360 [B] 
Celkem: A+B=7,400 [C]</t>
  </si>
  <si>
    <t>odstranění provizorní úpravy' 
7.4*1.6=11,840 [A]</t>
  </si>
  <si>
    <t>KŠ24 - KŠ27' 
11.8*1.6=18,880 [A] 
0.2*1.8*1=0,360 [B] 
Celkem: A+B=19,240 [C]</t>
  </si>
  <si>
    <t>předpoklad 4 dny' 
4*10=40,000 [A]</t>
  </si>
  <si>
    <t>společné se splaškovou kanalizací počítáno s 50%' 
4*24*0.5=48,000 [A]</t>
  </si>
  <si>
    <t>4*2=8,000 [A]</t>
  </si>
  <si>
    <t>4*0.5*2=4,000 [A]</t>
  </si>
  <si>
    <t>2*1.6=3,200 [A] 
Celkem: A=3,200 [B]</t>
  </si>
  <si>
    <t>plyn' 
1*1.6*1.11*1.61=2,859 [A] 
'kabely' 
2*1.6*1.05*1.55=5,208 [B] 
Celkem: A+B=8,067 [C]</t>
  </si>
  <si>
    <t>KŠ24 - KŠ27' 
7.4*1.6*1.8-7.4*1.6*0.32=17,523 [A] 
4.4*1.6*1.82-4.4*1.6*0.50=9,293 [B] 
'rozšíření šachet' 
0.2*1.8*1.91-0.2*1.8*0.5=0,508 [C] 
Celkem: A+B+C=27,324 [D] 
27.324*0.6=16,394 [E]</t>
  </si>
  <si>
    <t>27.324*0.3=8,197 [A]</t>
  </si>
  <si>
    <t>27.324*0.1=2,732 [A]</t>
  </si>
  <si>
    <t>KŠ24 - KŠ27' 
11.8*1.8*2=42,480 [A] 
Celkem: A=42,480 [B]</t>
  </si>
  <si>
    <t>27.324*0.6=16,394 [A]</t>
  </si>
  <si>
    <t>27.324*0.4=10,930 [A]</t>
  </si>
  <si>
    <t>tř. 3' 
27.324*0.6=16,394 [A] 
'tř. 4' 
27.324*0.3=8,197 [B] 
'tř. 5' 
27.324*0.1=2,732 [C] 
Celkem: A+B+C=27,323 [D]</t>
  </si>
  <si>
    <t>4.425=4,425 [A]</t>
  </si>
  <si>
    <t>27.324-1.924-11.531-5.867=8,002 [A] 
'provizorní úprava komunikace' 
7.4*1.6*0.32=3,789 [B] 
Celkem: A+B=11,791 [C]</t>
  </si>
  <si>
    <t>(1.6*0.65-(3.14159265359*0.2*0.2)/2)*11.8=11,531 [A] 
Celkem: A=11,531 [B]</t>
  </si>
  <si>
    <t>11.531*2=23,062 [A]</t>
  </si>
  <si>
    <t>11.791*1.85=21,813 [A]</t>
  </si>
  <si>
    <t>11.8=11,800 [A]</t>
  </si>
  <si>
    <t>11.8*1.6=18,880 [A]</t>
  </si>
  <si>
    <t>KŠ24 - KŠ27' 
11.8*1.6*0.1=1,888 [A] 
'rozšíření šachet' 
0.1*2*1.8*0.1=0,036 [B] 
Celkem: A+B=1,924 [C]</t>
  </si>
  <si>
    <t>(1.6*0.35-(3.14159265359*0.2*0.2)/2)*11.8=5,867 [A] 
Celkem: A=5,867 [B]</t>
  </si>
  <si>
    <t>komunikace SÚS' 
4.4*1.6=7,040 [A] 
'rozšíření šachet' 
0.2*1.8*1=0,360 [B] 
Celkem: A+B=7,400 [C]</t>
  </si>
  <si>
    <t>11.8=11,800 [A] 
A * 1.015Koeficient množství=11,977 [B]</t>
  </si>
  <si>
    <t>4.4*2=8,800 [A]</t>
  </si>
  <si>
    <t>SO301StokaD2-.2</t>
  </si>
  <si>
    <t>odvodňovací žlab' 
1*4.2=4,200 [A]</t>
  </si>
  <si>
    <t>předpoklad 28 dní' 
28*10=280,000 [A]</t>
  </si>
  <si>
    <t>28*2=56,000 [A]</t>
  </si>
  <si>
    <t>1*1.4=1,400 [A] 
Celkem: A=1,400 [B]</t>
  </si>
  <si>
    <t>2*1.4=2,800 [A] 
2*1.3=2,600 [B] 
Celkem: A+B=5,400 [C]</t>
  </si>
  <si>
    <t>2*1.4=2,800 [A] 
1*1.3=1,300 [B] 
Celkem: A+B=4,100 [C]</t>
  </si>
  <si>
    <t>plyn' 
2*1.4*1.11*1.61=5,004 [A] 
2*1.3*1.11*1.61=4,646 [B] 
'vodovod' 
1*1.4*1.1*1.61=2,479 [C] 
'kabely' 
2*1.4*1.05*1.55=4,557 [D] 
1*1.3*1.05*1.55=2,116 [E] 
Celkem: A+B+C+D+E=18,802 [F]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</si>
  <si>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</si>
  <si>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</si>
  <si>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</si>
  <si>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KŠ27-KŠ28' 
10.1*1.4*1.9-10.1*1.4*0.5=19,796 [A] 
'KŠ28-KŠ29' 
30.2*1.4*2-30.2*1.4*0.5=63,420 [B] 
'KŠ29-KŠ30' 
32.8*1.3*2.02-32.8*1.3*0.5=64,813 [C] 
'KŠ30-KŠ31' 
29.2*1.3*1.8-29.2*1.3*0.5=49,348 [D] 
'rozšíření šachet' 
'KŠ28' 
0.4*1.8*1.86-0.4*1.8*0.5=0,979 [E] 
'KŠ29 - KŠ31' 
0.5*1.8*(2.07+1.97+1.6)-0.5*1.8*3*0.5=3,726 [F] 
'odvodňovací žlab' 
4.2*1*0.8-4.2*1*0.3=2,100 [G] 
Celkem: A+B+C+D+E+F+G=204,182 [H] 
204.182*0.6=122,509 [I]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</si>
  <si>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</si>
  <si>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</si>
  <si>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</si>
  <si>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204.182*0.3=61,255 [A]</t>
  </si>
  <si>
    <t>204.182*0.1=20,418 [A]</t>
  </si>
  <si>
    <t>KŠ27-KŠ28' 
10.1*1.9*2=38,380 [A] 
'KŠ28-KŠ29' 
30.2*2*2=120,800 [B] 
'KŠ29-KŠ30' 
32.8*2.02*2=132,512 [C] 
'KŠ30-KŠ31' 
29.2*1.8*2=105,120 [D] 
Mezisoučet: A+B+C+D=396,812 [E] 
'odpočet při souběhu vodovodu a splaškové kanalizace' 
-396.812*0.5=- 198,406 [F] 
Celkem: A+B+C+D+F=198,406 [G]</t>
  </si>
  <si>
    <t>204.182*0.6=122,509 [A]</t>
  </si>
  <si>
    <t>204.182*0.4=81,673 [A]</t>
  </si>
  <si>
    <t>tř. 3' 
204.182*0.6=122,509 [A] 
'tř. 4' 
204.182*0.3=61,255 [B] 
'tř. 5' 
204.182*0.1=20,418 [C] 
Celkem: A+B+C=204,182 [D]</t>
  </si>
  <si>
    <t>204.182-14.044-65.241-38.643=86,254 [A] 
'odečtení žlabu' 
-0.9*0.625*3.6=-2,025 [B] 
Celkem: A+B=84,229 [C]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</si>
  <si>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</si>
  <si>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</si>
  <si>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</si>
  <si>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(1.3*0.55-(3.14159265359*0.2*0.2)/2)*(10.1+30.2+32.8)=47,673 [A] 
(1.3*0.49-(3.14159265359*0.15*0.15)/2)*29.2=17,568 [B] 
Celkem: A+B=65,241 [C]</t>
  </si>
  <si>
    <t>65.241*2=130,482 [A]</t>
  </si>
  <si>
    <t>84.229*1.85=155,824 [A]</t>
  </si>
  <si>
    <t>50% vodovod a splašková kanalizace' 
(10.1+30.2+32.8+29.2)*0.5=51,150 [A] 
Celkem: A=51,150 [B]</t>
  </si>
  <si>
    <t>51.15*1.1=56,265 [A]</t>
  </si>
  <si>
    <t>Bourání stoky kompletní nebo vybourání otvorů z prostého betonu plochy do 4 m2</t>
  </si>
  <si>
    <t>potrubí' 
(3.14159265359*60.8*(0.215*0.215-0.15*0.15))=4,532 [A] 
'šachty' 
(3.14159265359*2.5*(0.62*0.62-0.5*0.5))*3=3,167 [B] 
'potrubí' 
(3.14159265359*56.7*(0.215*0.215-0.15*0.15))=4,226 [C] 
'šachty' 
(3.14159265359*2.4*(0.62*0.62-0.5*0.5))*4=4,053 [D] 
Mezisoučet: A+B+C+D=15,978 [E] 
'odpočet 50% při souběhu vodovodu a splaškové kanalizace' 
-15.978*0.5=-7,989 [F] 
Celkem: A+B+C+D+F=7,989 [G]</t>
  </si>
  <si>
    <t>DN500' 
3.14159265359*0.25*0.25*143.1=28,098 [A] 
Mezisoučet: A=28,098 [B] 
'odpočet 50% při souběhu vodovodu a splaškové kanalizace' 
-28.098*0.5=-14,049 [C] 
Celkem: A+C=14,049 [D]</t>
  </si>
  <si>
    <t>29.2+73.1=102,300 [A]</t>
  </si>
  <si>
    <t>KŠ27-KŠ28' 
10.1*1.4*0.1=1,414 [A] 
'KŠ28-KŠ29' 
30.2*1.4*0.1=4,228 [B] 
'KŠ29-KŠ30' 
32.8*1.3*0.1=4,264 [C] 
'KŠ30-KŠ31' 
29.2*1.3*0.1=3,796 [D] 
'rozšíření šachet' 
'KŠ28' 
0.4*1.8*0.1=0,072 [E] 
'KŠ29 - KŠ31' 
0.5*1.8*3*0.1=0,270 [F] 
Celkem: A+B+C+D+E+F=14,044 [G]</t>
  </si>
  <si>
    <t>beton pod šachty' 
1.5*1.5*0.1*4=0,900 [A] 
'odvodňovací žlab' 
3.6*0.925*0.15*2+3.6*0.5*0.15*2+0.925*0.65*0.15*2=1,719 [B] 
Celkem: A+B=2,619 [C]</t>
  </si>
  <si>
    <t>(1.3*0.35-(3.14159265359*0.2*0.2)/2)*(10.1+30.2+32.8)=28,667 [A] 
(1.3*0.29-(3.14159265359*0.15*0.15)/2)*29.2=9,976 [B] 
Celkem: A+B=38,643 [C]</t>
  </si>
  <si>
    <t>stoka' 
(73.1+29.2)*0.6=61,380 [A] 
'odvodňovací žlab' 
0.65*3.6*2+0.5*3.6*2+0.625*0.625*2+0.925*0.5*2=9,986 [B] 
Celkem: A+B=71,366 [C]</t>
  </si>
  <si>
    <t>KŠ27-KŠ28' 
10.1*1.4=14,140 [A] 
'KŠ28-KŠ29' 
30.2*1.4=42,280 [B] 
'KŠ29-KŠ30' 
32.8*1.3=42,640 [C] 
'KŠ30-KŠ31' 
29.2*1.3=37,960 [D] 
'rozšíření šachet' 
'KŠ28' 
0.4*1.8=0,720 [E] 
'KŠ29 - KŠ31' 
0.5*1.8*3=2,700 [F] 
Celkem: A+B+C+D+E+F=140,440 [G]</t>
  </si>
  <si>
    <t>5.6+5.1+4.9+6=21,600 [A]</t>
  </si>
  <si>
    <t>5.8+5.2+6+4.2=21,200 [A]</t>
  </si>
  <si>
    <t>dno betonové šachty kanalizační 100x80 s vyložením kameninou</t>
  </si>
  <si>
    <t>dno betonové šachty kanalizačn 100x80  s vyložením kameninou</t>
  </si>
  <si>
    <t>73.1=73,100 [A] 
A * 1.015Koeficient množství=74,197 [B]</t>
  </si>
  <si>
    <t>29.2=29,200 [A] 
A * 1.015Koeficient množství=29,638 [B]</t>
  </si>
  <si>
    <t>29.2=29,200 [A]</t>
  </si>
  <si>
    <t>10.1+30.2+32.8=73,100 [A]</t>
  </si>
  <si>
    <t>Montáž kameninových tvarovek na potrubí z trub kameninových  v otevřeném výkopu s integrovaným těsněním odbočných DN 300</t>
  </si>
  <si>
    <t>854414918</t>
  </si>
  <si>
    <t>Odvodňovací žlab s litinovými rošty š 500</t>
  </si>
  <si>
    <t>Odvodňovací žlab s litinovými rošty š 500 - osazení včetně dodávky</t>
  </si>
  <si>
    <t>2=2,000 [A]</t>
  </si>
  <si>
    <t>17.576=17,576 [A]</t>
  </si>
  <si>
    <t>SO301StokaD2Ica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</si>
  <si>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</si>
  <si>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</si>
  <si>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</si>
  <si>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Vyústění - KŠ22' 
3.7*1.6=5,920 [A] 
'KŠ22 - KŠ23' 
17.3*1.6=27,680 [B] 
'KŠ23 - KŠ24' 
15.1*1.6=24,160 [C] 
'rozšíření šachet' 
0.1*2*2*3=1,200 [D] 
Celkem: A+B+C+D=58,960 [E]</t>
  </si>
  <si>
    <t>vyústění - KŠ22' 
4*1.6=6,400 [A]</t>
  </si>
  <si>
    <t>odstranění provizorní úpravy' 
(3.7+17.3+15.1)*1.6*0.32=18,483 [A] 
0.2*1.8=0,360 [B] 
Celkem: A+B=18,843 [C]</t>
  </si>
  <si>
    <t>113107337</t>
  </si>
  <si>
    <t>Odstranění podkladu z betonu vyztuženého sítěmi tl přes 150 do 300 mm strojně pl do 50 m2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</si>
  <si>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</si>
  <si>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Vyústění' 
1.8*2+1*2=5,600 [A] 
Celkem: A=5,600 [B]</t>
  </si>
  <si>
    <t>asfaltová komunikace místní v celé šíři' 
'50% pro souběh vodovodu a splaš. kanalizace' 
'D2' 
44.6*5.5*0.5=122,650 [A] 
'v křižovatce' 
46.4*0.5=23,200 [B] 
Celkem: A+B=145,850 [C]</t>
  </si>
  <si>
    <t>Vyústění - KŠ22' 
3.7*1.6=5,920 [A] 
'KŠ22 - KŠ23' 
17.3*1.6=27,680 [B] 
'KŠ23 - KŠ24' 
15.1*1.6=24,160 [C] 
'rozšíření šachet' 
0.1*1.8*2*3=1,080 [D] 
Celkem: A+B+C+D=58,840 [E]</t>
  </si>
  <si>
    <t>15*10=150,000 [A]</t>
  </si>
  <si>
    <t>společné se splaškovou kanalizací počítáno s 50%' 
(15+17)*24*0.5=384,000 [A]</t>
  </si>
  <si>
    <t>15*2=30,000 [A]</t>
  </si>
  <si>
    <t>(15+17)*0.5*2=32,000 [A]</t>
  </si>
  <si>
    <t>2*1.6=3,200 [A]</t>
  </si>
  <si>
    <t>3*1.6=4,800 [A] 
Celkem: A=4,800 [B]</t>
  </si>
  <si>
    <t>plyn' 
2*1.6*1.11*1.61=5,719 [A] 
'kanal' 
1*1.6*2*2.5=8,000 [B] 
1*1.6*1.3*1.8=3,744 [C] 
'kabely' 
3*1.6*1.05*1.55=7,812 [D] 
Celkem: A+B+C+D=25,275 [E]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</si>
  <si>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</si>
  <si>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</si>
  <si>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</si>
  <si>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Vyústění - KŠ22' 
4*1.6*1.6-4*1.6*0.3=8,320 [A] 
3.7*1.6*1.68-3.7*1.6*0.32=8,051 [B] 
'KŠ22 - KŠ23' 
17.3*1.6*1.72-17.3*1.6*0.32=38,752 [C] 
'KŠ23 - KŠ24' 
15.1*1.6*1.78-15.1*1.6*0.32=35,274 [D] 
'rozšíření šachet' 
0.2*1.8*(1.72+1.72+1.84)-0.2*1.8*0.32*3=1,555 [E] 
Celkem: A+B+C+D+E=91,952 [F] 
91.952*0.6=55,171 [G]</t>
  </si>
  <si>
    <t>91.952*0.3=27,586 [A]</t>
  </si>
  <si>
    <t>91.952*0.1=9,195 [A]</t>
  </si>
  <si>
    <t>Vyústění - KŠ22' 
7.7*1.65*2=25,410 [A] 
'KŠ22 - KŠ23' 
17.3*1.72*2=59,512 [B] 
'KŠ23 - KŠ24' 
15.1*1.78*2=53,756 [C] 
Celkem: A+B+C=138,678 [D]</t>
  </si>
  <si>
    <t>91.952*0.6=55,171 [A]</t>
  </si>
  <si>
    <t>91.952*0.4=36,781 [A]</t>
  </si>
  <si>
    <t>tř. 3' 
91.952*0.6=55,171 [A] 
'tř. 4' 
91.952*0.3=27,586 [B] 
'tř. 5' 
91.952*0.1=9,195 [C] 
Celkem: A+B+C=91,952 [D]</t>
  </si>
  <si>
    <t>15.699+13.533=29,232 [A]</t>
  </si>
  <si>
    <t>91.952-6.536-39.184-19.936=26,296 [A] 
'provizorní úprava komunikace' 
(3.7+17.3+15.1)*1.6*0.32=18,483 [B] 
'rozšíření šachet' 
0.1*2*1.8*3*0.32=0,346 [C] 
Celkem: A+B+C=45,125 [D]</t>
  </si>
  <si>
    <t>(1.6*0.65-(3.14159265359*0.2*0.2)/2)*40.1=39,184 [A] 
Celkem: A=39,184 [B]</t>
  </si>
  <si>
    <t>39.184*2=78,368 [A]</t>
  </si>
  <si>
    <t>45.125*1.85=83,481 [A]</t>
  </si>
  <si>
    <t>43=43,000 [A]</t>
  </si>
  <si>
    <t>43*1.6=68,800 [A]</t>
  </si>
  <si>
    <t>68.8=68,800 [A] 
A * 1.1845Koeficient množství=81,494 [B]</t>
  </si>
  <si>
    <t>potrubí' 
(3.14159265359*9.1*(0.215*0.215-0.15*0.15))=0,678 [A] 
'šachty' 
(3.14159265359*2.5*(0.62*0.62-0.5*0.5))*1=1,056 [B] 
Mezisoučet: A+B=1,734 [C] 
'odečtení 50% pro vodovod a splaškovou kanalizaci' 
-1.734*0.5=-0,867 [D] 
Celkem: A+B+D=0,867 [E]</t>
  </si>
  <si>
    <t>454791312_R</t>
  </si>
  <si>
    <t>Těsnění spáry pomocí bobtnající pásky</t>
  </si>
  <si>
    <t>Vyústění' 
3=3,000 [A] 
Celkem: A=3,000 [B]</t>
  </si>
  <si>
    <t>Vyústění - KŠ22' 
7.7*1.6*0.1=1,232 [A] 
'KŠ22 - KŠ23' 
17.3*1.6*0.1=2,768 [B] 
'KŠ23 - KŠ24' 
15.1*1.6*0.1=2,416 [C] 
'rozšíření šachet' 
0.1*2*2*3*0.1=0,120 [D] 
Celkem: A+B+C+D=6,536 [E]</t>
  </si>
  <si>
    <t>(1.6*0.35-(3.14159265359*0.2*0.2)/2)*40.1=19,936 [A] 
Celkem: A=19,936 [B]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</si>
  <si>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</si>
  <si>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</si>
  <si>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</si>
  <si>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vyústění' 
2*2=4,000 [A] 
Celkem: A=4,000 [B]</t>
  </si>
  <si>
    <t>465513584_R</t>
  </si>
  <si>
    <t>Kamenné obkladní zdivo tl. 200 mm</t>
  </si>
  <si>
    <t>4*1.6=6,400 [A]</t>
  </si>
  <si>
    <t>asfaltová komunikace místní v celé šíři' 
'D2' 
44.6*5.5/2=122,650 [A] 
'v křižovatce' 
46.4/2=23,200 [B] 
Celkem: A+B=145,850 [C]</t>
  </si>
  <si>
    <t>1.8+4.5=6,300 [A]</t>
  </si>
  <si>
    <t>43=43,000 [A] 
A * 1.015Koeficient množství=43,645 [B]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</si>
  <si>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</si>
  <si>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</si>
  <si>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</si>
  <si>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stoka S3' 
(95+49.4)/2=72,200 [A] 
'v křižovatce' 
33.4/2=16,700 [B] 
Celkem: A+B=88,900 [C]</t>
  </si>
  <si>
    <t>4.2+17.2=21,400 [A]</t>
  </si>
  <si>
    <t>0.5=0,500 [A]</t>
  </si>
  <si>
    <t>0.215+1.907=2,122 [A]</t>
  </si>
  <si>
    <t>SO301StokD2IIca</t>
  </si>
  <si>
    <t>KŠ24 - KŠ25' 
5.3*1.5=7,950 [A] 
9.9*1.5=14,850 [B] 
'KŠ25 - KŠ26' 
11.7*1.5=17,550 [C] 
'rozšíření šachet' 
0.3*1.8*2=1,080 [D] 
Celkem: A+B+C+D=41,430 [E]</t>
  </si>
  <si>
    <t>odstranění provizorní úpravy' 
41.43=41,430 [A]</t>
  </si>
  <si>
    <t>50% odpočet při souběhu vodovodu a splaškové kanalizace' 
239.3*0.5=119,650 [A] 
Celkem: A=119,650 [B]</t>
  </si>
  <si>
    <t>předpoklad 12 dní' 
12*10=120,000 [A]</t>
  </si>
  <si>
    <t>společné se splaškovou kanalizací počítáno s 50%' 
(12+9)*24*0.5=252,000 [A]</t>
  </si>
  <si>
    <t>12*2=24,000 [A]</t>
  </si>
  <si>
    <t>(12+9)*0.5*2=21,000 [A]</t>
  </si>
  <si>
    <t>2*1.5=3,000 [A]</t>
  </si>
  <si>
    <t>4*1.5=6,000 [A] 
Celkem: A=6,000 [B]</t>
  </si>
  <si>
    <t>plyn' 
2*1.5*1.11*1.61=5,361 [A] 
'vodovod' 
1*1.5*1.11*1.61=2,681 [B] 
'kabely' 
4*1.5*1.05*1.55=9,765 [C] 
Celkem: A+B+C=17,807 [D]</t>
  </si>
  <si>
    <t>KŠ24 - KŠ25' 
5.3*1.5*1.75-5.3*1.5*0.32=11,369 [A] 
8.8*1.5*1.82-8.8*1.5*0.5=17,424 [B] 
9.9*1.5*1.86-9.9*1.5*0.32=22,869 [C] 
'KŠ25 - KŠ26' 
11.7*1.5*1.92-11.7*1.5*0.32=28,080 [D] 
'rozšíření šachet' 
0.3*1.8*(1.88+1.94)-0.3*1.8*0.32*2=1,717 [E] 
Celkem: A+B+C+D+E=81,459 [F] 
81.459*0.6=48,875 [G]</t>
  </si>
  <si>
    <t>81.459*0.3=24,438 [A]</t>
  </si>
  <si>
    <t>81.459*0.1=8,146 [A]</t>
  </si>
  <si>
    <t>KŠ24 - KŠ25' 
24*1.83*2=87,840 [A] 
'KŠ25 - KŠ26' 
11.7*1.92*2=44,928 [B] 
Mezisoučet: A+B=132,768 [C] 
'odpočet při souběhu vodovodu a splaš. kanalizace 50%' 
-132.768*0.5=-66,384 [D] 
Celkem: A+B+D=66,384 [E]</t>
  </si>
  <si>
    <t>81.459*0.6=48,875 [A]</t>
  </si>
  <si>
    <t>81.459*0.4=32,584 [A]</t>
  </si>
  <si>
    <t>tř. 3' 
81.459*0.6=48,875 [A] 
'tř. 4' 
81.459*0.3=24,438 [B] 
'tř. 5' 
81.459*0.1=8,146 [C] 
Celkem: A+B+C=81,459 [D]</t>
  </si>
  <si>
    <t>13.78+9.563=23,343 [A]</t>
  </si>
  <si>
    <t>81.459-0-24.978-14.268=42,213 [A] 
'provizorní úprava komunikace' 
41.58*0.32=13,306 [B] 
Celkem: A+B=55,519 [C]</t>
  </si>
  <si>
    <t>(1.5*0.49-(3.14159265359*0.15*0.15)/2)*(24+11.7)=24,978 [A] 
Celkem: A=24,978 [B]</t>
  </si>
  <si>
    <t>24.978*2=49,956 [A]</t>
  </si>
  <si>
    <t>55.519*1.85=102,710 [A]</t>
  </si>
  <si>
    <t>24+11.7=35,700 [A] 
'odečet 50% při souběhu dešťové a splaškové kanalizace' 
35.7*0.5=17,850 [B]</t>
  </si>
  <si>
    <t>17.85*1.1=19,635 [A]</t>
  </si>
  <si>
    <t>35.7=35,700 [A]</t>
  </si>
  <si>
    <t>KŠ24 - KŠ25' 
24*1.5*0.1=3,600 [A] 
'KŠ25 - KŠ26' 
11.7*1.5*0.1=1,755 [B] 
'rozšíření šachet' 
0.3*1.8*2*0.1=0,108 [C] 
Celkem: A+B+C=5,463 [D]</t>
  </si>
  <si>
    <t>beton pod šachty' 
1.5*1.5*0.1*2=0,450 [A] 
Celkem: A=0,450 [B]</t>
  </si>
  <si>
    <t>(1.5*0.29-(3.14159265359*0.15*0.15)/2)*(24+11.7)=14,268 [A] 
Celkem: A=14,268 [B]</t>
  </si>
  <si>
    <t>35.7*0.6=21,420 [A]</t>
  </si>
  <si>
    <t>KŠ24 - KŠ25' 
8.8*1.5=13,200 [A]</t>
  </si>
  <si>
    <t>35.7=35,700 [A] 
A * 1.015Koeficient množství=36,236 [B]</t>
  </si>
  <si>
    <t>24+11.7=35,700 [A]</t>
  </si>
  <si>
    <t>1=1,000 [A]</t>
  </si>
  <si>
    <t>odpočet při souběhu vodovodu a splaš. kanalizace 50%' 
(26+6.2)*0.5=16,100 [A] 
Celkem: A=16,100 [B]</t>
  </si>
  <si>
    <t>odpočet při souběhu vodovodu a splaš. kanalizace 50%' 
6.2*0.5=3,100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</si>
</sst>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36</v>
      </c>
      <c s="23" t="s">
        <v>37</v>
      </c>
      <c s="19" t="s">
        <v>38</v>
      </c>
      <c s="24" t="s">
        <v>39</v>
      </c>
      <c s="25" t="s">
        <v>40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41</v>
      </c>
      <c r="E10" s="29" t="s">
        <v>39</v>
      </c>
    </row>
    <row r="11" spans="1:5" ht="12.75">
      <c r="A11" s="30" t="s">
        <v>42</v>
      </c>
      <c r="E11" s="31" t="s">
        <v>38</v>
      </c>
    </row>
    <row r="12" spans="1:5" ht="12.75">
      <c r="A12" t="s">
        <v>43</v>
      </c>
      <c r="E12" s="29" t="s">
        <v>38</v>
      </c>
    </row>
    <row r="13" spans="1:18" ht="12.75" customHeight="1">
      <c r="A13" s="5" t="s">
        <v>33</v>
      </c>
      <c s="5"/>
      <c s="34" t="s">
        <v>44</v>
      </c>
      <c s="5"/>
      <c s="21" t="s">
        <v>45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46</v>
      </c>
      <c s="19" t="s">
        <v>38</v>
      </c>
      <c s="24" t="s">
        <v>47</v>
      </c>
      <c s="25" t="s">
        <v>48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41</v>
      </c>
      <c r="E15" s="29" t="s">
        <v>47</v>
      </c>
    </row>
    <row r="16" spans="1:5" ht="12.75">
      <c r="A16" s="30" t="s">
        <v>42</v>
      </c>
      <c r="E16" s="31" t="s">
        <v>38</v>
      </c>
    </row>
    <row r="17" spans="1:5" ht="12.75">
      <c r="A17" t="s">
        <v>43</v>
      </c>
      <c r="E17" s="29" t="s">
        <v>38</v>
      </c>
    </row>
    <row r="18" spans="1:16" ht="12.75">
      <c r="A18" s="19" t="s">
        <v>35</v>
      </c>
      <c s="23" t="s">
        <v>12</v>
      </c>
      <c s="23" t="s">
        <v>49</v>
      </c>
      <c s="19" t="s">
        <v>38</v>
      </c>
      <c s="24" t="s">
        <v>50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41</v>
      </c>
      <c r="E19" s="29" t="s">
        <v>52</v>
      </c>
    </row>
    <row r="20" spans="1:5" ht="12.75">
      <c r="A20" s="30" t="s">
        <v>42</v>
      </c>
      <c r="E20" s="31" t="s">
        <v>38</v>
      </c>
    </row>
    <row r="21" spans="1:5" ht="12.75">
      <c r="A21" t="s">
        <v>43</v>
      </c>
      <c r="E21" s="29" t="s">
        <v>38</v>
      </c>
    </row>
    <row r="22" spans="1:16" ht="25.5">
      <c r="A22" s="19" t="s">
        <v>35</v>
      </c>
      <c s="23" t="s">
        <v>24</v>
      </c>
      <c s="23" t="s">
        <v>53</v>
      </c>
      <c s="19" t="s">
        <v>38</v>
      </c>
      <c s="24" t="s">
        <v>54</v>
      </c>
      <c s="25" t="s">
        <v>40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41</v>
      </c>
      <c r="E23" s="29" t="s">
        <v>38</v>
      </c>
    </row>
    <row r="24" spans="1:5" ht="12.75">
      <c r="A24" s="30" t="s">
        <v>42</v>
      </c>
      <c r="E24" s="31" t="s">
        <v>38</v>
      </c>
    </row>
    <row r="25" spans="1:5" ht="12.75">
      <c r="A25" t="s">
        <v>43</v>
      </c>
      <c r="E25" s="29" t="s">
        <v>38</v>
      </c>
    </row>
    <row r="26" spans="1:16" ht="12.75">
      <c r="A26" s="19" t="s">
        <v>35</v>
      </c>
      <c s="23" t="s">
        <v>26</v>
      </c>
      <c s="23" t="s">
        <v>55</v>
      </c>
      <c s="19" t="s">
        <v>38</v>
      </c>
      <c s="24" t="s">
        <v>56</v>
      </c>
      <c s="25" t="s">
        <v>40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41</v>
      </c>
      <c r="E27" s="29" t="s">
        <v>38</v>
      </c>
    </row>
    <row r="28" spans="1:5" ht="12.75">
      <c r="A28" s="30" t="s">
        <v>42</v>
      </c>
      <c r="E28" s="31" t="s">
        <v>38</v>
      </c>
    </row>
    <row r="29" spans="1:5" ht="12.75">
      <c r="A29" t="s">
        <v>43</v>
      </c>
      <c r="E29" s="29" t="s">
        <v>38</v>
      </c>
    </row>
    <row r="30" spans="1:16" ht="25.5">
      <c r="A30" s="19" t="s">
        <v>35</v>
      </c>
      <c s="23" t="s">
        <v>13</v>
      </c>
      <c s="23" t="s">
        <v>57</v>
      </c>
      <c s="19" t="s">
        <v>38</v>
      </c>
      <c s="24" t="s">
        <v>58</v>
      </c>
      <c s="25" t="s">
        <v>40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41</v>
      </c>
      <c r="E31" s="29" t="s">
        <v>38</v>
      </c>
    </row>
    <row r="32" spans="1:5" ht="12.75">
      <c r="A32" s="30" t="s">
        <v>42</v>
      </c>
      <c r="E32" s="31" t="s">
        <v>38</v>
      </c>
    </row>
    <row r="33" spans="1:5" ht="12.75">
      <c r="A33" t="s">
        <v>43</v>
      </c>
      <c r="E33" s="29" t="s">
        <v>38</v>
      </c>
    </row>
    <row r="34" spans="1:16" ht="25.5">
      <c r="A34" s="19" t="s">
        <v>35</v>
      </c>
      <c s="23" t="s">
        <v>59</v>
      </c>
      <c s="23" t="s">
        <v>60</v>
      </c>
      <c s="19" t="s">
        <v>38</v>
      </c>
      <c s="24" t="s">
        <v>61</v>
      </c>
      <c s="25" t="s">
        <v>40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41</v>
      </c>
      <c r="E35" s="29" t="s">
        <v>38</v>
      </c>
    </row>
    <row r="36" spans="1:5" ht="12.75">
      <c r="A36" s="30" t="s">
        <v>42</v>
      </c>
      <c r="E36" s="31" t="s">
        <v>38</v>
      </c>
    </row>
    <row r="37" spans="1:5" ht="12.75">
      <c r="A37" t="s">
        <v>43</v>
      </c>
      <c r="E37" s="29" t="s">
        <v>38</v>
      </c>
    </row>
    <row r="38" spans="1:16" ht="25.5">
      <c r="A38" s="19" t="s">
        <v>35</v>
      </c>
      <c s="23" t="s">
        <v>62</v>
      </c>
      <c s="23" t="s">
        <v>63</v>
      </c>
      <c s="19" t="s">
        <v>38</v>
      </c>
      <c s="24" t="s">
        <v>64</v>
      </c>
      <c s="25" t="s">
        <v>40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41</v>
      </c>
      <c r="E39" s="29" t="s">
        <v>65</v>
      </c>
    </row>
    <row r="40" spans="1:5" ht="12.75">
      <c r="A40" s="30" t="s">
        <v>42</v>
      </c>
      <c r="E40" s="31" t="s">
        <v>38</v>
      </c>
    </row>
    <row r="41" spans="1:5" ht="12.75">
      <c r="A41" t="s">
        <v>43</v>
      </c>
      <c r="E41" s="29" t="s">
        <v>38</v>
      </c>
    </row>
    <row r="42" spans="1:16" ht="25.5">
      <c r="A42" s="19" t="s">
        <v>35</v>
      </c>
      <c s="23" t="s">
        <v>30</v>
      </c>
      <c s="23" t="s">
        <v>66</v>
      </c>
      <c s="19" t="s">
        <v>38</v>
      </c>
      <c s="24" t="s">
        <v>67</v>
      </c>
      <c s="25" t="s">
        <v>40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41</v>
      </c>
      <c r="E43" s="29" t="s">
        <v>67</v>
      </c>
    </row>
    <row r="44" spans="1:5" ht="12.75">
      <c r="A44" s="30" t="s">
        <v>42</v>
      </c>
      <c r="E44" s="31" t="s">
        <v>38</v>
      </c>
    </row>
    <row r="45" spans="1:5" ht="12.75">
      <c r="A45" t="s">
        <v>43</v>
      </c>
      <c r="E45" s="29" t="s">
        <v>38</v>
      </c>
    </row>
    <row r="46" spans="1:16" ht="25.5">
      <c r="A46" s="19" t="s">
        <v>35</v>
      </c>
      <c s="23" t="s">
        <v>32</v>
      </c>
      <c s="23" t="s">
        <v>68</v>
      </c>
      <c s="19" t="s">
        <v>38</v>
      </c>
      <c s="24" t="s">
        <v>69</v>
      </c>
      <c s="25" t="s">
        <v>40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41</v>
      </c>
      <c r="E47" s="29" t="s">
        <v>69</v>
      </c>
    </row>
    <row r="48" spans="1:5" ht="12.75">
      <c r="A48" s="30" t="s">
        <v>42</v>
      </c>
      <c r="E48" s="31" t="s">
        <v>38</v>
      </c>
    </row>
    <row r="49" spans="1:5" ht="12.75">
      <c r="A49" t="s">
        <v>43</v>
      </c>
      <c r="E49" s="29" t="s">
        <v>38</v>
      </c>
    </row>
    <row r="50" spans="1:16" ht="12.75">
      <c r="A50" s="19" t="s">
        <v>35</v>
      </c>
      <c s="23" t="s">
        <v>70</v>
      </c>
      <c s="23" t="s">
        <v>71</v>
      </c>
      <c s="19" t="s">
        <v>38</v>
      </c>
      <c s="24" t="s">
        <v>72</v>
      </c>
      <c s="25" t="s">
        <v>40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41</v>
      </c>
      <c r="E51" s="29" t="s">
        <v>72</v>
      </c>
    </row>
    <row r="52" spans="1:5" ht="12.75">
      <c r="A52" s="30" t="s">
        <v>42</v>
      </c>
      <c r="E52" s="31" t="s">
        <v>38</v>
      </c>
    </row>
    <row r="53" spans="1:5" ht="12.75">
      <c r="A53" t="s">
        <v>43</v>
      </c>
      <c r="E53" s="29" t="s">
        <v>38</v>
      </c>
    </row>
    <row r="54" spans="1:16" ht="12.75">
      <c r="A54" s="19" t="s">
        <v>35</v>
      </c>
      <c s="23" t="s">
        <v>73</v>
      </c>
      <c s="23" t="s">
        <v>74</v>
      </c>
      <c s="19" t="s">
        <v>38</v>
      </c>
      <c s="24" t="s">
        <v>75</v>
      </c>
      <c s="25" t="s">
        <v>40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41</v>
      </c>
      <c r="E55" s="29" t="s">
        <v>75</v>
      </c>
    </row>
    <row r="56" spans="1:5" ht="12.75">
      <c r="A56" s="30" t="s">
        <v>42</v>
      </c>
      <c r="E56" s="31" t="s">
        <v>38</v>
      </c>
    </row>
    <row r="57" spans="1:5" ht="12.75">
      <c r="A57" t="s">
        <v>43</v>
      </c>
      <c r="E57" s="29" t="s">
        <v>38</v>
      </c>
    </row>
    <row r="58" spans="1:16" ht="12.75">
      <c r="A58" s="19" t="s">
        <v>35</v>
      </c>
      <c s="23" t="s">
        <v>76</v>
      </c>
      <c s="23" t="s">
        <v>77</v>
      </c>
      <c s="19" t="s">
        <v>38</v>
      </c>
      <c s="24" t="s">
        <v>78</v>
      </c>
      <c s="25" t="s">
        <v>40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41</v>
      </c>
      <c r="E59" s="29" t="s">
        <v>78</v>
      </c>
    </row>
    <row r="60" spans="1:5" ht="12.75">
      <c r="A60" s="30" t="s">
        <v>42</v>
      </c>
      <c r="E60" s="31" t="s">
        <v>38</v>
      </c>
    </row>
    <row r="61" spans="1:5" ht="12.75">
      <c r="A61" t="s">
        <v>43</v>
      </c>
      <c r="E61" s="29" t="s">
        <v>38</v>
      </c>
    </row>
    <row r="62" spans="1:16" ht="12.75">
      <c r="A62" s="19" t="s">
        <v>35</v>
      </c>
      <c s="23" t="s">
        <v>79</v>
      </c>
      <c s="23" t="s">
        <v>80</v>
      </c>
      <c s="19" t="s">
        <v>38</v>
      </c>
      <c s="24" t="s">
        <v>81</v>
      </c>
      <c s="25" t="s">
        <v>40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41</v>
      </c>
      <c r="E63" s="29" t="s">
        <v>81</v>
      </c>
    </row>
    <row r="64" spans="1:5" ht="12.75">
      <c r="A64" s="30" t="s">
        <v>42</v>
      </c>
      <c r="E64" s="31" t="s">
        <v>38</v>
      </c>
    </row>
    <row r="65" spans="1:5" ht="12.75">
      <c r="A65" t="s">
        <v>43</v>
      </c>
      <c r="E65" s="29" t="s">
        <v>38</v>
      </c>
    </row>
    <row r="66" spans="1:16" ht="12.75">
      <c r="A66" s="19" t="s">
        <v>35</v>
      </c>
      <c s="23" t="s">
        <v>82</v>
      </c>
      <c s="23" t="s">
        <v>83</v>
      </c>
      <c s="19" t="s">
        <v>38</v>
      </c>
      <c s="24" t="s">
        <v>84</v>
      </c>
      <c s="25" t="s">
        <v>85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41</v>
      </c>
      <c r="E67" s="29" t="s">
        <v>84</v>
      </c>
    </row>
    <row r="68" spans="1:5" ht="12.75">
      <c r="A68" s="30" t="s">
        <v>42</v>
      </c>
      <c r="E68" s="31" t="s">
        <v>38</v>
      </c>
    </row>
    <row r="69" spans="1:5" ht="12.75">
      <c r="A69" t="s">
        <v>43</v>
      </c>
      <c r="E69" s="29" t="s">
        <v>38</v>
      </c>
    </row>
    <row r="70" spans="1:16" ht="12.75">
      <c r="A70" s="19" t="s">
        <v>35</v>
      </c>
      <c s="23" t="s">
        <v>86</v>
      </c>
      <c s="23" t="s">
        <v>87</v>
      </c>
      <c s="19" t="s">
        <v>38</v>
      </c>
      <c s="24" t="s">
        <v>88</v>
      </c>
      <c s="25" t="s">
        <v>40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41</v>
      </c>
      <c r="E71" s="29" t="s">
        <v>88</v>
      </c>
    </row>
    <row r="72" spans="1:5" ht="12.75">
      <c r="A72" s="30" t="s">
        <v>42</v>
      </c>
      <c r="E72" s="31" t="s">
        <v>38</v>
      </c>
    </row>
    <row r="73" spans="1:5" ht="12.75">
      <c r="A73" t="s">
        <v>43</v>
      </c>
      <c r="E73" s="29" t="s">
        <v>38</v>
      </c>
    </row>
    <row r="74" spans="1:16" ht="25.5">
      <c r="A74" s="19" t="s">
        <v>35</v>
      </c>
      <c s="23" t="s">
        <v>89</v>
      </c>
      <c s="23" t="s">
        <v>90</v>
      </c>
      <c s="19" t="s">
        <v>38</v>
      </c>
      <c s="24" t="s">
        <v>91</v>
      </c>
      <c s="25" t="s">
        <v>40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41</v>
      </c>
      <c r="E75" s="29" t="s">
        <v>91</v>
      </c>
    </row>
    <row r="76" spans="1:5" ht="12.75">
      <c r="A76" s="30" t="s">
        <v>42</v>
      </c>
      <c r="E76" s="31" t="s">
        <v>38</v>
      </c>
    </row>
    <row r="77" spans="1:5" ht="12.75">
      <c r="A77" t="s">
        <v>43</v>
      </c>
      <c r="E77" s="29" t="s">
        <v>38</v>
      </c>
    </row>
    <row r="78" spans="1:16" ht="12.75">
      <c r="A78" s="19" t="s">
        <v>35</v>
      </c>
      <c s="23" t="s">
        <v>92</v>
      </c>
      <c s="23" t="s">
        <v>93</v>
      </c>
      <c s="19" t="s">
        <v>38</v>
      </c>
      <c s="24" t="s">
        <v>94</v>
      </c>
      <c s="25" t="s">
        <v>40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41</v>
      </c>
      <c r="E79" s="29" t="s">
        <v>94</v>
      </c>
    </row>
    <row r="80" spans="1:5" ht="12.75">
      <c r="A80" s="30" t="s">
        <v>42</v>
      </c>
      <c r="E80" s="31" t="s">
        <v>38</v>
      </c>
    </row>
    <row r="81" spans="1:5" ht="12.75">
      <c r="A81" t="s">
        <v>43</v>
      </c>
      <c r="E81" s="29" t="s">
        <v>38</v>
      </c>
    </row>
    <row r="82" spans="1:16" ht="12.75">
      <c r="A82" s="19" t="s">
        <v>35</v>
      </c>
      <c s="23" t="s">
        <v>95</v>
      </c>
      <c s="23" t="s">
        <v>96</v>
      </c>
      <c s="19" t="s">
        <v>38</v>
      </c>
      <c s="24" t="s">
        <v>97</v>
      </c>
      <c s="25" t="s">
        <v>40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41</v>
      </c>
      <c r="E83" s="29" t="s">
        <v>97</v>
      </c>
    </row>
    <row r="84" spans="1:5" ht="12.75">
      <c r="A84" s="30" t="s">
        <v>42</v>
      </c>
      <c r="E84" s="31" t="s">
        <v>38</v>
      </c>
    </row>
    <row r="85" spans="1:5" ht="12.75">
      <c r="A85" t="s">
        <v>43</v>
      </c>
      <c r="E85" s="29" t="s">
        <v>38</v>
      </c>
    </row>
    <row r="86" spans="1:16" ht="25.5">
      <c r="A86" s="19" t="s">
        <v>35</v>
      </c>
      <c s="23" t="s">
        <v>98</v>
      </c>
      <c s="23" t="s">
        <v>99</v>
      </c>
      <c s="19" t="s">
        <v>38</v>
      </c>
      <c s="24" t="s">
        <v>100</v>
      </c>
      <c s="25" t="s">
        <v>40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41</v>
      </c>
      <c r="E87" s="29" t="s">
        <v>100</v>
      </c>
    </row>
    <row r="88" spans="1:5" ht="12.75">
      <c r="A88" s="30" t="s">
        <v>42</v>
      </c>
      <c r="E88" s="31" t="s">
        <v>38</v>
      </c>
    </row>
    <row r="89" spans="1:5" ht="12.75">
      <c r="A89" t="s">
        <v>43</v>
      </c>
      <c r="E89" s="29" t="s">
        <v>38</v>
      </c>
    </row>
    <row r="90" spans="1:16" ht="12.75">
      <c r="A90" s="19" t="s">
        <v>35</v>
      </c>
      <c s="23" t="s">
        <v>101</v>
      </c>
      <c s="23" t="s">
        <v>102</v>
      </c>
      <c s="19" t="s">
        <v>38</v>
      </c>
      <c s="24" t="s">
        <v>103</v>
      </c>
      <c s="25" t="s">
        <v>40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41</v>
      </c>
      <c r="E91" s="29" t="s">
        <v>100</v>
      </c>
    </row>
    <row r="92" spans="1:5" ht="12.75">
      <c r="A92" s="30" t="s">
        <v>42</v>
      </c>
      <c r="E92" s="31" t="s">
        <v>38</v>
      </c>
    </row>
    <row r="93" spans="1:5" ht="12.75">
      <c r="A93" t="s">
        <v>43</v>
      </c>
      <c r="E93" s="29" t="s">
        <v>38</v>
      </c>
    </row>
    <row r="94" spans="1:16" ht="12.75">
      <c r="A94" s="19" t="s">
        <v>35</v>
      </c>
      <c s="23" t="s">
        <v>104</v>
      </c>
      <c s="23" t="s">
        <v>105</v>
      </c>
      <c s="19" t="s">
        <v>38</v>
      </c>
      <c s="24" t="s">
        <v>106</v>
      </c>
      <c s="25" t="s">
        <v>40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41</v>
      </c>
      <c r="E95" s="29" t="s">
        <v>106</v>
      </c>
    </row>
    <row r="96" spans="1:5" ht="12.75">
      <c r="A96" s="30" t="s">
        <v>42</v>
      </c>
      <c r="E96" s="31" t="s">
        <v>38</v>
      </c>
    </row>
    <row r="97" spans="1:5" ht="12.75">
      <c r="A97" t="s">
        <v>43</v>
      </c>
      <c r="E97" s="29" t="s">
        <v>38</v>
      </c>
    </row>
    <row r="98" spans="1:18" ht="12.75" customHeight="1">
      <c r="A98" s="5" t="s">
        <v>33</v>
      </c>
      <c s="5"/>
      <c s="34" t="s">
        <v>107</v>
      </c>
      <c s="5"/>
      <c s="21" t="s">
        <v>108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109</v>
      </c>
      <c s="23" t="s">
        <v>110</v>
      </c>
      <c s="19" t="s">
        <v>38</v>
      </c>
      <c s="24" t="s">
        <v>111</v>
      </c>
      <c s="25" t="s">
        <v>40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41</v>
      </c>
      <c r="E100" s="29" t="s">
        <v>111</v>
      </c>
    </row>
    <row r="101" spans="1:5" ht="12.75">
      <c r="A101" s="30" t="s">
        <v>42</v>
      </c>
      <c r="E101" s="31" t="s">
        <v>38</v>
      </c>
    </row>
    <row r="102" spans="1:5" ht="12.75">
      <c r="A102" t="s">
        <v>43</v>
      </c>
      <c r="E102" s="29" t="s">
        <v>38</v>
      </c>
    </row>
    <row r="103" spans="1:16" ht="12.75">
      <c r="A103" s="19" t="s">
        <v>35</v>
      </c>
      <c s="23" t="s">
        <v>112</v>
      </c>
      <c s="23" t="s">
        <v>113</v>
      </c>
      <c s="19" t="s">
        <v>38</v>
      </c>
      <c s="24" t="s">
        <v>114</v>
      </c>
      <c s="25" t="s">
        <v>40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41</v>
      </c>
      <c r="E104" s="29" t="s">
        <v>114</v>
      </c>
    </row>
    <row r="105" spans="1:5" ht="12.75">
      <c r="A105" s="30" t="s">
        <v>42</v>
      </c>
      <c r="E105" s="31" t="s">
        <v>38</v>
      </c>
    </row>
    <row r="106" spans="1:5" ht="12.75">
      <c r="A106" t="s">
        <v>43</v>
      </c>
      <c r="E106" s="29" t="s">
        <v>38</v>
      </c>
    </row>
    <row r="107" spans="1:18" ht="12.75" customHeight="1">
      <c r="A107" s="5" t="s">
        <v>33</v>
      </c>
      <c s="5"/>
      <c s="34" t="s">
        <v>115</v>
      </c>
      <c s="5"/>
      <c s="21" t="s">
        <v>116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117</v>
      </c>
      <c s="23" t="s">
        <v>118</v>
      </c>
      <c s="19" t="s">
        <v>38</v>
      </c>
      <c s="24" t="s">
        <v>116</v>
      </c>
      <c s="25" t="s">
        <v>40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41</v>
      </c>
      <c r="E109" s="29" t="s">
        <v>116</v>
      </c>
    </row>
    <row r="110" spans="1:5" ht="12.75">
      <c r="A110" s="30" t="s">
        <v>42</v>
      </c>
      <c r="E110" s="31" t="s">
        <v>38</v>
      </c>
    </row>
    <row r="111" spans="1:5" ht="12.75">
      <c r="A111" t="s">
        <v>43</v>
      </c>
      <c r="E111" s="29" t="s">
        <v>38</v>
      </c>
    </row>
    <row r="112" spans="1:18" ht="12.75" customHeight="1">
      <c r="A112" s="5" t="s">
        <v>33</v>
      </c>
      <c s="5"/>
      <c s="34" t="s">
        <v>119</v>
      </c>
      <c s="5"/>
      <c s="21" t="s">
        <v>120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121</v>
      </c>
      <c s="23" t="s">
        <v>122</v>
      </c>
      <c s="19" t="s">
        <v>38</v>
      </c>
      <c s="24" t="s">
        <v>123</v>
      </c>
      <c s="25" t="s">
        <v>40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41</v>
      </c>
      <c r="E114" s="29" t="s">
        <v>123</v>
      </c>
    </row>
    <row r="115" spans="1:5" ht="12.75">
      <c r="A115" s="30" t="s">
        <v>42</v>
      </c>
      <c r="E115" s="31" t="s">
        <v>38</v>
      </c>
    </row>
    <row r="116" spans="1:5" ht="12.75">
      <c r="A116" t="s">
        <v>43</v>
      </c>
      <c r="E116" s="29" t="s">
        <v>38</v>
      </c>
    </row>
    <row r="117" spans="1:16" ht="12.75">
      <c r="A117" s="19" t="s">
        <v>35</v>
      </c>
      <c s="23" t="s">
        <v>124</v>
      </c>
      <c s="23" t="s">
        <v>125</v>
      </c>
      <c s="19" t="s">
        <v>38</v>
      </c>
      <c s="24" t="s">
        <v>126</v>
      </c>
      <c s="25" t="s">
        <v>85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41</v>
      </c>
      <c r="E118" s="29" t="s">
        <v>126</v>
      </c>
    </row>
    <row r="119" spans="1:5" ht="12.75">
      <c r="A119" s="30" t="s">
        <v>42</v>
      </c>
      <c r="E119" s="31" t="s">
        <v>38</v>
      </c>
    </row>
    <row r="120" spans="1:5" ht="12.75">
      <c r="A120" t="s">
        <v>43</v>
      </c>
      <c r="E120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0+O8+O97+O110+O115+O124+O133+O206+O219+O224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127</v>
      </c>
      <c s="36">
        <f>0+I8+I97+I110+I115+I124+I133+I206+I219+I224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12.75">
      <c r="A9" s="19" t="s">
        <v>35</v>
      </c>
      <c s="23" t="s">
        <v>20</v>
      </c>
      <c s="23" t="s">
        <v>129</v>
      </c>
      <c s="19" t="s">
        <v>38</v>
      </c>
      <c s="24" t="s">
        <v>130</v>
      </c>
      <c s="25" t="s">
        <v>131</v>
      </c>
      <c s="26">
        <v>12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41</v>
      </c>
      <c r="E10" s="29" t="s">
        <v>132</v>
      </c>
    </row>
    <row r="11" spans="1:5" ht="38.25">
      <c r="A11" s="30" t="s">
        <v>42</v>
      </c>
      <c r="E11" s="37" t="s">
        <v>133</v>
      </c>
    </row>
    <row r="12" spans="1:5" ht="12.75">
      <c r="A12" t="s">
        <v>43</v>
      </c>
      <c r="E12" s="29" t="s">
        <v>38</v>
      </c>
    </row>
    <row r="13" spans="1:16" ht="25.5">
      <c r="A13" s="19" t="s">
        <v>35</v>
      </c>
      <c s="23" t="s">
        <v>14</v>
      </c>
      <c s="23" t="s">
        <v>134</v>
      </c>
      <c s="19" t="s">
        <v>38</v>
      </c>
      <c s="24" t="s">
        <v>135</v>
      </c>
      <c s="25" t="s">
        <v>131</v>
      </c>
      <c s="26">
        <v>21.32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41</v>
      </c>
      <c r="E14" s="29" t="s">
        <v>136</v>
      </c>
    </row>
    <row r="15" spans="1:5" ht="76.5">
      <c r="A15" s="30" t="s">
        <v>42</v>
      </c>
      <c r="E15" s="37" t="s">
        <v>137</v>
      </c>
    </row>
    <row r="16" spans="1:5" ht="12.75">
      <c r="A16" t="s">
        <v>43</v>
      </c>
      <c r="E16" s="29" t="s">
        <v>38</v>
      </c>
    </row>
    <row r="17" spans="1:16" ht="12.75">
      <c r="A17" s="19" t="s">
        <v>35</v>
      </c>
      <c s="23" t="s">
        <v>12</v>
      </c>
      <c s="23" t="s">
        <v>138</v>
      </c>
      <c s="19" t="s">
        <v>38</v>
      </c>
      <c s="24" t="s">
        <v>139</v>
      </c>
      <c s="25" t="s">
        <v>131</v>
      </c>
      <c s="26">
        <v>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41</v>
      </c>
      <c r="E18" s="29" t="s">
        <v>140</v>
      </c>
    </row>
    <row r="19" spans="1:5" ht="38.25">
      <c r="A19" s="30" t="s">
        <v>42</v>
      </c>
      <c r="E19" s="37" t="s">
        <v>133</v>
      </c>
    </row>
    <row r="20" spans="1:5" ht="12.75">
      <c r="A20" t="s">
        <v>43</v>
      </c>
      <c r="E20" s="29" t="s">
        <v>38</v>
      </c>
    </row>
    <row r="21" spans="1:16" ht="12.75">
      <c r="A21" s="19" t="s">
        <v>35</v>
      </c>
      <c s="23" t="s">
        <v>24</v>
      </c>
      <c s="23" t="s">
        <v>141</v>
      </c>
      <c s="19" t="s">
        <v>38</v>
      </c>
      <c s="24" t="s">
        <v>142</v>
      </c>
      <c s="25" t="s">
        <v>143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41</v>
      </c>
      <c r="E22" s="29" t="s">
        <v>144</v>
      </c>
    </row>
    <row r="23" spans="1:5" ht="25.5">
      <c r="A23" s="30" t="s">
        <v>42</v>
      </c>
      <c r="E23" s="37" t="s">
        <v>145</v>
      </c>
    </row>
    <row r="24" spans="1:5" ht="12.75">
      <c r="A24" t="s">
        <v>43</v>
      </c>
      <c r="E24" s="29" t="s">
        <v>38</v>
      </c>
    </row>
    <row r="25" spans="1:16" ht="12.75">
      <c r="A25" s="19" t="s">
        <v>35</v>
      </c>
      <c s="23" t="s">
        <v>26</v>
      </c>
      <c s="23" t="s">
        <v>146</v>
      </c>
      <c s="19" t="s">
        <v>38</v>
      </c>
      <c s="24" t="s">
        <v>147</v>
      </c>
      <c s="25" t="s">
        <v>148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41</v>
      </c>
      <c r="E26" s="29" t="s">
        <v>149</v>
      </c>
    </row>
    <row r="27" spans="1:5" ht="12.75">
      <c r="A27" s="30" t="s">
        <v>42</v>
      </c>
      <c r="E27" s="31" t="s">
        <v>150</v>
      </c>
    </row>
    <row r="28" spans="1:5" ht="12.75">
      <c r="A28" t="s">
        <v>43</v>
      </c>
      <c r="E28" s="29" t="s">
        <v>38</v>
      </c>
    </row>
    <row r="29" spans="1:16" ht="12.75">
      <c r="A29" s="19" t="s">
        <v>35</v>
      </c>
      <c s="23" t="s">
        <v>13</v>
      </c>
      <c s="23" t="s">
        <v>151</v>
      </c>
      <c s="19" t="s">
        <v>38</v>
      </c>
      <c s="24" t="s">
        <v>152</v>
      </c>
      <c s="25" t="s">
        <v>153</v>
      </c>
      <c s="26">
        <v>1.6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41</v>
      </c>
      <c r="E30" s="29" t="s">
        <v>154</v>
      </c>
    </row>
    <row r="31" spans="1:5" ht="25.5">
      <c r="A31" s="30" t="s">
        <v>42</v>
      </c>
      <c r="E31" s="31" t="s">
        <v>155</v>
      </c>
    </row>
    <row r="32" spans="1:5" ht="12.75">
      <c r="A32" t="s">
        <v>43</v>
      </c>
      <c r="E32" s="29" t="s">
        <v>38</v>
      </c>
    </row>
    <row r="33" spans="1:16" ht="25.5">
      <c r="A33" s="19" t="s">
        <v>35</v>
      </c>
      <c s="23" t="s">
        <v>59</v>
      </c>
      <c s="23" t="s">
        <v>156</v>
      </c>
      <c s="19" t="s">
        <v>38</v>
      </c>
      <c s="24" t="s">
        <v>157</v>
      </c>
      <c s="25" t="s">
        <v>153</v>
      </c>
      <c s="26">
        <v>1.6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41</v>
      </c>
      <c r="E34" s="29" t="s">
        <v>158</v>
      </c>
    </row>
    <row r="35" spans="1:5" ht="12.75">
      <c r="A35" s="30" t="s">
        <v>42</v>
      </c>
      <c r="E35" s="31" t="s">
        <v>159</v>
      </c>
    </row>
    <row r="36" spans="1:5" ht="12.75">
      <c r="A36" t="s">
        <v>43</v>
      </c>
      <c r="E36" s="29" t="s">
        <v>38</v>
      </c>
    </row>
    <row r="37" spans="1:16" ht="12.75">
      <c r="A37" s="19" t="s">
        <v>35</v>
      </c>
      <c s="23" t="s">
        <v>62</v>
      </c>
      <c s="23" t="s">
        <v>160</v>
      </c>
      <c s="19" t="s">
        <v>38</v>
      </c>
      <c s="24" t="s">
        <v>161</v>
      </c>
      <c s="25" t="s">
        <v>153</v>
      </c>
      <c s="26">
        <v>6.4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41</v>
      </c>
      <c r="E38" s="29" t="s">
        <v>162</v>
      </c>
    </row>
    <row r="39" spans="1:5" ht="25.5">
      <c r="A39" s="30" t="s">
        <v>42</v>
      </c>
      <c r="E39" s="31" t="s">
        <v>163</v>
      </c>
    </row>
    <row r="40" spans="1:5" ht="12.75">
      <c r="A40" t="s">
        <v>43</v>
      </c>
      <c r="E40" s="29" t="s">
        <v>38</v>
      </c>
    </row>
    <row r="41" spans="1:16" ht="12.75">
      <c r="A41" s="19" t="s">
        <v>35</v>
      </c>
      <c s="23" t="s">
        <v>30</v>
      </c>
      <c s="23" t="s">
        <v>164</v>
      </c>
      <c s="19" t="s">
        <v>38</v>
      </c>
      <c s="24" t="s">
        <v>165</v>
      </c>
      <c s="25" t="s">
        <v>166</v>
      </c>
      <c s="26">
        <v>18.075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41</v>
      </c>
      <c r="E42" s="29" t="s">
        <v>167</v>
      </c>
    </row>
    <row r="43" spans="1:5" ht="89.25">
      <c r="A43" s="30" t="s">
        <v>42</v>
      </c>
      <c r="E43" s="37" t="s">
        <v>168</v>
      </c>
    </row>
    <row r="44" spans="1:5" ht="12.75">
      <c r="A44" t="s">
        <v>43</v>
      </c>
      <c r="E44" s="29" t="s">
        <v>38</v>
      </c>
    </row>
    <row r="45" spans="1:16" ht="25.5">
      <c r="A45" s="19" t="s">
        <v>35</v>
      </c>
      <c s="23" t="s">
        <v>32</v>
      </c>
      <c s="23" t="s">
        <v>169</v>
      </c>
      <c s="19" t="s">
        <v>38</v>
      </c>
      <c s="24" t="s">
        <v>170</v>
      </c>
      <c s="25" t="s">
        <v>166</v>
      </c>
      <c s="26">
        <v>19.027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41</v>
      </c>
      <c r="E46" s="29" t="s">
        <v>171</v>
      </c>
    </row>
    <row r="47" spans="1:5" ht="89.25">
      <c r="A47" s="30" t="s">
        <v>42</v>
      </c>
      <c r="E47" s="37" t="s">
        <v>172</v>
      </c>
    </row>
    <row r="48" spans="1:5" ht="12.75">
      <c r="A48" t="s">
        <v>43</v>
      </c>
      <c r="E48" s="29" t="s">
        <v>38</v>
      </c>
    </row>
    <row r="49" spans="1:16" ht="25.5">
      <c r="A49" s="19" t="s">
        <v>35</v>
      </c>
      <c s="23" t="s">
        <v>70</v>
      </c>
      <c s="23" t="s">
        <v>173</v>
      </c>
      <c s="19" t="s">
        <v>38</v>
      </c>
      <c s="24" t="s">
        <v>174</v>
      </c>
      <c s="25" t="s">
        <v>166</v>
      </c>
      <c s="26">
        <v>9.514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41</v>
      </c>
      <c r="E50" s="29" t="s">
        <v>175</v>
      </c>
    </row>
    <row r="51" spans="1:5" ht="12.75">
      <c r="A51" s="30" t="s">
        <v>42</v>
      </c>
      <c r="E51" s="31" t="s">
        <v>176</v>
      </c>
    </row>
    <row r="52" spans="1:5" ht="12.75">
      <c r="A52" t="s">
        <v>43</v>
      </c>
      <c r="E52" s="29" t="s">
        <v>38</v>
      </c>
    </row>
    <row r="53" spans="1:16" ht="25.5">
      <c r="A53" s="19" t="s">
        <v>35</v>
      </c>
      <c s="23" t="s">
        <v>73</v>
      </c>
      <c s="23" t="s">
        <v>177</v>
      </c>
      <c s="19" t="s">
        <v>38</v>
      </c>
      <c s="24" t="s">
        <v>178</v>
      </c>
      <c s="25" t="s">
        <v>166</v>
      </c>
      <c s="26">
        <v>3.171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41</v>
      </c>
      <c r="E54" s="29" t="s">
        <v>179</v>
      </c>
    </row>
    <row r="55" spans="1:5" ht="12.75">
      <c r="A55" s="30" t="s">
        <v>42</v>
      </c>
      <c r="E55" s="31" t="s">
        <v>180</v>
      </c>
    </row>
    <row r="56" spans="1:5" ht="12.75">
      <c r="A56" t="s">
        <v>43</v>
      </c>
      <c r="E56" s="29" t="s">
        <v>38</v>
      </c>
    </row>
    <row r="57" spans="1:16" ht="25.5">
      <c r="A57" s="19" t="s">
        <v>35</v>
      </c>
      <c s="23" t="s">
        <v>76</v>
      </c>
      <c s="23" t="s">
        <v>181</v>
      </c>
      <c s="19" t="s">
        <v>38</v>
      </c>
      <c s="24" t="s">
        <v>182</v>
      </c>
      <c s="25" t="s">
        <v>166</v>
      </c>
      <c s="26">
        <v>3.171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41</v>
      </c>
      <c r="E58" s="29" t="s">
        <v>183</v>
      </c>
    </row>
    <row r="59" spans="1:5" ht="12.75">
      <c r="A59" s="30" t="s">
        <v>42</v>
      </c>
      <c r="E59" s="31" t="s">
        <v>180</v>
      </c>
    </row>
    <row r="60" spans="1:5" ht="12.75">
      <c r="A60" t="s">
        <v>43</v>
      </c>
      <c r="E60" s="29" t="s">
        <v>38</v>
      </c>
    </row>
    <row r="61" spans="1:16" ht="12.75">
      <c r="A61" s="19" t="s">
        <v>35</v>
      </c>
      <c s="23" t="s">
        <v>79</v>
      </c>
      <c s="23" t="s">
        <v>184</v>
      </c>
      <c s="19" t="s">
        <v>38</v>
      </c>
      <c s="24" t="s">
        <v>185</v>
      </c>
      <c s="25" t="s">
        <v>131</v>
      </c>
      <c s="26">
        <v>49.78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41</v>
      </c>
      <c r="E62" s="29" t="s">
        <v>186</v>
      </c>
    </row>
    <row r="63" spans="1:5" ht="38.25">
      <c r="A63" s="30" t="s">
        <v>42</v>
      </c>
      <c r="E63" s="37" t="s">
        <v>187</v>
      </c>
    </row>
    <row r="64" spans="1:5" ht="12.75">
      <c r="A64" t="s">
        <v>43</v>
      </c>
      <c r="E64" s="29" t="s">
        <v>38</v>
      </c>
    </row>
    <row r="65" spans="1:16" ht="12.75">
      <c r="A65" s="19" t="s">
        <v>35</v>
      </c>
      <c s="23" t="s">
        <v>82</v>
      </c>
      <c s="23" t="s">
        <v>188</v>
      </c>
      <c s="19" t="s">
        <v>38</v>
      </c>
      <c s="24" t="s">
        <v>189</v>
      </c>
      <c s="25" t="s">
        <v>131</v>
      </c>
      <c s="26">
        <v>49.78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41</v>
      </c>
      <c r="E66" s="29" t="s">
        <v>190</v>
      </c>
    </row>
    <row r="67" spans="1:5" ht="12.75">
      <c r="A67" s="30" t="s">
        <v>42</v>
      </c>
      <c r="E67" s="31" t="s">
        <v>38</v>
      </c>
    </row>
    <row r="68" spans="1:5" ht="12.75">
      <c r="A68" t="s">
        <v>43</v>
      </c>
      <c r="E68" s="29" t="s">
        <v>38</v>
      </c>
    </row>
    <row r="69" spans="1:16" ht="12.75">
      <c r="A69" s="19" t="s">
        <v>35</v>
      </c>
      <c s="23" t="s">
        <v>86</v>
      </c>
      <c s="23" t="s">
        <v>191</v>
      </c>
      <c s="19" t="s">
        <v>38</v>
      </c>
      <c s="24" t="s">
        <v>192</v>
      </c>
      <c s="25" t="s">
        <v>166</v>
      </c>
      <c s="26">
        <v>19.027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41</v>
      </c>
      <c r="E70" s="29" t="s">
        <v>193</v>
      </c>
    </row>
    <row r="71" spans="1:5" ht="12.75">
      <c r="A71" s="30" t="s">
        <v>42</v>
      </c>
      <c r="E71" s="31" t="s">
        <v>194</v>
      </c>
    </row>
    <row r="72" spans="1:5" ht="12.75">
      <c r="A72" t="s">
        <v>43</v>
      </c>
      <c r="E72" s="29" t="s">
        <v>38</v>
      </c>
    </row>
    <row r="73" spans="1:16" ht="12.75">
      <c r="A73" s="19" t="s">
        <v>35</v>
      </c>
      <c s="23" t="s">
        <v>89</v>
      </c>
      <c s="23" t="s">
        <v>195</v>
      </c>
      <c s="19" t="s">
        <v>38</v>
      </c>
      <c s="24" t="s">
        <v>196</v>
      </c>
      <c s="25" t="s">
        <v>166</v>
      </c>
      <c s="26">
        <v>12.685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41</v>
      </c>
      <c r="E74" s="29" t="s">
        <v>197</v>
      </c>
    </row>
    <row r="75" spans="1:5" ht="12.75">
      <c r="A75" s="30" t="s">
        <v>42</v>
      </c>
      <c r="E75" s="31" t="s">
        <v>198</v>
      </c>
    </row>
    <row r="76" spans="1:5" ht="12.75">
      <c r="A76" t="s">
        <v>43</v>
      </c>
      <c r="E76" s="29" t="s">
        <v>38</v>
      </c>
    </row>
    <row r="77" spans="1:16" ht="12.75">
      <c r="A77" s="19" t="s">
        <v>35</v>
      </c>
      <c s="23" t="s">
        <v>92</v>
      </c>
      <c s="23" t="s">
        <v>199</v>
      </c>
      <c s="19" t="s">
        <v>38</v>
      </c>
      <c s="24" t="s">
        <v>200</v>
      </c>
      <c s="25" t="s">
        <v>166</v>
      </c>
      <c s="26">
        <v>31.712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41</v>
      </c>
      <c r="E78" s="29" t="s">
        <v>201</v>
      </c>
    </row>
    <row r="79" spans="1:5" ht="89.25">
      <c r="A79" s="30" t="s">
        <v>42</v>
      </c>
      <c r="E79" s="37" t="s">
        <v>202</v>
      </c>
    </row>
    <row r="80" spans="1:5" ht="12.75">
      <c r="A80" t="s">
        <v>43</v>
      </c>
      <c r="E80" s="29" t="s">
        <v>38</v>
      </c>
    </row>
    <row r="81" spans="1:16" ht="12.75">
      <c r="A81" s="19" t="s">
        <v>35</v>
      </c>
      <c s="23" t="s">
        <v>95</v>
      </c>
      <c s="23" t="s">
        <v>203</v>
      </c>
      <c s="19" t="s">
        <v>38</v>
      </c>
      <c s="24" t="s">
        <v>204</v>
      </c>
      <c s="25" t="s">
        <v>166</v>
      </c>
      <c s="26">
        <v>16.554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41</v>
      </c>
      <c r="E82" s="29" t="s">
        <v>205</v>
      </c>
    </row>
    <row r="83" spans="1:5" ht="25.5">
      <c r="A83" s="30" t="s">
        <v>42</v>
      </c>
      <c r="E83" s="31" t="s">
        <v>206</v>
      </c>
    </row>
    <row r="84" spans="1:5" ht="12.75">
      <c r="A84" t="s">
        <v>43</v>
      </c>
      <c r="E84" s="29" t="s">
        <v>38</v>
      </c>
    </row>
    <row r="85" spans="1:16" ht="25.5">
      <c r="A85" s="19" t="s">
        <v>35</v>
      </c>
      <c s="23" t="s">
        <v>101</v>
      </c>
      <c s="23" t="s">
        <v>207</v>
      </c>
      <c s="19" t="s">
        <v>38</v>
      </c>
      <c s="24" t="s">
        <v>208</v>
      </c>
      <c s="25" t="s">
        <v>166</v>
      </c>
      <c s="26">
        <v>13.026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41</v>
      </c>
      <c r="E86" s="29" t="s">
        <v>208</v>
      </c>
    </row>
    <row r="87" spans="1:5" ht="25.5">
      <c r="A87" s="30" t="s">
        <v>42</v>
      </c>
      <c r="E87" s="31" t="s">
        <v>209</v>
      </c>
    </row>
    <row r="88" spans="1:5" ht="12.75">
      <c r="A88" t="s">
        <v>43</v>
      </c>
      <c r="E88" s="29" t="s">
        <v>38</v>
      </c>
    </row>
    <row r="89" spans="1:16" ht="12.75">
      <c r="A89" s="19" t="s">
        <v>35</v>
      </c>
      <c s="23" t="s">
        <v>104</v>
      </c>
      <c s="23" t="s">
        <v>210</v>
      </c>
      <c s="19" t="s">
        <v>38</v>
      </c>
      <c s="24" t="s">
        <v>211</v>
      </c>
      <c s="25" t="s">
        <v>212</v>
      </c>
      <c s="26">
        <v>26.052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41</v>
      </c>
      <c r="E90" s="29" t="s">
        <v>211</v>
      </c>
    </row>
    <row r="91" spans="1:5" ht="12.75">
      <c r="A91" s="30" t="s">
        <v>42</v>
      </c>
      <c r="E91" s="31" t="s">
        <v>213</v>
      </c>
    </row>
    <row r="92" spans="1:5" ht="12.75">
      <c r="A92" t="s">
        <v>43</v>
      </c>
      <c r="E92" s="29" t="s">
        <v>38</v>
      </c>
    </row>
    <row r="93" spans="1:16" ht="12.75">
      <c r="A93" s="19" t="s">
        <v>35</v>
      </c>
      <c s="23" t="s">
        <v>98</v>
      </c>
      <c s="23" t="s">
        <v>214</v>
      </c>
      <c s="19" t="s">
        <v>38</v>
      </c>
      <c s="24" t="s">
        <v>215</v>
      </c>
      <c s="25" t="s">
        <v>212</v>
      </c>
      <c s="26">
        <v>30.625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41</v>
      </c>
      <c r="E94" s="29" t="s">
        <v>215</v>
      </c>
    </row>
    <row r="95" spans="1:5" ht="12.75">
      <c r="A95" s="30" t="s">
        <v>42</v>
      </c>
      <c r="E95" s="31" t="s">
        <v>216</v>
      </c>
    </row>
    <row r="96" spans="1:5" ht="12.75">
      <c r="A96" t="s">
        <v>43</v>
      </c>
      <c r="E96" s="29" t="s">
        <v>38</v>
      </c>
    </row>
    <row r="97" spans="1:18" ht="12.75" customHeight="1">
      <c r="A97" s="5" t="s">
        <v>33</v>
      </c>
      <c s="5"/>
      <c s="34" t="s">
        <v>14</v>
      </c>
      <c s="5"/>
      <c s="21" t="s">
        <v>217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117</v>
      </c>
      <c s="23" t="s">
        <v>218</v>
      </c>
      <c s="19" t="s">
        <v>38</v>
      </c>
      <c s="24" t="s">
        <v>219</v>
      </c>
      <c s="25" t="s">
        <v>153</v>
      </c>
      <c s="26">
        <v>13.5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41</v>
      </c>
      <c r="E99" s="29" t="s">
        <v>220</v>
      </c>
    </row>
    <row r="100" spans="1:5" ht="12.75">
      <c r="A100" s="30" t="s">
        <v>42</v>
      </c>
      <c r="E100" s="31" t="s">
        <v>221</v>
      </c>
    </row>
    <row r="101" spans="1:5" ht="12.75">
      <c r="A101" t="s">
        <v>43</v>
      </c>
      <c r="E101" s="29" t="s">
        <v>38</v>
      </c>
    </row>
    <row r="102" spans="1:16" ht="12.75">
      <c r="A102" s="19" t="s">
        <v>35</v>
      </c>
      <c s="23" t="s">
        <v>121</v>
      </c>
      <c s="23" t="s">
        <v>222</v>
      </c>
      <c s="19" t="s">
        <v>38</v>
      </c>
      <c s="24" t="s">
        <v>223</v>
      </c>
      <c s="25" t="s">
        <v>131</v>
      </c>
      <c s="26">
        <v>21.6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41</v>
      </c>
      <c r="E103" s="29" t="s">
        <v>224</v>
      </c>
    </row>
    <row r="104" spans="1:5" ht="12.75">
      <c r="A104" s="30" t="s">
        <v>42</v>
      </c>
      <c r="E104" s="31" t="s">
        <v>225</v>
      </c>
    </row>
    <row r="105" spans="1:5" ht="12.75">
      <c r="A105" t="s">
        <v>43</v>
      </c>
      <c r="E105" s="29" t="s">
        <v>38</v>
      </c>
    </row>
    <row r="106" spans="1:16" ht="12.75">
      <c r="A106" s="19" t="s">
        <v>35</v>
      </c>
      <c s="23" t="s">
        <v>124</v>
      </c>
      <c s="23" t="s">
        <v>226</v>
      </c>
      <c s="19" t="s">
        <v>38</v>
      </c>
      <c s="24" t="s">
        <v>227</v>
      </c>
      <c s="25" t="s">
        <v>131</v>
      </c>
      <c s="26">
        <v>25.585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41</v>
      </c>
      <c r="E107" s="29" t="s">
        <v>227</v>
      </c>
    </row>
    <row r="108" spans="1:5" ht="25.5">
      <c r="A108" s="30" t="s">
        <v>42</v>
      </c>
      <c r="E108" s="31" t="s">
        <v>228</v>
      </c>
    </row>
    <row r="109" spans="1:5" ht="12.75">
      <c r="A109" t="s">
        <v>43</v>
      </c>
      <c r="E109" s="29" t="s">
        <v>38</v>
      </c>
    </row>
    <row r="110" spans="1:18" ht="12.75" customHeight="1">
      <c r="A110" s="5" t="s">
        <v>33</v>
      </c>
      <c s="5"/>
      <c s="34" t="s">
        <v>12</v>
      </c>
      <c s="5"/>
      <c s="21" t="s">
        <v>229</v>
      </c>
      <c s="5"/>
      <c s="5"/>
      <c s="5"/>
      <c s="35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36</v>
      </c>
      <c s="23" t="s">
        <v>230</v>
      </c>
      <c s="19" t="s">
        <v>38</v>
      </c>
      <c s="24" t="s">
        <v>231</v>
      </c>
      <c s="25" t="s">
        <v>153</v>
      </c>
      <c s="26">
        <v>13.5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41</v>
      </c>
      <c r="E112" s="29" t="s">
        <v>232</v>
      </c>
    </row>
    <row r="113" spans="1:5" ht="12.75">
      <c r="A113" s="30" t="s">
        <v>42</v>
      </c>
      <c r="E113" s="31" t="s">
        <v>38</v>
      </c>
    </row>
    <row r="114" spans="1:5" ht="12.75">
      <c r="A114" t="s">
        <v>43</v>
      </c>
      <c r="E114" s="29" t="s">
        <v>38</v>
      </c>
    </row>
    <row r="115" spans="1:18" ht="12.75" customHeight="1">
      <c r="A115" s="5" t="s">
        <v>33</v>
      </c>
      <c s="5"/>
      <c s="34" t="s">
        <v>24</v>
      </c>
      <c s="5"/>
      <c s="21" t="s">
        <v>233</v>
      </c>
      <c s="5"/>
      <c s="5"/>
      <c s="5"/>
      <c s="35">
        <f>0+Q115</f>
      </c>
      <c r="O115">
        <f>0+R115</f>
      </c>
      <c r="Q115">
        <f>0+I116+I120</f>
      </c>
      <c>
        <f>0+O116+O120</f>
      </c>
    </row>
    <row r="116" spans="1:16" ht="12.75">
      <c r="A116" s="19" t="s">
        <v>35</v>
      </c>
      <c s="23" t="s">
        <v>234</v>
      </c>
      <c s="23" t="s">
        <v>235</v>
      </c>
      <c s="19" t="s">
        <v>38</v>
      </c>
      <c s="24" t="s">
        <v>236</v>
      </c>
      <c s="25" t="s">
        <v>166</v>
      </c>
      <c s="26">
        <v>2.132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41</v>
      </c>
      <c r="E117" s="29" t="s">
        <v>237</v>
      </c>
    </row>
    <row r="118" spans="1:5" ht="63.75">
      <c r="A118" s="30" t="s">
        <v>42</v>
      </c>
      <c r="E118" s="37" t="s">
        <v>238</v>
      </c>
    </row>
    <row r="119" spans="1:5" ht="12.75">
      <c r="A119" t="s">
        <v>43</v>
      </c>
      <c r="E119" s="29" t="s">
        <v>38</v>
      </c>
    </row>
    <row r="120" spans="1:16" ht="12.75">
      <c r="A120" s="19" t="s">
        <v>35</v>
      </c>
      <c s="23" t="s">
        <v>239</v>
      </c>
      <c s="23" t="s">
        <v>240</v>
      </c>
      <c s="19" t="s">
        <v>38</v>
      </c>
      <c s="24" t="s">
        <v>241</v>
      </c>
      <c s="25" t="s">
        <v>166</v>
      </c>
      <c s="26">
        <v>0.225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41</v>
      </c>
      <c r="E121" s="29" t="s">
        <v>242</v>
      </c>
    </row>
    <row r="122" spans="1:5" ht="38.25">
      <c r="A122" s="30" t="s">
        <v>42</v>
      </c>
      <c r="E122" s="37" t="s">
        <v>243</v>
      </c>
    </row>
    <row r="123" spans="1:5" ht="12.75">
      <c r="A123" t="s">
        <v>43</v>
      </c>
      <c r="E123" s="29" t="s">
        <v>38</v>
      </c>
    </row>
    <row r="124" spans="1:18" ht="12.75" customHeight="1">
      <c r="A124" s="5" t="s">
        <v>33</v>
      </c>
      <c s="5"/>
      <c s="34" t="s">
        <v>26</v>
      </c>
      <c s="5"/>
      <c s="21" t="s">
        <v>244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109</v>
      </c>
      <c s="23" t="s">
        <v>245</v>
      </c>
      <c s="19" t="s">
        <v>38</v>
      </c>
      <c s="24" t="s">
        <v>246</v>
      </c>
      <c s="25" t="s">
        <v>131</v>
      </c>
      <c s="26">
        <v>12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41</v>
      </c>
      <c r="E126" s="29" t="s">
        <v>247</v>
      </c>
    </row>
    <row r="127" spans="1:5" ht="25.5">
      <c r="A127" s="30" t="s">
        <v>42</v>
      </c>
      <c r="E127" s="37" t="s">
        <v>248</v>
      </c>
    </row>
    <row r="128" spans="1:5" ht="12.75">
      <c r="A128" t="s">
        <v>43</v>
      </c>
      <c r="E128" s="29" t="s">
        <v>38</v>
      </c>
    </row>
    <row r="129" spans="1:16" ht="12.75">
      <c r="A129" s="19" t="s">
        <v>35</v>
      </c>
      <c s="23" t="s">
        <v>112</v>
      </c>
      <c s="23" t="s">
        <v>249</v>
      </c>
      <c s="19" t="s">
        <v>38</v>
      </c>
      <c s="24" t="s">
        <v>250</v>
      </c>
      <c s="25" t="s">
        <v>131</v>
      </c>
      <c s="26">
        <v>21.32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41</v>
      </c>
      <c r="E130" s="29" t="s">
        <v>251</v>
      </c>
    </row>
    <row r="131" spans="1:5" ht="89.25">
      <c r="A131" s="30" t="s">
        <v>42</v>
      </c>
      <c r="E131" s="37" t="s">
        <v>252</v>
      </c>
    </row>
    <row r="132" spans="1:5" ht="12.75">
      <c r="A132" t="s">
        <v>43</v>
      </c>
      <c r="E132" s="29" t="s">
        <v>38</v>
      </c>
    </row>
    <row r="133" spans="1:18" ht="12.75" customHeight="1">
      <c r="A133" s="5" t="s">
        <v>33</v>
      </c>
      <c s="5"/>
      <c s="34" t="s">
        <v>62</v>
      </c>
      <c s="5"/>
      <c s="21" t="s">
        <v>253</v>
      </c>
      <c s="5"/>
      <c s="5"/>
      <c s="5"/>
      <c s="35">
        <f>0+Q133</f>
      </c>
      <c r="O133">
        <f>0+R133</f>
      </c>
      <c r="Q133">
        <f>0+I134+I138+I142+I146+I150+I154+I158+I162+I166+I170+I174+I178+I182+I186+I190+I194+I198+I202</f>
      </c>
      <c>
        <f>0+O134+O138+O142+O146+O150+O154+O158+O162+O166+O170+O174+O178+O182+O186+O190+O194+O198+O202</f>
      </c>
    </row>
    <row r="134" spans="1:16" ht="12.75">
      <c r="A134" s="19" t="s">
        <v>35</v>
      </c>
      <c s="23" t="s">
        <v>254</v>
      </c>
      <c s="23" t="s">
        <v>255</v>
      </c>
      <c s="19" t="s">
        <v>38</v>
      </c>
      <c s="24" t="s">
        <v>256</v>
      </c>
      <c s="25" t="s">
        <v>153</v>
      </c>
      <c s="26">
        <v>13.5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41</v>
      </c>
      <c r="E135" s="29" t="s">
        <v>256</v>
      </c>
    </row>
    <row r="136" spans="1:5" ht="12.75">
      <c r="A136" s="30" t="s">
        <v>42</v>
      </c>
      <c r="E136" s="31" t="s">
        <v>38</v>
      </c>
    </row>
    <row r="137" spans="1:5" ht="12.75">
      <c r="A137" t="s">
        <v>43</v>
      </c>
      <c r="E137" s="29" t="s">
        <v>38</v>
      </c>
    </row>
    <row r="138" spans="1:16" ht="12.75">
      <c r="A138" s="19" t="s">
        <v>35</v>
      </c>
      <c s="23" t="s">
        <v>257</v>
      </c>
      <c s="23" t="s">
        <v>258</v>
      </c>
      <c s="19" t="s">
        <v>38</v>
      </c>
      <c s="24" t="s">
        <v>259</v>
      </c>
      <c s="25" t="s">
        <v>48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41</v>
      </c>
      <c r="E139" s="29" t="s">
        <v>259</v>
      </c>
    </row>
    <row r="140" spans="1:5" ht="12.75">
      <c r="A140" s="30" t="s">
        <v>42</v>
      </c>
      <c r="E140" s="31" t="s">
        <v>38</v>
      </c>
    </row>
    <row r="141" spans="1:5" ht="12.75">
      <c r="A141" t="s">
        <v>43</v>
      </c>
      <c r="E141" s="29" t="s">
        <v>38</v>
      </c>
    </row>
    <row r="142" spans="1:16" ht="12.75">
      <c r="A142" s="19" t="s">
        <v>35</v>
      </c>
      <c s="23" t="s">
        <v>260</v>
      </c>
      <c s="23" t="s">
        <v>261</v>
      </c>
      <c s="19" t="s">
        <v>38</v>
      </c>
      <c s="24" t="s">
        <v>262</v>
      </c>
      <c s="25" t="s">
        <v>48</v>
      </c>
      <c s="26">
        <v>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41</v>
      </c>
      <c r="E143" s="29" t="s">
        <v>263</v>
      </c>
    </row>
    <row r="144" spans="1:5" ht="12.75">
      <c r="A144" s="30" t="s">
        <v>42</v>
      </c>
      <c r="E144" s="31" t="s">
        <v>38</v>
      </c>
    </row>
    <row r="145" spans="1:5" ht="12.75">
      <c r="A145" t="s">
        <v>43</v>
      </c>
      <c r="E145" s="29" t="s">
        <v>38</v>
      </c>
    </row>
    <row r="146" spans="1:16" ht="12.75">
      <c r="A146" s="19" t="s">
        <v>35</v>
      </c>
      <c s="23" t="s">
        <v>264</v>
      </c>
      <c s="23" t="s">
        <v>265</v>
      </c>
      <c s="19" t="s">
        <v>38</v>
      </c>
      <c s="24" t="s">
        <v>266</v>
      </c>
      <c s="25" t="s">
        <v>48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41</v>
      </c>
      <c r="E147" s="29" t="s">
        <v>266</v>
      </c>
    </row>
    <row r="148" spans="1:5" ht="12.75">
      <c r="A148" s="30" t="s">
        <v>42</v>
      </c>
      <c r="E148" s="31" t="s">
        <v>38</v>
      </c>
    </row>
    <row r="149" spans="1:5" ht="12.75">
      <c r="A149" t="s">
        <v>43</v>
      </c>
      <c r="E149" s="29" t="s">
        <v>38</v>
      </c>
    </row>
    <row r="150" spans="1:16" ht="12.75">
      <c r="A150" s="19" t="s">
        <v>35</v>
      </c>
      <c s="23" t="s">
        <v>267</v>
      </c>
      <c s="23" t="s">
        <v>268</v>
      </c>
      <c s="19" t="s">
        <v>38</v>
      </c>
      <c s="24" t="s">
        <v>269</v>
      </c>
      <c s="25" t="s">
        <v>48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41</v>
      </c>
      <c r="E151" s="29" t="s">
        <v>269</v>
      </c>
    </row>
    <row r="152" spans="1:5" ht="12.75">
      <c r="A152" s="30" t="s">
        <v>42</v>
      </c>
      <c r="E152" s="31" t="s">
        <v>38</v>
      </c>
    </row>
    <row r="153" spans="1:5" ht="12.75">
      <c r="A153" t="s">
        <v>43</v>
      </c>
      <c r="E153" s="29" t="s">
        <v>38</v>
      </c>
    </row>
    <row r="154" spans="1:16" ht="12.75">
      <c r="A154" s="19" t="s">
        <v>35</v>
      </c>
      <c s="23" t="s">
        <v>270</v>
      </c>
      <c s="23" t="s">
        <v>271</v>
      </c>
      <c s="19" t="s">
        <v>38</v>
      </c>
      <c s="24" t="s">
        <v>272</v>
      </c>
      <c s="25" t="s">
        <v>48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41</v>
      </c>
      <c r="E155" s="29" t="s">
        <v>272</v>
      </c>
    </row>
    <row r="156" spans="1:5" ht="12.75">
      <c r="A156" s="30" t="s">
        <v>42</v>
      </c>
      <c r="E156" s="31" t="s">
        <v>38</v>
      </c>
    </row>
    <row r="157" spans="1:5" ht="12.75">
      <c r="A157" t="s">
        <v>43</v>
      </c>
      <c r="E157" s="29" t="s">
        <v>38</v>
      </c>
    </row>
    <row r="158" spans="1:16" ht="12.75">
      <c r="A158" s="19" t="s">
        <v>35</v>
      </c>
      <c s="23" t="s">
        <v>273</v>
      </c>
      <c s="23" t="s">
        <v>274</v>
      </c>
      <c s="19" t="s">
        <v>38</v>
      </c>
      <c s="24" t="s">
        <v>275</v>
      </c>
      <c s="25" t="s">
        <v>48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41</v>
      </c>
      <c r="E159" s="29" t="s">
        <v>275</v>
      </c>
    </row>
    <row r="160" spans="1:5" ht="12.75">
      <c r="A160" s="30" t="s">
        <v>42</v>
      </c>
      <c r="E160" s="31" t="s">
        <v>38</v>
      </c>
    </row>
    <row r="161" spans="1:5" ht="12.75">
      <c r="A161" t="s">
        <v>43</v>
      </c>
      <c r="E161" s="29" t="s">
        <v>38</v>
      </c>
    </row>
    <row r="162" spans="1:16" ht="12.75">
      <c r="A162" s="19" t="s">
        <v>35</v>
      </c>
      <c s="23" t="s">
        <v>276</v>
      </c>
      <c s="23" t="s">
        <v>277</v>
      </c>
      <c s="19" t="s">
        <v>38</v>
      </c>
      <c s="24" t="s">
        <v>278</v>
      </c>
      <c s="25" t="s">
        <v>48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41</v>
      </c>
      <c r="E163" s="29" t="s">
        <v>278</v>
      </c>
    </row>
    <row r="164" spans="1:5" ht="12.75">
      <c r="A164" s="30" t="s">
        <v>42</v>
      </c>
      <c r="E164" s="31" t="s">
        <v>38</v>
      </c>
    </row>
    <row r="165" spans="1:5" ht="12.75">
      <c r="A165" t="s">
        <v>43</v>
      </c>
      <c r="E165" s="29" t="s">
        <v>38</v>
      </c>
    </row>
    <row r="166" spans="1:16" ht="12.75">
      <c r="A166" s="19" t="s">
        <v>35</v>
      </c>
      <c s="23" t="s">
        <v>279</v>
      </c>
      <c s="23" t="s">
        <v>280</v>
      </c>
      <c s="19" t="s">
        <v>38</v>
      </c>
      <c s="24" t="s">
        <v>281</v>
      </c>
      <c s="25" t="s">
        <v>48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41</v>
      </c>
      <c r="E167" s="29" t="s">
        <v>282</v>
      </c>
    </row>
    <row r="168" spans="1:5" ht="12.75">
      <c r="A168" s="30" t="s">
        <v>42</v>
      </c>
      <c r="E168" s="31" t="s">
        <v>38</v>
      </c>
    </row>
    <row r="169" spans="1:5" ht="12.75">
      <c r="A169" t="s">
        <v>43</v>
      </c>
      <c r="E169" s="29" t="s">
        <v>38</v>
      </c>
    </row>
    <row r="170" spans="1:16" ht="12.75">
      <c r="A170" s="19" t="s">
        <v>35</v>
      </c>
      <c s="23" t="s">
        <v>283</v>
      </c>
      <c s="23" t="s">
        <v>284</v>
      </c>
      <c s="19" t="s">
        <v>38</v>
      </c>
      <c s="24" t="s">
        <v>285</v>
      </c>
      <c s="25" t="s">
        <v>48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41</v>
      </c>
      <c r="E171" s="29" t="s">
        <v>285</v>
      </c>
    </row>
    <row r="172" spans="1:5" ht="12.75">
      <c r="A172" s="30" t="s">
        <v>42</v>
      </c>
      <c r="E172" s="31" t="s">
        <v>38</v>
      </c>
    </row>
    <row r="173" spans="1:5" ht="12.75">
      <c r="A173" t="s">
        <v>43</v>
      </c>
      <c r="E173" s="29" t="s">
        <v>38</v>
      </c>
    </row>
    <row r="174" spans="1:16" ht="12.75">
      <c r="A174" s="19" t="s">
        <v>35</v>
      </c>
      <c s="23" t="s">
        <v>286</v>
      </c>
      <c s="23" t="s">
        <v>287</v>
      </c>
      <c s="19" t="s">
        <v>38</v>
      </c>
      <c s="24" t="s">
        <v>288</v>
      </c>
      <c s="25" t="s">
        <v>153</v>
      </c>
      <c s="26">
        <v>13.5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41</v>
      </c>
      <c r="E175" s="29" t="s">
        <v>289</v>
      </c>
    </row>
    <row r="176" spans="1:5" ht="12.75">
      <c r="A176" s="30" t="s">
        <v>42</v>
      </c>
      <c r="E176" s="31" t="s">
        <v>38</v>
      </c>
    </row>
    <row r="177" spans="1:5" ht="12.75">
      <c r="A177" t="s">
        <v>43</v>
      </c>
      <c r="E177" s="29" t="s">
        <v>38</v>
      </c>
    </row>
    <row r="178" spans="1:16" ht="12.75">
      <c r="A178" s="19" t="s">
        <v>35</v>
      </c>
      <c s="23" t="s">
        <v>290</v>
      </c>
      <c s="23" t="s">
        <v>291</v>
      </c>
      <c s="19" t="s">
        <v>38</v>
      </c>
      <c s="24" t="s">
        <v>292</v>
      </c>
      <c s="25" t="s">
        <v>48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41</v>
      </c>
      <c r="E179" s="29" t="s">
        <v>293</v>
      </c>
    </row>
    <row r="180" spans="1:5" ht="12.75">
      <c r="A180" s="30" t="s">
        <v>42</v>
      </c>
      <c r="E180" s="31" t="s">
        <v>38</v>
      </c>
    </row>
    <row r="181" spans="1:5" ht="12.75">
      <c r="A181" t="s">
        <v>43</v>
      </c>
      <c r="E181" s="29" t="s">
        <v>38</v>
      </c>
    </row>
    <row r="182" spans="1:16" ht="12.75">
      <c r="A182" s="19" t="s">
        <v>35</v>
      </c>
      <c s="23" t="s">
        <v>294</v>
      </c>
      <c s="23" t="s">
        <v>295</v>
      </c>
      <c s="19" t="s">
        <v>38</v>
      </c>
      <c s="24" t="s">
        <v>296</v>
      </c>
      <c s="25" t="s">
        <v>48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41</v>
      </c>
      <c r="E183" s="29" t="s">
        <v>297</v>
      </c>
    </row>
    <row r="184" spans="1:5" ht="12.75">
      <c r="A184" s="30" t="s">
        <v>42</v>
      </c>
      <c r="E184" s="31" t="s">
        <v>38</v>
      </c>
    </row>
    <row r="185" spans="1:5" ht="12.75">
      <c r="A185" t="s">
        <v>43</v>
      </c>
      <c r="E185" s="29" t="s">
        <v>38</v>
      </c>
    </row>
    <row r="186" spans="1:16" ht="12.75">
      <c r="A186" s="19" t="s">
        <v>35</v>
      </c>
      <c s="23" t="s">
        <v>298</v>
      </c>
      <c s="23" t="s">
        <v>299</v>
      </c>
      <c s="19" t="s">
        <v>38</v>
      </c>
      <c s="24" t="s">
        <v>300</v>
      </c>
      <c s="25" t="s">
        <v>301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41</v>
      </c>
      <c r="E187" s="29" t="s">
        <v>302</v>
      </c>
    </row>
    <row r="188" spans="1:5" ht="12.75">
      <c r="A188" s="30" t="s">
        <v>42</v>
      </c>
      <c r="E188" s="31" t="s">
        <v>38</v>
      </c>
    </row>
    <row r="189" spans="1:5" ht="12.75">
      <c r="A189" t="s">
        <v>43</v>
      </c>
      <c r="E189" s="29" t="s">
        <v>38</v>
      </c>
    </row>
    <row r="190" spans="1:16" ht="12.75">
      <c r="A190" s="19" t="s">
        <v>35</v>
      </c>
      <c s="23" t="s">
        <v>303</v>
      </c>
      <c s="23" t="s">
        <v>304</v>
      </c>
      <c s="19" t="s">
        <v>38</v>
      </c>
      <c s="24" t="s">
        <v>305</v>
      </c>
      <c s="25" t="s">
        <v>48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41</v>
      </c>
      <c r="E191" s="29" t="s">
        <v>305</v>
      </c>
    </row>
    <row r="192" spans="1:5" ht="12.75">
      <c r="A192" s="30" t="s">
        <v>42</v>
      </c>
      <c r="E192" s="31" t="s">
        <v>38</v>
      </c>
    </row>
    <row r="193" spans="1:5" ht="12.75">
      <c r="A193" t="s">
        <v>43</v>
      </c>
      <c r="E193" s="29" t="s">
        <v>38</v>
      </c>
    </row>
    <row r="194" spans="1:16" ht="25.5">
      <c r="A194" s="19" t="s">
        <v>35</v>
      </c>
      <c s="23" t="s">
        <v>306</v>
      </c>
      <c s="23" t="s">
        <v>307</v>
      </c>
      <c s="19" t="s">
        <v>38</v>
      </c>
      <c s="24" t="s">
        <v>308</v>
      </c>
      <c s="25" t="s">
        <v>48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41</v>
      </c>
      <c r="E195" s="29" t="s">
        <v>308</v>
      </c>
    </row>
    <row r="196" spans="1:5" ht="12.75">
      <c r="A196" s="30" t="s">
        <v>42</v>
      </c>
      <c r="E196" s="31" t="s">
        <v>38</v>
      </c>
    </row>
    <row r="197" spans="1:5" ht="12.75">
      <c r="A197" t="s">
        <v>43</v>
      </c>
      <c r="E197" s="29" t="s">
        <v>38</v>
      </c>
    </row>
    <row r="198" spans="1:16" ht="12.75">
      <c r="A198" s="19" t="s">
        <v>35</v>
      </c>
      <c s="23" t="s">
        <v>309</v>
      </c>
      <c s="23" t="s">
        <v>310</v>
      </c>
      <c s="19" t="s">
        <v>38</v>
      </c>
      <c s="24" t="s">
        <v>311</v>
      </c>
      <c s="25" t="s">
        <v>48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41</v>
      </c>
      <c r="E199" s="29" t="s">
        <v>38</v>
      </c>
    </row>
    <row r="200" spans="1:5" ht="12.75">
      <c r="A200" s="30" t="s">
        <v>42</v>
      </c>
      <c r="E200" s="31" t="s">
        <v>38</v>
      </c>
    </row>
    <row r="201" spans="1:5" ht="12.75">
      <c r="A201" t="s">
        <v>43</v>
      </c>
      <c r="E201" s="29" t="s">
        <v>38</v>
      </c>
    </row>
    <row r="202" spans="1:16" ht="12.75">
      <c r="A202" s="19" t="s">
        <v>35</v>
      </c>
      <c s="23" t="s">
        <v>312</v>
      </c>
      <c s="23" t="s">
        <v>313</v>
      </c>
      <c s="19" t="s">
        <v>38</v>
      </c>
      <c s="24" t="s">
        <v>314</v>
      </c>
      <c s="25" t="s">
        <v>48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41</v>
      </c>
      <c r="E203" s="29" t="s">
        <v>314</v>
      </c>
    </row>
    <row r="204" spans="1:5" ht="12.75">
      <c r="A204" s="30" t="s">
        <v>42</v>
      </c>
      <c r="E204" s="31" t="s">
        <v>38</v>
      </c>
    </row>
    <row r="205" spans="1:5" ht="12.75">
      <c r="A205" t="s">
        <v>43</v>
      </c>
      <c r="E205" s="29" t="s">
        <v>38</v>
      </c>
    </row>
    <row r="206" spans="1:18" ht="12.75" customHeight="1">
      <c r="A206" s="5" t="s">
        <v>33</v>
      </c>
      <c s="5"/>
      <c s="34" t="s">
        <v>30</v>
      </c>
      <c s="5"/>
      <c s="21" t="s">
        <v>34</v>
      </c>
      <c s="5"/>
      <c s="5"/>
      <c s="5"/>
      <c s="35">
        <f>0+Q206</f>
      </c>
      <c r="O206">
        <f>0+R206</f>
      </c>
      <c r="Q206">
        <f>0+I207+I211+I215</f>
      </c>
      <c>
        <f>0+O207+O211+O215</f>
      </c>
    </row>
    <row r="207" spans="1:16" ht="12.75">
      <c r="A207" s="19" t="s">
        <v>35</v>
      </c>
      <c s="23" t="s">
        <v>315</v>
      </c>
      <c s="23" t="s">
        <v>316</v>
      </c>
      <c s="19" t="s">
        <v>38</v>
      </c>
      <c s="24" t="s">
        <v>317</v>
      </c>
      <c s="25" t="s">
        <v>153</v>
      </c>
      <c s="26">
        <v>15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41</v>
      </c>
      <c r="E208" s="29" t="s">
        <v>318</v>
      </c>
    </row>
    <row r="209" spans="1:5" ht="12.75">
      <c r="A209" s="30" t="s">
        <v>42</v>
      </c>
      <c r="E209" s="31" t="s">
        <v>319</v>
      </c>
    </row>
    <row r="210" spans="1:5" ht="12.75">
      <c r="A210" t="s">
        <v>43</v>
      </c>
      <c r="E210" s="29" t="s">
        <v>38</v>
      </c>
    </row>
    <row r="211" spans="1:16" ht="25.5">
      <c r="A211" s="19" t="s">
        <v>35</v>
      </c>
      <c s="23" t="s">
        <v>320</v>
      </c>
      <c s="23" t="s">
        <v>321</v>
      </c>
      <c s="19" t="s">
        <v>38</v>
      </c>
      <c s="24" t="s">
        <v>322</v>
      </c>
      <c s="25" t="s">
        <v>166</v>
      </c>
      <c s="26">
        <v>0.3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41</v>
      </c>
      <c r="E212" s="29" t="s">
        <v>323</v>
      </c>
    </row>
    <row r="213" spans="1:5" ht="38.25">
      <c r="A213" s="30" t="s">
        <v>42</v>
      </c>
      <c r="E213" s="37" t="s">
        <v>324</v>
      </c>
    </row>
    <row r="214" spans="1:5" ht="12.75">
      <c r="A214" t="s">
        <v>43</v>
      </c>
      <c r="E214" s="29" t="s">
        <v>38</v>
      </c>
    </row>
    <row r="215" spans="1:16" ht="12.75">
      <c r="A215" s="19" t="s">
        <v>35</v>
      </c>
      <c s="23" t="s">
        <v>325</v>
      </c>
      <c s="23" t="s">
        <v>326</v>
      </c>
      <c s="19" t="s">
        <v>38</v>
      </c>
      <c s="24" t="s">
        <v>327</v>
      </c>
      <c s="25" t="s">
        <v>153</v>
      </c>
      <c s="26">
        <v>0.4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25.5">
      <c r="A216" s="28" t="s">
        <v>41</v>
      </c>
      <c r="E216" s="29" t="s">
        <v>328</v>
      </c>
    </row>
    <row r="217" spans="1:5" ht="12.75">
      <c r="A217" s="30" t="s">
        <v>42</v>
      </c>
      <c r="E217" s="31" t="s">
        <v>329</v>
      </c>
    </row>
    <row r="218" spans="1:5" ht="12.75">
      <c r="A218" t="s">
        <v>43</v>
      </c>
      <c r="E218" s="29" t="s">
        <v>38</v>
      </c>
    </row>
    <row r="219" spans="1:18" ht="12.75" customHeight="1">
      <c r="A219" s="5" t="s">
        <v>33</v>
      </c>
      <c s="5"/>
      <c s="34" t="s">
        <v>330</v>
      </c>
      <c s="5"/>
      <c s="21" t="s">
        <v>331</v>
      </c>
      <c s="5"/>
      <c s="5"/>
      <c s="5"/>
      <c s="35">
        <f>0+Q219</f>
      </c>
      <c r="O219">
        <f>0+R219</f>
      </c>
      <c r="Q219">
        <f>0+I220</f>
      </c>
      <c>
        <f>0+O220</f>
      </c>
    </row>
    <row r="220" spans="1:16" ht="12.75">
      <c r="A220" s="19" t="s">
        <v>35</v>
      </c>
      <c s="23" t="s">
        <v>332</v>
      </c>
      <c s="23" t="s">
        <v>333</v>
      </c>
      <c s="19" t="s">
        <v>38</v>
      </c>
      <c s="24" t="s">
        <v>334</v>
      </c>
      <c s="25" t="s">
        <v>212</v>
      </c>
      <c s="26">
        <v>68.363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38.25">
      <c r="A221" s="28" t="s">
        <v>41</v>
      </c>
      <c r="E221" s="29" t="s">
        <v>335</v>
      </c>
    </row>
    <row r="222" spans="1:5" ht="12.75">
      <c r="A222" s="30" t="s">
        <v>42</v>
      </c>
      <c r="E222" s="31" t="s">
        <v>38</v>
      </c>
    </row>
    <row r="223" spans="1:5" ht="12.75">
      <c r="A223" t="s">
        <v>43</v>
      </c>
      <c r="E223" s="29" t="s">
        <v>38</v>
      </c>
    </row>
    <row r="224" spans="1:18" ht="12.75" customHeight="1">
      <c r="A224" s="5" t="s">
        <v>33</v>
      </c>
      <c s="5"/>
      <c s="34" t="s">
        <v>336</v>
      </c>
      <c s="5"/>
      <c s="21" t="s">
        <v>337</v>
      </c>
      <c s="5"/>
      <c s="5"/>
      <c s="5"/>
      <c s="35">
        <f>0+Q224</f>
      </c>
      <c r="O224">
        <f>0+R224</f>
      </c>
      <c r="Q224">
        <f>0+I225</f>
      </c>
      <c>
        <f>0+O225</f>
      </c>
    </row>
    <row r="225" spans="1:16" ht="12.75">
      <c r="A225" s="19" t="s">
        <v>35</v>
      </c>
      <c s="23" t="s">
        <v>338</v>
      </c>
      <c s="23" t="s">
        <v>339</v>
      </c>
      <c s="19" t="s">
        <v>38</v>
      </c>
      <c s="24" t="s">
        <v>340</v>
      </c>
      <c s="25" t="s">
        <v>212</v>
      </c>
      <c s="26">
        <v>2.64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25.5">
      <c r="A226" s="28" t="s">
        <v>41</v>
      </c>
      <c r="E226" s="29" t="s">
        <v>341</v>
      </c>
    </row>
    <row r="227" spans="1:5" ht="12.75">
      <c r="A227" s="30" t="s">
        <v>42</v>
      </c>
      <c r="E227" s="31" t="s">
        <v>38</v>
      </c>
    </row>
    <row r="228" spans="1:5" ht="12.75">
      <c r="A228" t="s">
        <v>43</v>
      </c>
      <c r="E228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0+O8+O85+O98+O111+O128+O137+O258+O263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342</v>
      </c>
      <c s="36">
        <f>0+I8+I85+I98+I111+I128+I137+I258+I263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342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141</v>
      </c>
      <c s="19" t="s">
        <v>38</v>
      </c>
      <c s="24" t="s">
        <v>142</v>
      </c>
      <c s="25" t="s">
        <v>143</v>
      </c>
      <c s="26">
        <v>180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41</v>
      </c>
      <c r="E10" s="29" t="s">
        <v>144</v>
      </c>
    </row>
    <row r="11" spans="1:5" ht="25.5">
      <c r="A11" s="30" t="s">
        <v>42</v>
      </c>
      <c r="E11" s="37" t="s">
        <v>343</v>
      </c>
    </row>
    <row r="12" spans="1:5" ht="12.75">
      <c r="A12" t="s">
        <v>43</v>
      </c>
      <c r="E12" s="29" t="s">
        <v>38</v>
      </c>
    </row>
    <row r="13" spans="1:16" ht="12.75">
      <c r="A13" s="19" t="s">
        <v>35</v>
      </c>
      <c s="23" t="s">
        <v>14</v>
      </c>
      <c s="23" t="s">
        <v>344</v>
      </c>
      <c s="19" t="s">
        <v>38</v>
      </c>
      <c s="24" t="s">
        <v>345</v>
      </c>
      <c s="25" t="s">
        <v>143</v>
      </c>
      <c s="26">
        <v>534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41</v>
      </c>
      <c r="E14" s="29" t="s">
        <v>346</v>
      </c>
    </row>
    <row r="15" spans="1:5" ht="25.5">
      <c r="A15" s="30" t="s">
        <v>42</v>
      </c>
      <c r="E15" s="37" t="s">
        <v>347</v>
      </c>
    </row>
    <row r="16" spans="1:5" ht="12.75">
      <c r="A16" t="s">
        <v>43</v>
      </c>
      <c r="E16" s="29" t="s">
        <v>38</v>
      </c>
    </row>
    <row r="17" spans="1:16" ht="12.75">
      <c r="A17" s="19" t="s">
        <v>35</v>
      </c>
      <c s="23" t="s">
        <v>12</v>
      </c>
      <c s="23" t="s">
        <v>146</v>
      </c>
      <c s="19" t="s">
        <v>38</v>
      </c>
      <c s="24" t="s">
        <v>147</v>
      </c>
      <c s="25" t="s">
        <v>148</v>
      </c>
      <c s="26">
        <v>36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41</v>
      </c>
      <c r="E18" s="29" t="s">
        <v>149</v>
      </c>
    </row>
    <row r="19" spans="1:5" ht="12.75">
      <c r="A19" s="30" t="s">
        <v>42</v>
      </c>
      <c r="E19" s="31" t="s">
        <v>348</v>
      </c>
    </row>
    <row r="20" spans="1:5" ht="12.75">
      <c r="A20" t="s">
        <v>43</v>
      </c>
      <c r="E20" s="29" t="s">
        <v>38</v>
      </c>
    </row>
    <row r="21" spans="1:16" ht="12.75">
      <c r="A21" s="19" t="s">
        <v>35</v>
      </c>
      <c s="23" t="s">
        <v>24</v>
      </c>
      <c s="23" t="s">
        <v>349</v>
      </c>
      <c s="19" t="s">
        <v>38</v>
      </c>
      <c s="24" t="s">
        <v>350</v>
      </c>
      <c s="25" t="s">
        <v>148</v>
      </c>
      <c s="26">
        <v>44.5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41</v>
      </c>
      <c r="E22" s="29" t="s">
        <v>351</v>
      </c>
    </row>
    <row r="23" spans="1:5" ht="12.75">
      <c r="A23" s="30" t="s">
        <v>42</v>
      </c>
      <c r="E23" s="31" t="s">
        <v>352</v>
      </c>
    </row>
    <row r="24" spans="1:5" ht="12.75">
      <c r="A24" t="s">
        <v>43</v>
      </c>
      <c r="E24" s="29" t="s">
        <v>38</v>
      </c>
    </row>
    <row r="25" spans="1:16" ht="12.75">
      <c r="A25" s="19" t="s">
        <v>35</v>
      </c>
      <c s="23" t="s">
        <v>26</v>
      </c>
      <c s="23" t="s">
        <v>353</v>
      </c>
      <c s="19" t="s">
        <v>38</v>
      </c>
      <c s="24" t="s">
        <v>354</v>
      </c>
      <c s="25" t="s">
        <v>153</v>
      </c>
      <c s="26">
        <v>2.6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63.75">
      <c r="A26" s="28" t="s">
        <v>41</v>
      </c>
      <c r="E26" s="29" t="s">
        <v>355</v>
      </c>
    </row>
    <row r="27" spans="1:5" ht="12.75">
      <c r="A27" s="30" t="s">
        <v>42</v>
      </c>
      <c r="E27" s="31" t="s">
        <v>356</v>
      </c>
    </row>
    <row r="28" spans="1:5" ht="12.75">
      <c r="A28" t="s">
        <v>43</v>
      </c>
      <c r="E28" s="29" t="s">
        <v>38</v>
      </c>
    </row>
    <row r="29" spans="1:16" ht="12.75">
      <c r="A29" s="19" t="s">
        <v>35</v>
      </c>
      <c s="23" t="s">
        <v>13</v>
      </c>
      <c s="23" t="s">
        <v>164</v>
      </c>
      <c s="19" t="s">
        <v>38</v>
      </c>
      <c s="24" t="s">
        <v>165</v>
      </c>
      <c s="25" t="s">
        <v>166</v>
      </c>
      <c s="26">
        <v>4.646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41</v>
      </c>
      <c r="E30" s="29" t="s">
        <v>167</v>
      </c>
    </row>
    <row r="31" spans="1:5" ht="38.25">
      <c r="A31" s="30" t="s">
        <v>42</v>
      </c>
      <c r="E31" s="37" t="s">
        <v>357</v>
      </c>
    </row>
    <row r="32" spans="1:5" ht="12.75">
      <c r="A32" t="s">
        <v>43</v>
      </c>
      <c r="E32" s="29" t="s">
        <v>38</v>
      </c>
    </row>
    <row r="33" spans="1:16" ht="25.5">
      <c r="A33" s="19" t="s">
        <v>35</v>
      </c>
      <c s="23" t="s">
        <v>59</v>
      </c>
      <c s="23" t="s">
        <v>358</v>
      </c>
      <c s="19" t="s">
        <v>38</v>
      </c>
      <c s="24" t="s">
        <v>359</v>
      </c>
      <c s="25" t="s">
        <v>166</v>
      </c>
      <c s="26">
        <v>80.554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41</v>
      </c>
      <c r="E34" s="29" t="s">
        <v>360</v>
      </c>
    </row>
    <row r="35" spans="1:5" ht="165.75">
      <c r="A35" s="30" t="s">
        <v>42</v>
      </c>
      <c r="E35" s="37" t="s">
        <v>361</v>
      </c>
    </row>
    <row r="36" spans="1:5" ht="12.75">
      <c r="A36" t="s">
        <v>43</v>
      </c>
      <c r="E36" s="29" t="s">
        <v>38</v>
      </c>
    </row>
    <row r="37" spans="1:16" ht="25.5">
      <c r="A37" s="19" t="s">
        <v>35</v>
      </c>
      <c s="23" t="s">
        <v>62</v>
      </c>
      <c s="23" t="s">
        <v>362</v>
      </c>
      <c s="19" t="s">
        <v>38</v>
      </c>
      <c s="24" t="s">
        <v>363</v>
      </c>
      <c s="25" t="s">
        <v>166</v>
      </c>
      <c s="26">
        <v>40.277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41</v>
      </c>
      <c r="E38" s="29" t="s">
        <v>364</v>
      </c>
    </row>
    <row r="39" spans="1:5" ht="12.75">
      <c r="A39" s="30" t="s">
        <v>42</v>
      </c>
      <c r="E39" s="31" t="s">
        <v>365</v>
      </c>
    </row>
    <row r="40" spans="1:5" ht="12.75">
      <c r="A40" t="s">
        <v>43</v>
      </c>
      <c r="E40" s="29" t="s">
        <v>38</v>
      </c>
    </row>
    <row r="41" spans="1:16" ht="25.5">
      <c r="A41" s="19" t="s">
        <v>35</v>
      </c>
      <c s="23" t="s">
        <v>30</v>
      </c>
      <c s="23" t="s">
        <v>177</v>
      </c>
      <c s="19" t="s">
        <v>38</v>
      </c>
      <c s="24" t="s">
        <v>178</v>
      </c>
      <c s="25" t="s">
        <v>166</v>
      </c>
      <c s="26">
        <v>13.426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41</v>
      </c>
      <c r="E42" s="29" t="s">
        <v>179</v>
      </c>
    </row>
    <row r="43" spans="1:5" ht="12.75">
      <c r="A43" s="30" t="s">
        <v>42</v>
      </c>
      <c r="E43" s="31" t="s">
        <v>366</v>
      </c>
    </row>
    <row r="44" spans="1:5" ht="12.75">
      <c r="A44" t="s">
        <v>43</v>
      </c>
      <c r="E44" s="29" t="s">
        <v>38</v>
      </c>
    </row>
    <row r="45" spans="1:16" ht="25.5">
      <c r="A45" s="19" t="s">
        <v>35</v>
      </c>
      <c s="23" t="s">
        <v>32</v>
      </c>
      <c s="23" t="s">
        <v>181</v>
      </c>
      <c s="19" t="s">
        <v>38</v>
      </c>
      <c s="24" t="s">
        <v>182</v>
      </c>
      <c s="25" t="s">
        <v>166</v>
      </c>
      <c s="26">
        <v>13.426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41</v>
      </c>
      <c r="E46" s="29" t="s">
        <v>183</v>
      </c>
    </row>
    <row r="47" spans="1:5" ht="12.75">
      <c r="A47" s="30" t="s">
        <v>42</v>
      </c>
      <c r="E47" s="31" t="s">
        <v>366</v>
      </c>
    </row>
    <row r="48" spans="1:5" ht="12.75">
      <c r="A48" t="s">
        <v>43</v>
      </c>
      <c r="E48" s="29" t="s">
        <v>38</v>
      </c>
    </row>
    <row r="49" spans="1:16" ht="12.75">
      <c r="A49" s="19" t="s">
        <v>35</v>
      </c>
      <c s="23" t="s">
        <v>70</v>
      </c>
      <c s="23" t="s">
        <v>367</v>
      </c>
      <c s="19" t="s">
        <v>38</v>
      </c>
      <c s="24" t="s">
        <v>368</v>
      </c>
      <c s="25" t="s">
        <v>131</v>
      </c>
      <c s="26">
        <v>138.575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41</v>
      </c>
      <c r="E50" s="29" t="s">
        <v>369</v>
      </c>
    </row>
    <row r="51" spans="1:5" ht="153">
      <c r="A51" s="30" t="s">
        <v>42</v>
      </c>
      <c r="E51" s="37" t="s">
        <v>370</v>
      </c>
    </row>
    <row r="52" spans="1:5" ht="12.75">
      <c r="A52" t="s">
        <v>43</v>
      </c>
      <c r="E52" s="29" t="s">
        <v>38</v>
      </c>
    </row>
    <row r="53" spans="1:16" ht="12.75">
      <c r="A53" s="19" t="s">
        <v>35</v>
      </c>
      <c s="23" t="s">
        <v>73</v>
      </c>
      <c s="23" t="s">
        <v>371</v>
      </c>
      <c s="19" t="s">
        <v>38</v>
      </c>
      <c s="24" t="s">
        <v>372</v>
      </c>
      <c s="25" t="s">
        <v>131</v>
      </c>
      <c s="26">
        <v>138.575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41</v>
      </c>
      <c r="E54" s="29" t="s">
        <v>373</v>
      </c>
    </row>
    <row r="55" spans="1:5" ht="12.75">
      <c r="A55" s="30" t="s">
        <v>42</v>
      </c>
      <c r="E55" s="31" t="s">
        <v>38</v>
      </c>
    </row>
    <row r="56" spans="1:5" ht="12.75">
      <c r="A56" t="s">
        <v>43</v>
      </c>
      <c r="E56" s="29" t="s">
        <v>38</v>
      </c>
    </row>
    <row r="57" spans="1:16" ht="12.75">
      <c r="A57" s="19" t="s">
        <v>35</v>
      </c>
      <c s="23" t="s">
        <v>76</v>
      </c>
      <c s="23" t="s">
        <v>191</v>
      </c>
      <c s="19" t="s">
        <v>38</v>
      </c>
      <c s="24" t="s">
        <v>192</v>
      </c>
      <c s="25" t="s">
        <v>166</v>
      </c>
      <c s="26">
        <v>80.554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41</v>
      </c>
      <c r="E58" s="29" t="s">
        <v>193</v>
      </c>
    </row>
    <row r="59" spans="1:5" ht="12.75">
      <c r="A59" s="30" t="s">
        <v>42</v>
      </c>
      <c r="E59" s="31" t="s">
        <v>374</v>
      </c>
    </row>
    <row r="60" spans="1:5" ht="12.75">
      <c r="A60" t="s">
        <v>43</v>
      </c>
      <c r="E60" s="29" t="s">
        <v>38</v>
      </c>
    </row>
    <row r="61" spans="1:16" ht="12.75">
      <c r="A61" s="19" t="s">
        <v>35</v>
      </c>
      <c s="23" t="s">
        <v>79</v>
      </c>
      <c s="23" t="s">
        <v>195</v>
      </c>
      <c s="19" t="s">
        <v>38</v>
      </c>
      <c s="24" t="s">
        <v>196</v>
      </c>
      <c s="25" t="s">
        <v>166</v>
      </c>
      <c s="26">
        <v>53.703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41</v>
      </c>
      <c r="E62" s="29" t="s">
        <v>197</v>
      </c>
    </row>
    <row r="63" spans="1:5" ht="12.75">
      <c r="A63" s="30" t="s">
        <v>42</v>
      </c>
      <c r="E63" s="31" t="s">
        <v>375</v>
      </c>
    </row>
    <row r="64" spans="1:5" ht="12.75">
      <c r="A64" t="s">
        <v>43</v>
      </c>
      <c r="E64" s="29" t="s">
        <v>38</v>
      </c>
    </row>
    <row r="65" spans="1:16" ht="12.75">
      <c r="A65" s="19" t="s">
        <v>35</v>
      </c>
      <c s="23" t="s">
        <v>82</v>
      </c>
      <c s="23" t="s">
        <v>199</v>
      </c>
      <c s="19" t="s">
        <v>38</v>
      </c>
      <c s="24" t="s">
        <v>200</v>
      </c>
      <c s="25" t="s">
        <v>166</v>
      </c>
      <c s="26">
        <v>134.257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41</v>
      </c>
      <c r="E66" s="29" t="s">
        <v>201</v>
      </c>
    </row>
    <row r="67" spans="1:5" ht="89.25">
      <c r="A67" s="30" t="s">
        <v>42</v>
      </c>
      <c r="E67" s="37" t="s">
        <v>376</v>
      </c>
    </row>
    <row r="68" spans="1:5" ht="12.75">
      <c r="A68" t="s">
        <v>43</v>
      </c>
      <c r="E68" s="29" t="s">
        <v>38</v>
      </c>
    </row>
    <row r="69" spans="1:16" ht="12.75">
      <c r="A69" s="19" t="s">
        <v>35</v>
      </c>
      <c s="23" t="s">
        <v>86</v>
      </c>
      <c s="23" t="s">
        <v>203</v>
      </c>
      <c s="19" t="s">
        <v>38</v>
      </c>
      <c s="24" t="s">
        <v>204</v>
      </c>
      <c s="25" t="s">
        <v>166</v>
      </c>
      <c s="26">
        <v>46.393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41</v>
      </c>
      <c r="E70" s="29" t="s">
        <v>205</v>
      </c>
    </row>
    <row r="71" spans="1:5" ht="25.5">
      <c r="A71" s="30" t="s">
        <v>42</v>
      </c>
      <c r="E71" s="31" t="s">
        <v>377</v>
      </c>
    </row>
    <row r="72" spans="1:5" ht="12.75">
      <c r="A72" t="s">
        <v>43</v>
      </c>
      <c r="E72" s="29" t="s">
        <v>38</v>
      </c>
    </row>
    <row r="73" spans="1:16" ht="25.5">
      <c r="A73" s="19" t="s">
        <v>35</v>
      </c>
      <c s="23" t="s">
        <v>92</v>
      </c>
      <c s="23" t="s">
        <v>207</v>
      </c>
      <c s="19" t="s">
        <v>38</v>
      </c>
      <c s="24" t="s">
        <v>208</v>
      </c>
      <c s="25" t="s">
        <v>166</v>
      </c>
      <c s="26">
        <v>48.809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41</v>
      </c>
      <c r="E74" s="29" t="s">
        <v>208</v>
      </c>
    </row>
    <row r="75" spans="1:5" ht="38.25">
      <c r="A75" s="30" t="s">
        <v>42</v>
      </c>
      <c r="E75" s="31" t="s">
        <v>378</v>
      </c>
    </row>
    <row r="76" spans="1:5" ht="12.75">
      <c r="A76" t="s">
        <v>43</v>
      </c>
      <c r="E76" s="29" t="s">
        <v>38</v>
      </c>
    </row>
    <row r="77" spans="1:16" ht="12.75">
      <c r="A77" s="19" t="s">
        <v>35</v>
      </c>
      <c s="23" t="s">
        <v>95</v>
      </c>
      <c s="23" t="s">
        <v>210</v>
      </c>
      <c s="19" t="s">
        <v>38</v>
      </c>
      <c s="24" t="s">
        <v>211</v>
      </c>
      <c s="25" t="s">
        <v>212</v>
      </c>
      <c s="26">
        <v>97.618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41</v>
      </c>
      <c r="E78" s="29" t="s">
        <v>211</v>
      </c>
    </row>
    <row r="79" spans="1:5" ht="12.75">
      <c r="A79" s="30" t="s">
        <v>42</v>
      </c>
      <c r="E79" s="31" t="s">
        <v>379</v>
      </c>
    </row>
    <row r="80" spans="1:5" ht="12.75">
      <c r="A80" t="s">
        <v>43</v>
      </c>
      <c r="E80" s="29" t="s">
        <v>38</v>
      </c>
    </row>
    <row r="81" spans="1:16" ht="12.75">
      <c r="A81" s="19" t="s">
        <v>35</v>
      </c>
      <c s="23" t="s">
        <v>89</v>
      </c>
      <c s="23" t="s">
        <v>214</v>
      </c>
      <c s="19" t="s">
        <v>38</v>
      </c>
      <c s="24" t="s">
        <v>215</v>
      </c>
      <c s="25" t="s">
        <v>212</v>
      </c>
      <c s="26">
        <v>85.827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41</v>
      </c>
      <c r="E82" s="29" t="s">
        <v>215</v>
      </c>
    </row>
    <row r="83" spans="1:5" ht="12.75">
      <c r="A83" s="30" t="s">
        <v>42</v>
      </c>
      <c r="E83" s="31" t="s">
        <v>380</v>
      </c>
    </row>
    <row r="84" spans="1:5" ht="12.75">
      <c r="A84" t="s">
        <v>43</v>
      </c>
      <c r="E84" s="29" t="s">
        <v>38</v>
      </c>
    </row>
    <row r="85" spans="1:18" ht="12.75" customHeight="1">
      <c r="A85" s="5" t="s">
        <v>33</v>
      </c>
      <c s="5"/>
      <c s="34" t="s">
        <v>14</v>
      </c>
      <c s="5"/>
      <c s="21" t="s">
        <v>217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98</v>
      </c>
      <c s="23" t="s">
        <v>218</v>
      </c>
      <c s="19" t="s">
        <v>38</v>
      </c>
      <c s="24" t="s">
        <v>219</v>
      </c>
      <c s="25" t="s">
        <v>153</v>
      </c>
      <c s="26">
        <v>38.9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41</v>
      </c>
      <c r="E87" s="29" t="s">
        <v>220</v>
      </c>
    </row>
    <row r="88" spans="1:5" ht="38.25">
      <c r="A88" s="30" t="s">
        <v>42</v>
      </c>
      <c r="E88" s="37" t="s">
        <v>381</v>
      </c>
    </row>
    <row r="89" spans="1:5" ht="12.75">
      <c r="A89" t="s">
        <v>43</v>
      </c>
      <c r="E89" s="29" t="s">
        <v>38</v>
      </c>
    </row>
    <row r="90" spans="1:16" ht="12.75">
      <c r="A90" s="19" t="s">
        <v>35</v>
      </c>
      <c s="23" t="s">
        <v>101</v>
      </c>
      <c s="23" t="s">
        <v>222</v>
      </c>
      <c s="19" t="s">
        <v>38</v>
      </c>
      <c s="24" t="s">
        <v>223</v>
      </c>
      <c s="25" t="s">
        <v>131</v>
      </c>
      <c s="26">
        <v>42.79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41</v>
      </c>
      <c r="E91" s="29" t="s">
        <v>224</v>
      </c>
    </row>
    <row r="92" spans="1:5" ht="12.75">
      <c r="A92" s="30" t="s">
        <v>42</v>
      </c>
      <c r="E92" s="31" t="s">
        <v>382</v>
      </c>
    </row>
    <row r="93" spans="1:5" ht="12.75">
      <c r="A93" t="s">
        <v>43</v>
      </c>
      <c r="E93" s="29" t="s">
        <v>38</v>
      </c>
    </row>
    <row r="94" spans="1:16" ht="12.75">
      <c r="A94" s="19" t="s">
        <v>35</v>
      </c>
      <c s="23" t="s">
        <v>104</v>
      </c>
      <c s="23" t="s">
        <v>226</v>
      </c>
      <c s="19" t="s">
        <v>38</v>
      </c>
      <c s="24" t="s">
        <v>227</v>
      </c>
      <c s="25" t="s">
        <v>131</v>
      </c>
      <c s="26">
        <v>50.685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41</v>
      </c>
      <c r="E95" s="29" t="s">
        <v>227</v>
      </c>
    </row>
    <row r="96" spans="1:5" ht="12.75">
      <c r="A96" s="30" t="s">
        <v>42</v>
      </c>
      <c r="E96" s="31" t="s">
        <v>38</v>
      </c>
    </row>
    <row r="97" spans="1:5" ht="12.75">
      <c r="A97" t="s">
        <v>43</v>
      </c>
      <c r="E97" s="29" t="s">
        <v>38</v>
      </c>
    </row>
    <row r="98" spans="1:18" ht="12.75" customHeight="1">
      <c r="A98" s="5" t="s">
        <v>33</v>
      </c>
      <c s="5"/>
      <c s="34" t="s">
        <v>12</v>
      </c>
      <c s="5"/>
      <c s="21" t="s">
        <v>229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109</v>
      </c>
      <c s="23" t="s">
        <v>383</v>
      </c>
      <c s="19" t="s">
        <v>38</v>
      </c>
      <c s="24" t="s">
        <v>384</v>
      </c>
      <c s="25" t="s">
        <v>166</v>
      </c>
      <c s="26">
        <v>1.583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41</v>
      </c>
      <c r="E100" s="29" t="s">
        <v>385</v>
      </c>
    </row>
    <row r="101" spans="1:5" ht="76.5">
      <c r="A101" s="30" t="s">
        <v>42</v>
      </c>
      <c r="E101" s="37" t="s">
        <v>386</v>
      </c>
    </row>
    <row r="102" spans="1:5" ht="12.75">
      <c r="A102" t="s">
        <v>43</v>
      </c>
      <c r="E102" s="29" t="s">
        <v>38</v>
      </c>
    </row>
    <row r="103" spans="1:16" ht="12.75">
      <c r="A103" s="19" t="s">
        <v>35</v>
      </c>
      <c s="23" t="s">
        <v>112</v>
      </c>
      <c s="23" t="s">
        <v>387</v>
      </c>
      <c s="19" t="s">
        <v>38</v>
      </c>
      <c s="24" t="s">
        <v>388</v>
      </c>
      <c s="25" t="s">
        <v>166</v>
      </c>
      <c s="26">
        <v>7.854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41</v>
      </c>
      <c r="E104" s="29" t="s">
        <v>38</v>
      </c>
    </row>
    <row r="105" spans="1:5" ht="76.5">
      <c r="A105" s="30" t="s">
        <v>42</v>
      </c>
      <c r="E105" s="37" t="s">
        <v>389</v>
      </c>
    </row>
    <row r="106" spans="1:5" ht="12.75">
      <c r="A106" t="s">
        <v>43</v>
      </c>
      <c r="E106" s="29" t="s">
        <v>38</v>
      </c>
    </row>
    <row r="107" spans="1:16" ht="12.75">
      <c r="A107" s="19" t="s">
        <v>35</v>
      </c>
      <c s="23" t="s">
        <v>117</v>
      </c>
      <c s="23" t="s">
        <v>230</v>
      </c>
      <c s="19" t="s">
        <v>38</v>
      </c>
      <c s="24" t="s">
        <v>231</v>
      </c>
      <c s="25" t="s">
        <v>153</v>
      </c>
      <c s="26">
        <v>77.8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41</v>
      </c>
      <c r="E108" s="29" t="s">
        <v>232</v>
      </c>
    </row>
    <row r="109" spans="1:5" ht="12.75">
      <c r="A109" s="30" t="s">
        <v>42</v>
      </c>
      <c r="E109" s="31" t="s">
        <v>390</v>
      </c>
    </row>
    <row r="110" spans="1:5" ht="12.75">
      <c r="A110" t="s">
        <v>43</v>
      </c>
      <c r="E110" s="29" t="s">
        <v>38</v>
      </c>
    </row>
    <row r="111" spans="1:18" ht="12.75" customHeight="1">
      <c r="A111" s="5" t="s">
        <v>33</v>
      </c>
      <c s="5"/>
      <c s="34" t="s">
        <v>24</v>
      </c>
      <c s="5"/>
      <c s="21" t="s">
        <v>233</v>
      </c>
      <c s="5"/>
      <c s="5"/>
      <c s="5"/>
      <c s="35">
        <f>0+Q111</f>
      </c>
      <c r="O111">
        <f>0+R111</f>
      </c>
      <c r="Q111">
        <f>0+I112+I116+I120+I124</f>
      </c>
      <c>
        <f>0+O112+O116+O120+O124</f>
      </c>
    </row>
    <row r="112" spans="1:16" ht="12.75">
      <c r="A112" s="19" t="s">
        <v>35</v>
      </c>
      <c s="23" t="s">
        <v>121</v>
      </c>
      <c s="23" t="s">
        <v>235</v>
      </c>
      <c s="19" t="s">
        <v>38</v>
      </c>
      <c s="24" t="s">
        <v>236</v>
      </c>
      <c s="25" t="s">
        <v>166</v>
      </c>
      <c s="26">
        <v>10.474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41</v>
      </c>
      <c r="E113" s="29" t="s">
        <v>237</v>
      </c>
    </row>
    <row r="114" spans="1:5" ht="153">
      <c r="A114" s="30" t="s">
        <v>42</v>
      </c>
      <c r="E114" s="37" t="s">
        <v>391</v>
      </c>
    </row>
    <row r="115" spans="1:5" ht="12.75">
      <c r="A115" t="s">
        <v>43</v>
      </c>
      <c r="E115" s="29" t="s">
        <v>38</v>
      </c>
    </row>
    <row r="116" spans="1:16" ht="12.75">
      <c r="A116" s="19" t="s">
        <v>35</v>
      </c>
      <c s="23" t="s">
        <v>124</v>
      </c>
      <c s="23" t="s">
        <v>240</v>
      </c>
      <c s="19" t="s">
        <v>38</v>
      </c>
      <c s="24" t="s">
        <v>241</v>
      </c>
      <c s="25" t="s">
        <v>166</v>
      </c>
      <c s="26">
        <v>0.9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41</v>
      </c>
      <c r="E117" s="29" t="s">
        <v>242</v>
      </c>
    </row>
    <row r="118" spans="1:5" ht="38.25">
      <c r="A118" s="30" t="s">
        <v>42</v>
      </c>
      <c r="E118" s="37" t="s">
        <v>392</v>
      </c>
    </row>
    <row r="119" spans="1:5" ht="12.75">
      <c r="A119" t="s">
        <v>43</v>
      </c>
      <c r="E119" s="29" t="s">
        <v>38</v>
      </c>
    </row>
    <row r="120" spans="1:16" ht="12.75">
      <c r="A120" s="19" t="s">
        <v>35</v>
      </c>
      <c s="23" t="s">
        <v>36</v>
      </c>
      <c s="23" t="s">
        <v>393</v>
      </c>
      <c s="19" t="s">
        <v>38</v>
      </c>
      <c s="24" t="s">
        <v>394</v>
      </c>
      <c s="25" t="s">
        <v>166</v>
      </c>
      <c s="26">
        <v>28.581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41</v>
      </c>
      <c r="E121" s="29" t="s">
        <v>395</v>
      </c>
    </row>
    <row r="122" spans="1:5" ht="38.25">
      <c r="A122" s="30" t="s">
        <v>42</v>
      </c>
      <c r="E122" s="31" t="s">
        <v>396</v>
      </c>
    </row>
    <row r="123" spans="1:5" ht="12.75">
      <c r="A123" t="s">
        <v>43</v>
      </c>
      <c r="E123" s="29" t="s">
        <v>38</v>
      </c>
    </row>
    <row r="124" spans="1:16" ht="12.75">
      <c r="A124" s="19" t="s">
        <v>35</v>
      </c>
      <c s="23" t="s">
        <v>234</v>
      </c>
      <c s="23" t="s">
        <v>397</v>
      </c>
      <c s="19" t="s">
        <v>38</v>
      </c>
      <c s="24" t="s">
        <v>398</v>
      </c>
      <c s="25" t="s">
        <v>131</v>
      </c>
      <c s="26">
        <v>46.68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41</v>
      </c>
      <c r="E125" s="29" t="s">
        <v>399</v>
      </c>
    </row>
    <row r="126" spans="1:5" ht="12.75">
      <c r="A126" s="30" t="s">
        <v>42</v>
      </c>
      <c r="E126" s="31" t="s">
        <v>400</v>
      </c>
    </row>
    <row r="127" spans="1:5" ht="12.75">
      <c r="A127" t="s">
        <v>43</v>
      </c>
      <c r="E127" s="29" t="s">
        <v>38</v>
      </c>
    </row>
    <row r="128" spans="1:18" ht="12.75" customHeight="1">
      <c r="A128" s="5" t="s">
        <v>33</v>
      </c>
      <c s="5"/>
      <c s="34" t="s">
        <v>26</v>
      </c>
      <c s="5"/>
      <c s="21" t="s">
        <v>244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239</v>
      </c>
      <c s="23" t="s">
        <v>401</v>
      </c>
      <c s="19" t="s">
        <v>38</v>
      </c>
      <c s="24" t="s">
        <v>402</v>
      </c>
      <c s="25" t="s">
        <v>131</v>
      </c>
      <c s="26">
        <v>104.74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41</v>
      </c>
      <c r="E130" s="29" t="s">
        <v>403</v>
      </c>
    </row>
    <row r="131" spans="1:5" ht="153">
      <c r="A131" s="30" t="s">
        <v>42</v>
      </c>
      <c r="E131" s="37" t="s">
        <v>404</v>
      </c>
    </row>
    <row r="132" spans="1:5" ht="12.75">
      <c r="A132" t="s">
        <v>43</v>
      </c>
      <c r="E132" s="29" t="s">
        <v>38</v>
      </c>
    </row>
    <row r="133" spans="1:16" ht="12.75">
      <c r="A133" s="19" t="s">
        <v>35</v>
      </c>
      <c s="23" t="s">
        <v>286</v>
      </c>
      <c s="23" t="s">
        <v>405</v>
      </c>
      <c s="19" t="s">
        <v>38</v>
      </c>
      <c s="24" t="s">
        <v>406</v>
      </c>
      <c s="25" t="s">
        <v>131</v>
      </c>
      <c s="26">
        <v>104.74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41</v>
      </c>
      <c r="E134" s="29" t="s">
        <v>407</v>
      </c>
    </row>
    <row r="135" spans="1:5" ht="12.75">
      <c r="A135" s="30" t="s">
        <v>42</v>
      </c>
      <c r="E135" s="31" t="s">
        <v>38</v>
      </c>
    </row>
    <row r="136" spans="1:5" ht="12.75">
      <c r="A136" t="s">
        <v>43</v>
      </c>
      <c r="E136" s="29" t="s">
        <v>38</v>
      </c>
    </row>
    <row r="137" spans="1:18" ht="12.75" customHeight="1">
      <c r="A137" s="5" t="s">
        <v>33</v>
      </c>
      <c s="5"/>
      <c s="34" t="s">
        <v>62</v>
      </c>
      <c s="5"/>
      <c s="21" t="s">
        <v>253</v>
      </c>
      <c s="5"/>
      <c s="5"/>
      <c s="5"/>
      <c s="35">
        <f>0+Q137</f>
      </c>
      <c r="O137">
        <f>0+R137</f>
      </c>
      <c r="Q137">
        <f>0+I138+I142+I146+I150+I154+I158+I162+I166+I170+I174+I178+I182+I186+I190+I194+I198+I202+I206+I210+I214+I218+I222+I226+I230+I234+I238+I242+I246+I250+I254</f>
      </c>
      <c>
        <f>0+O138+O142+O146+O150+O154+O158+O162+O166+O170+O174+O178+O182+O186+O190+O194+O198+O202+O206+O210+O214+O218+O222+O226+O230+O234+O238+O242+O246+O250+O254</f>
      </c>
    </row>
    <row r="138" spans="1:16" ht="12.75">
      <c r="A138" s="19" t="s">
        <v>35</v>
      </c>
      <c s="23" t="s">
        <v>267</v>
      </c>
      <c s="23" t="s">
        <v>261</v>
      </c>
      <c s="19" t="s">
        <v>38</v>
      </c>
      <c s="24" t="s">
        <v>262</v>
      </c>
      <c s="25" t="s">
        <v>48</v>
      </c>
      <c s="26">
        <v>6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25.5">
      <c r="A139" s="28" t="s">
        <v>41</v>
      </c>
      <c r="E139" s="29" t="s">
        <v>263</v>
      </c>
    </row>
    <row r="140" spans="1:5" ht="12.75">
      <c r="A140" s="30" t="s">
        <v>42</v>
      </c>
      <c r="E140" s="31" t="s">
        <v>38</v>
      </c>
    </row>
    <row r="141" spans="1:5" ht="12.75">
      <c r="A141" t="s">
        <v>43</v>
      </c>
      <c r="E141" s="29" t="s">
        <v>38</v>
      </c>
    </row>
    <row r="142" spans="1:16" ht="12.75">
      <c r="A142" s="19" t="s">
        <v>35</v>
      </c>
      <c s="23" t="s">
        <v>315</v>
      </c>
      <c s="23" t="s">
        <v>408</v>
      </c>
      <c s="19" t="s">
        <v>38</v>
      </c>
      <c s="24" t="s">
        <v>409</v>
      </c>
      <c s="25" t="s">
        <v>48</v>
      </c>
      <c s="26">
        <v>1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41</v>
      </c>
      <c r="E143" s="29" t="s">
        <v>410</v>
      </c>
    </row>
    <row r="144" spans="1:5" ht="12.75">
      <c r="A144" s="30" t="s">
        <v>42</v>
      </c>
      <c r="E144" s="31" t="s">
        <v>38</v>
      </c>
    </row>
    <row r="145" spans="1:5" ht="12.75">
      <c r="A145" t="s">
        <v>43</v>
      </c>
      <c r="E145" s="29" t="s">
        <v>38</v>
      </c>
    </row>
    <row r="146" spans="1:16" ht="12.75">
      <c r="A146" s="19" t="s">
        <v>35</v>
      </c>
      <c s="23" t="s">
        <v>411</v>
      </c>
      <c s="23" t="s">
        <v>265</v>
      </c>
      <c s="19" t="s">
        <v>38</v>
      </c>
      <c s="24" t="s">
        <v>266</v>
      </c>
      <c s="25" t="s">
        <v>48</v>
      </c>
      <c s="26">
        <v>4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41</v>
      </c>
      <c r="E147" s="29" t="s">
        <v>266</v>
      </c>
    </row>
    <row r="148" spans="1:5" ht="12.75">
      <c r="A148" s="30" t="s">
        <v>42</v>
      </c>
      <c r="E148" s="31" t="s">
        <v>38</v>
      </c>
    </row>
    <row r="149" spans="1:5" ht="12.75">
      <c r="A149" t="s">
        <v>43</v>
      </c>
      <c r="E149" s="29" t="s">
        <v>38</v>
      </c>
    </row>
    <row r="150" spans="1:16" ht="25.5">
      <c r="A150" s="19" t="s">
        <v>35</v>
      </c>
      <c s="23" t="s">
        <v>412</v>
      </c>
      <c s="23" t="s">
        <v>413</v>
      </c>
      <c s="19" t="s">
        <v>38</v>
      </c>
      <c s="24" t="s">
        <v>414</v>
      </c>
      <c s="25" t="s">
        <v>153</v>
      </c>
      <c s="26">
        <v>23.2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41</v>
      </c>
      <c r="E151" s="29" t="s">
        <v>38</v>
      </c>
    </row>
    <row r="152" spans="1:5" ht="12.75">
      <c r="A152" s="30" t="s">
        <v>42</v>
      </c>
      <c r="E152" s="31" t="s">
        <v>415</v>
      </c>
    </row>
    <row r="153" spans="1:5" ht="12.75">
      <c r="A153" t="s">
        <v>43</v>
      </c>
      <c r="E153" s="29" t="s">
        <v>38</v>
      </c>
    </row>
    <row r="154" spans="1:16" ht="25.5">
      <c r="A154" s="19" t="s">
        <v>35</v>
      </c>
      <c s="23" t="s">
        <v>416</v>
      </c>
      <c s="23" t="s">
        <v>417</v>
      </c>
      <c s="19" t="s">
        <v>38</v>
      </c>
      <c s="24" t="s">
        <v>418</v>
      </c>
      <c s="25" t="s">
        <v>153</v>
      </c>
      <c s="26">
        <v>14.7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41</v>
      </c>
      <c r="E155" s="29" t="s">
        <v>38</v>
      </c>
    </row>
    <row r="156" spans="1:5" ht="12.75">
      <c r="A156" s="30" t="s">
        <v>42</v>
      </c>
      <c r="E156" s="31" t="s">
        <v>419</v>
      </c>
    </row>
    <row r="157" spans="1:5" ht="12.75">
      <c r="A157" t="s">
        <v>43</v>
      </c>
      <c r="E157" s="29" t="s">
        <v>38</v>
      </c>
    </row>
    <row r="158" spans="1:16" ht="12.75">
      <c r="A158" s="19" t="s">
        <v>35</v>
      </c>
      <c s="23" t="s">
        <v>420</v>
      </c>
      <c s="23" t="s">
        <v>268</v>
      </c>
      <c s="19" t="s">
        <v>38</v>
      </c>
      <c s="24" t="s">
        <v>269</v>
      </c>
      <c s="25" t="s">
        <v>48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41</v>
      </c>
      <c r="E159" s="29" t="s">
        <v>269</v>
      </c>
    </row>
    <row r="160" spans="1:5" ht="12.75">
      <c r="A160" s="30" t="s">
        <v>42</v>
      </c>
      <c r="E160" s="31" t="s">
        <v>38</v>
      </c>
    </row>
    <row r="161" spans="1:5" ht="12.75">
      <c r="A161" t="s">
        <v>43</v>
      </c>
      <c r="E161" s="29" t="s">
        <v>38</v>
      </c>
    </row>
    <row r="162" spans="1:16" ht="12.75">
      <c r="A162" s="19" t="s">
        <v>35</v>
      </c>
      <c s="23" t="s">
        <v>312</v>
      </c>
      <c s="23" t="s">
        <v>421</v>
      </c>
      <c s="19" t="s">
        <v>38</v>
      </c>
      <c s="24" t="s">
        <v>422</v>
      </c>
      <c s="25" t="s">
        <v>48</v>
      </c>
      <c s="26">
        <v>2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41</v>
      </c>
      <c r="E163" s="29" t="s">
        <v>422</v>
      </c>
    </row>
    <row r="164" spans="1:5" ht="12.75">
      <c r="A164" s="30" t="s">
        <v>42</v>
      </c>
      <c r="E164" s="31" t="s">
        <v>38</v>
      </c>
    </row>
    <row r="165" spans="1:5" ht="12.75">
      <c r="A165" t="s">
        <v>43</v>
      </c>
      <c r="E165" s="29" t="s">
        <v>38</v>
      </c>
    </row>
    <row r="166" spans="1:16" ht="12.75">
      <c r="A166" s="19" t="s">
        <v>35</v>
      </c>
      <c s="23" t="s">
        <v>309</v>
      </c>
      <c s="23" t="s">
        <v>271</v>
      </c>
      <c s="19" t="s">
        <v>38</v>
      </c>
      <c s="24" t="s">
        <v>272</v>
      </c>
      <c s="25" t="s">
        <v>48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41</v>
      </c>
      <c r="E167" s="29" t="s">
        <v>272</v>
      </c>
    </row>
    <row r="168" spans="1:5" ht="12.75">
      <c r="A168" s="30" t="s">
        <v>42</v>
      </c>
      <c r="E168" s="31" t="s">
        <v>38</v>
      </c>
    </row>
    <row r="169" spans="1:5" ht="12.75">
      <c r="A169" t="s">
        <v>43</v>
      </c>
      <c r="E169" s="29" t="s">
        <v>38</v>
      </c>
    </row>
    <row r="170" spans="1:16" ht="12.75">
      <c r="A170" s="19" t="s">
        <v>35</v>
      </c>
      <c s="23" t="s">
        <v>264</v>
      </c>
      <c s="23" t="s">
        <v>274</v>
      </c>
      <c s="19" t="s">
        <v>38</v>
      </c>
      <c s="24" t="s">
        <v>275</v>
      </c>
      <c s="25" t="s">
        <v>48</v>
      </c>
      <c s="26">
        <v>3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41</v>
      </c>
      <c r="E171" s="29" t="s">
        <v>275</v>
      </c>
    </row>
    <row r="172" spans="1:5" ht="12.75">
      <c r="A172" s="30" t="s">
        <v>42</v>
      </c>
      <c r="E172" s="31" t="s">
        <v>38</v>
      </c>
    </row>
    <row r="173" spans="1:5" ht="12.75">
      <c r="A173" t="s">
        <v>43</v>
      </c>
      <c r="E173" s="29" t="s">
        <v>38</v>
      </c>
    </row>
    <row r="174" spans="1:16" ht="12.75">
      <c r="A174" s="19" t="s">
        <v>35</v>
      </c>
      <c s="23" t="s">
        <v>320</v>
      </c>
      <c s="23" t="s">
        <v>423</v>
      </c>
      <c s="19" t="s">
        <v>38</v>
      </c>
      <c s="24" t="s">
        <v>424</v>
      </c>
      <c s="25" t="s">
        <v>48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41</v>
      </c>
      <c r="E175" s="29" t="s">
        <v>424</v>
      </c>
    </row>
    <row r="176" spans="1:5" ht="12.75">
      <c r="A176" s="30" t="s">
        <v>42</v>
      </c>
      <c r="E176" s="31" t="s">
        <v>38</v>
      </c>
    </row>
    <row r="177" spans="1:5" ht="12.75">
      <c r="A177" t="s">
        <v>43</v>
      </c>
      <c r="E177" s="29" t="s">
        <v>38</v>
      </c>
    </row>
    <row r="178" spans="1:16" ht="12.75">
      <c r="A178" s="19" t="s">
        <v>35</v>
      </c>
      <c s="23" t="s">
        <v>338</v>
      </c>
      <c s="23" t="s">
        <v>277</v>
      </c>
      <c s="19" t="s">
        <v>38</v>
      </c>
      <c s="24" t="s">
        <v>278</v>
      </c>
      <c s="25" t="s">
        <v>48</v>
      </c>
      <c s="26">
        <v>4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41</v>
      </c>
      <c r="E179" s="29" t="s">
        <v>278</v>
      </c>
    </row>
    <row r="180" spans="1:5" ht="12.75">
      <c r="A180" s="30" t="s">
        <v>42</v>
      </c>
      <c r="E180" s="31" t="s">
        <v>38</v>
      </c>
    </row>
    <row r="181" spans="1:5" ht="12.75">
      <c r="A181" t="s">
        <v>43</v>
      </c>
      <c r="E181" s="29" t="s">
        <v>38</v>
      </c>
    </row>
    <row r="182" spans="1:16" ht="12.75">
      <c r="A182" s="19" t="s">
        <v>35</v>
      </c>
      <c s="23" t="s">
        <v>425</v>
      </c>
      <c s="23" t="s">
        <v>426</v>
      </c>
      <c s="19" t="s">
        <v>38</v>
      </c>
      <c s="24" t="s">
        <v>427</v>
      </c>
      <c s="25" t="s">
        <v>48</v>
      </c>
      <c s="26">
        <v>4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41</v>
      </c>
      <c r="E183" s="29" t="s">
        <v>428</v>
      </c>
    </row>
    <row r="184" spans="1:5" ht="12.75">
      <c r="A184" s="30" t="s">
        <v>42</v>
      </c>
      <c r="E184" s="31" t="s">
        <v>38</v>
      </c>
    </row>
    <row r="185" spans="1:5" ht="12.75">
      <c r="A185" t="s">
        <v>43</v>
      </c>
      <c r="E185" s="29" t="s">
        <v>38</v>
      </c>
    </row>
    <row r="186" spans="1:16" ht="12.75">
      <c r="A186" s="19" t="s">
        <v>35</v>
      </c>
      <c s="23" t="s">
        <v>325</v>
      </c>
      <c s="23" t="s">
        <v>284</v>
      </c>
      <c s="19" t="s">
        <v>38</v>
      </c>
      <c s="24" t="s">
        <v>285</v>
      </c>
      <c s="25" t="s">
        <v>48</v>
      </c>
      <c s="26">
        <v>4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41</v>
      </c>
      <c r="E187" s="29" t="s">
        <v>285</v>
      </c>
    </row>
    <row r="188" spans="1:5" ht="12.75">
      <c r="A188" s="30" t="s">
        <v>42</v>
      </c>
      <c r="E188" s="31" t="s">
        <v>38</v>
      </c>
    </row>
    <row r="189" spans="1:5" ht="12.75">
      <c r="A189" t="s">
        <v>43</v>
      </c>
      <c r="E189" s="29" t="s">
        <v>38</v>
      </c>
    </row>
    <row r="190" spans="1:16" ht="12.75">
      <c r="A190" s="19" t="s">
        <v>35</v>
      </c>
      <c s="23" t="s">
        <v>294</v>
      </c>
      <c s="23" t="s">
        <v>429</v>
      </c>
      <c s="19" t="s">
        <v>38</v>
      </c>
      <c s="24" t="s">
        <v>430</v>
      </c>
      <c s="25" t="s">
        <v>153</v>
      </c>
      <c s="26">
        <v>40.194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41</v>
      </c>
      <c r="E191" s="29" t="s">
        <v>430</v>
      </c>
    </row>
    <row r="192" spans="1:5" ht="25.5">
      <c r="A192" s="30" t="s">
        <v>42</v>
      </c>
      <c r="E192" s="31" t="s">
        <v>431</v>
      </c>
    </row>
    <row r="193" spans="1:5" ht="12.75">
      <c r="A193" t="s">
        <v>43</v>
      </c>
      <c r="E193" s="29" t="s">
        <v>38</v>
      </c>
    </row>
    <row r="194" spans="1:16" ht="12.75">
      <c r="A194" s="19" t="s">
        <v>35</v>
      </c>
      <c s="23" t="s">
        <v>290</v>
      </c>
      <c s="23" t="s">
        <v>432</v>
      </c>
      <c s="19" t="s">
        <v>38</v>
      </c>
      <c s="24" t="s">
        <v>433</v>
      </c>
      <c s="25" t="s">
        <v>153</v>
      </c>
      <c s="26">
        <v>38.773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41</v>
      </c>
      <c r="E195" s="29" t="s">
        <v>433</v>
      </c>
    </row>
    <row r="196" spans="1:5" ht="25.5">
      <c r="A196" s="30" t="s">
        <v>42</v>
      </c>
      <c r="E196" s="31" t="s">
        <v>434</v>
      </c>
    </row>
    <row r="197" spans="1:5" ht="12.75">
      <c r="A197" t="s">
        <v>43</v>
      </c>
      <c r="E197" s="29" t="s">
        <v>38</v>
      </c>
    </row>
    <row r="198" spans="1:16" ht="25.5">
      <c r="A198" s="19" t="s">
        <v>35</v>
      </c>
      <c s="23" t="s">
        <v>260</v>
      </c>
      <c s="23" t="s">
        <v>435</v>
      </c>
      <c s="19" t="s">
        <v>38</v>
      </c>
      <c s="24" t="s">
        <v>436</v>
      </c>
      <c s="25" t="s">
        <v>48</v>
      </c>
      <c s="26">
        <v>3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41</v>
      </c>
      <c r="E199" s="29" t="s">
        <v>437</v>
      </c>
    </row>
    <row r="200" spans="1:5" ht="12.75">
      <c r="A200" s="30" t="s">
        <v>42</v>
      </c>
      <c r="E200" s="31" t="s">
        <v>38</v>
      </c>
    </row>
    <row r="201" spans="1:5" ht="12.75">
      <c r="A201" t="s">
        <v>43</v>
      </c>
      <c r="E201" s="29" t="s">
        <v>38</v>
      </c>
    </row>
    <row r="202" spans="1:16" ht="25.5">
      <c r="A202" s="19" t="s">
        <v>35</v>
      </c>
      <c s="23" t="s">
        <v>273</v>
      </c>
      <c s="23" t="s">
        <v>438</v>
      </c>
      <c s="19" t="s">
        <v>38</v>
      </c>
      <c s="24" t="s">
        <v>439</v>
      </c>
      <c s="25" t="s">
        <v>48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41</v>
      </c>
      <c r="E203" s="29" t="s">
        <v>440</v>
      </c>
    </row>
    <row r="204" spans="1:5" ht="12.75">
      <c r="A204" s="30" t="s">
        <v>42</v>
      </c>
      <c r="E204" s="31" t="s">
        <v>38</v>
      </c>
    </row>
    <row r="205" spans="1:5" ht="12.75">
      <c r="A205" t="s">
        <v>43</v>
      </c>
      <c r="E205" s="29" t="s">
        <v>38</v>
      </c>
    </row>
    <row r="206" spans="1:16" ht="25.5">
      <c r="A206" s="19" t="s">
        <v>35</v>
      </c>
      <c s="23" t="s">
        <v>283</v>
      </c>
      <c s="23" t="s">
        <v>441</v>
      </c>
      <c s="19" t="s">
        <v>38</v>
      </c>
      <c s="24" t="s">
        <v>442</v>
      </c>
      <c s="25" t="s">
        <v>48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41</v>
      </c>
      <c r="E207" s="29" t="s">
        <v>442</v>
      </c>
    </row>
    <row r="208" spans="1:5" ht="12.75">
      <c r="A208" s="30" t="s">
        <v>42</v>
      </c>
      <c r="E208" s="31" t="s">
        <v>38</v>
      </c>
    </row>
    <row r="209" spans="1:5" ht="12.75">
      <c r="A209" t="s">
        <v>43</v>
      </c>
      <c r="E209" s="29" t="s">
        <v>38</v>
      </c>
    </row>
    <row r="210" spans="1:16" ht="25.5">
      <c r="A210" s="19" t="s">
        <v>35</v>
      </c>
      <c s="23" t="s">
        <v>303</v>
      </c>
      <c s="23" t="s">
        <v>443</v>
      </c>
      <c s="19" t="s">
        <v>38</v>
      </c>
      <c s="24" t="s">
        <v>444</v>
      </c>
      <c s="25" t="s">
        <v>48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41</v>
      </c>
      <c r="E211" s="29" t="s">
        <v>444</v>
      </c>
    </row>
    <row r="212" spans="1:5" ht="12.75">
      <c r="A212" s="30" t="s">
        <v>42</v>
      </c>
      <c r="E212" s="31" t="s">
        <v>38</v>
      </c>
    </row>
    <row r="213" spans="1:5" ht="12.75">
      <c r="A213" t="s">
        <v>43</v>
      </c>
      <c r="E213" s="29" t="s">
        <v>38</v>
      </c>
    </row>
    <row r="214" spans="1:16" ht="25.5">
      <c r="A214" s="19" t="s">
        <v>35</v>
      </c>
      <c s="23" t="s">
        <v>254</v>
      </c>
      <c s="23" t="s">
        <v>445</v>
      </c>
      <c s="19" t="s">
        <v>38</v>
      </c>
      <c s="24" t="s">
        <v>446</v>
      </c>
      <c s="25" t="s">
        <v>153</v>
      </c>
      <c s="26">
        <v>38.2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41</v>
      </c>
      <c r="E215" s="29" t="s">
        <v>447</v>
      </c>
    </row>
    <row r="216" spans="1:5" ht="12.75">
      <c r="A216" s="30" t="s">
        <v>42</v>
      </c>
      <c r="E216" s="31" t="s">
        <v>448</v>
      </c>
    </row>
    <row r="217" spans="1:5" ht="12.75">
      <c r="A217" t="s">
        <v>43</v>
      </c>
      <c r="E217" s="29" t="s">
        <v>38</v>
      </c>
    </row>
    <row r="218" spans="1:16" ht="25.5">
      <c r="A218" s="19" t="s">
        <v>35</v>
      </c>
      <c s="23" t="s">
        <v>257</v>
      </c>
      <c s="23" t="s">
        <v>449</v>
      </c>
      <c s="19" t="s">
        <v>38</v>
      </c>
      <c s="24" t="s">
        <v>450</v>
      </c>
      <c s="25" t="s">
        <v>153</v>
      </c>
      <c s="26">
        <v>39.6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41</v>
      </c>
      <c r="E219" s="29" t="s">
        <v>451</v>
      </c>
    </row>
    <row r="220" spans="1:5" ht="12.75">
      <c r="A220" s="30" t="s">
        <v>42</v>
      </c>
      <c r="E220" s="31" t="s">
        <v>452</v>
      </c>
    </row>
    <row r="221" spans="1:5" ht="12.75">
      <c r="A221" t="s">
        <v>43</v>
      </c>
      <c r="E221" s="29" t="s">
        <v>38</v>
      </c>
    </row>
    <row r="222" spans="1:16" ht="25.5">
      <c r="A222" s="19" t="s">
        <v>35</v>
      </c>
      <c s="23" t="s">
        <v>298</v>
      </c>
      <c s="23" t="s">
        <v>453</v>
      </c>
      <c s="19" t="s">
        <v>38</v>
      </c>
      <c s="24" t="s">
        <v>454</v>
      </c>
      <c s="25" t="s">
        <v>48</v>
      </c>
      <c s="26">
        <v>4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41</v>
      </c>
      <c r="E223" s="29" t="s">
        <v>455</v>
      </c>
    </row>
    <row r="224" spans="1:5" ht="12.75">
      <c r="A224" s="30" t="s">
        <v>42</v>
      </c>
      <c r="E224" s="31" t="s">
        <v>38</v>
      </c>
    </row>
    <row r="225" spans="1:5" ht="12.75">
      <c r="A225" t="s">
        <v>43</v>
      </c>
      <c r="E225" s="29" t="s">
        <v>38</v>
      </c>
    </row>
    <row r="226" spans="1:16" ht="25.5">
      <c r="A226" s="19" t="s">
        <v>35</v>
      </c>
      <c s="23" t="s">
        <v>270</v>
      </c>
      <c s="23" t="s">
        <v>456</v>
      </c>
      <c s="19" t="s">
        <v>38</v>
      </c>
      <c s="24" t="s">
        <v>457</v>
      </c>
      <c s="25" t="s">
        <v>48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41</v>
      </c>
      <c r="E227" s="29" t="s">
        <v>458</v>
      </c>
    </row>
    <row r="228" spans="1:5" ht="12.75">
      <c r="A228" s="30" t="s">
        <v>42</v>
      </c>
      <c r="E228" s="31" t="s">
        <v>38</v>
      </c>
    </row>
    <row r="229" spans="1:5" ht="12.75">
      <c r="A229" t="s">
        <v>43</v>
      </c>
      <c r="E229" s="29" t="s">
        <v>38</v>
      </c>
    </row>
    <row r="230" spans="1:16" ht="12.75">
      <c r="A230" s="19" t="s">
        <v>35</v>
      </c>
      <c s="23" t="s">
        <v>306</v>
      </c>
      <c s="23" t="s">
        <v>459</v>
      </c>
      <c s="19" t="s">
        <v>38</v>
      </c>
      <c s="24" t="s">
        <v>460</v>
      </c>
      <c s="25" t="s">
        <v>301</v>
      </c>
      <c s="26">
        <v>3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41</v>
      </c>
      <c r="E231" s="29" t="s">
        <v>297</v>
      </c>
    </row>
    <row r="232" spans="1:5" ht="12.75">
      <c r="A232" s="30" t="s">
        <v>42</v>
      </c>
      <c r="E232" s="31" t="s">
        <v>38</v>
      </c>
    </row>
    <row r="233" spans="1:5" ht="12.75">
      <c r="A233" t="s">
        <v>43</v>
      </c>
      <c r="E233" s="29" t="s">
        <v>38</v>
      </c>
    </row>
    <row r="234" spans="1:16" ht="12.75">
      <c r="A234" s="19" t="s">
        <v>35</v>
      </c>
      <c s="23" t="s">
        <v>276</v>
      </c>
      <c s="23" t="s">
        <v>295</v>
      </c>
      <c s="19" t="s">
        <v>38</v>
      </c>
      <c s="24" t="s">
        <v>296</v>
      </c>
      <c s="25" t="s">
        <v>48</v>
      </c>
      <c s="26">
        <v>4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41</v>
      </c>
      <c r="E235" s="29" t="s">
        <v>297</v>
      </c>
    </row>
    <row r="236" spans="1:5" ht="12.75">
      <c r="A236" s="30" t="s">
        <v>42</v>
      </c>
      <c r="E236" s="31" t="s">
        <v>38</v>
      </c>
    </row>
    <row r="237" spans="1:5" ht="12.75">
      <c r="A237" t="s">
        <v>43</v>
      </c>
      <c r="E237" s="29" t="s">
        <v>38</v>
      </c>
    </row>
    <row r="238" spans="1:16" ht="12.75">
      <c r="A238" s="19" t="s">
        <v>35</v>
      </c>
      <c s="23" t="s">
        <v>279</v>
      </c>
      <c s="23" t="s">
        <v>299</v>
      </c>
      <c s="19" t="s">
        <v>38</v>
      </c>
      <c s="24" t="s">
        <v>300</v>
      </c>
      <c s="25" t="s">
        <v>301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41</v>
      </c>
      <c r="E239" s="29" t="s">
        <v>302</v>
      </c>
    </row>
    <row r="240" spans="1:5" ht="12.75">
      <c r="A240" s="30" t="s">
        <v>42</v>
      </c>
      <c r="E240" s="31" t="s">
        <v>38</v>
      </c>
    </row>
    <row r="241" spans="1:5" ht="12.75">
      <c r="A241" t="s">
        <v>43</v>
      </c>
      <c r="E241" s="29" t="s">
        <v>38</v>
      </c>
    </row>
    <row r="242" spans="1:16" ht="12.75">
      <c r="A242" s="19" t="s">
        <v>35</v>
      </c>
      <c s="23" t="s">
        <v>332</v>
      </c>
      <c s="23" t="s">
        <v>304</v>
      </c>
      <c s="19" t="s">
        <v>38</v>
      </c>
      <c s="24" t="s">
        <v>305</v>
      </c>
      <c s="25" t="s">
        <v>48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41</v>
      </c>
      <c r="E243" s="29" t="s">
        <v>305</v>
      </c>
    </row>
    <row r="244" spans="1:5" ht="12.75">
      <c r="A244" s="30" t="s">
        <v>42</v>
      </c>
      <c r="E244" s="31" t="s">
        <v>38</v>
      </c>
    </row>
    <row r="245" spans="1:5" ht="12.75">
      <c r="A245" t="s">
        <v>43</v>
      </c>
      <c r="E245" s="29" t="s">
        <v>38</v>
      </c>
    </row>
    <row r="246" spans="1:16" ht="25.5">
      <c r="A246" s="19" t="s">
        <v>35</v>
      </c>
      <c s="23" t="s">
        <v>461</v>
      </c>
      <c s="23" t="s">
        <v>307</v>
      </c>
      <c s="19" t="s">
        <v>38</v>
      </c>
      <c s="24" t="s">
        <v>308</v>
      </c>
      <c s="25" t="s">
        <v>48</v>
      </c>
      <c s="26">
        <v>4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41</v>
      </c>
      <c r="E247" s="29" t="s">
        <v>308</v>
      </c>
    </row>
    <row r="248" spans="1:5" ht="12.75">
      <c r="A248" s="30" t="s">
        <v>42</v>
      </c>
      <c r="E248" s="31" t="s">
        <v>38</v>
      </c>
    </row>
    <row r="249" spans="1:5" ht="12.75">
      <c r="A249" t="s">
        <v>43</v>
      </c>
      <c r="E249" s="29" t="s">
        <v>38</v>
      </c>
    </row>
    <row r="250" spans="1:16" ht="12.75">
      <c r="A250" s="19" t="s">
        <v>35</v>
      </c>
      <c s="23" t="s">
        <v>462</v>
      </c>
      <c s="23" t="s">
        <v>310</v>
      </c>
      <c s="19" t="s">
        <v>38</v>
      </c>
      <c s="24" t="s">
        <v>311</v>
      </c>
      <c s="25" t="s">
        <v>48</v>
      </c>
      <c s="26">
        <v>4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41</v>
      </c>
      <c r="E251" s="29" t="s">
        <v>38</v>
      </c>
    </row>
    <row r="252" spans="1:5" ht="12.75">
      <c r="A252" s="30" t="s">
        <v>42</v>
      </c>
      <c r="E252" s="31" t="s">
        <v>38</v>
      </c>
    </row>
    <row r="253" spans="1:5" ht="12.75">
      <c r="A253" t="s">
        <v>43</v>
      </c>
      <c r="E253" s="29" t="s">
        <v>38</v>
      </c>
    </row>
    <row r="254" spans="1:16" ht="25.5">
      <c r="A254" s="19" t="s">
        <v>35</v>
      </c>
      <c s="23" t="s">
        <v>463</v>
      </c>
      <c s="23" t="s">
        <v>464</v>
      </c>
      <c s="19" t="s">
        <v>38</v>
      </c>
      <c s="24" t="s">
        <v>465</v>
      </c>
      <c s="25" t="s">
        <v>48</v>
      </c>
      <c s="26">
        <v>4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41</v>
      </c>
      <c r="E255" s="29" t="s">
        <v>466</v>
      </c>
    </row>
    <row r="256" spans="1:5" ht="12.75">
      <c r="A256" s="30" t="s">
        <v>42</v>
      </c>
      <c r="E256" s="31" t="s">
        <v>38</v>
      </c>
    </row>
    <row r="257" spans="1:5" ht="12.75">
      <c r="A257" t="s">
        <v>43</v>
      </c>
      <c r="E257" s="29" t="s">
        <v>38</v>
      </c>
    </row>
    <row r="258" spans="1:18" ht="12.75" customHeight="1">
      <c r="A258" s="5" t="s">
        <v>33</v>
      </c>
      <c s="5"/>
      <c s="34" t="s">
        <v>330</v>
      </c>
      <c s="5"/>
      <c s="21" t="s">
        <v>331</v>
      </c>
      <c s="5"/>
      <c s="5"/>
      <c s="5"/>
      <c s="35">
        <f>0+Q258</f>
      </c>
      <c r="O258">
        <f>0+R258</f>
      </c>
      <c r="Q258">
        <f>0+I259</f>
      </c>
      <c>
        <f>0+O259</f>
      </c>
    </row>
    <row r="259" spans="1:16" ht="12.75">
      <c r="A259" s="19" t="s">
        <v>35</v>
      </c>
      <c s="23" t="s">
        <v>467</v>
      </c>
      <c s="23" t="s">
        <v>333</v>
      </c>
      <c s="19" t="s">
        <v>38</v>
      </c>
      <c s="24" t="s">
        <v>334</v>
      </c>
      <c s="25" t="s">
        <v>212</v>
      </c>
      <c s="26">
        <v>256.996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38.25">
      <c r="A260" s="28" t="s">
        <v>41</v>
      </c>
      <c r="E260" s="29" t="s">
        <v>335</v>
      </c>
    </row>
    <row r="261" spans="1:5" ht="12.75">
      <c r="A261" s="30" t="s">
        <v>42</v>
      </c>
      <c r="E261" s="31" t="s">
        <v>38</v>
      </c>
    </row>
    <row r="262" spans="1:5" ht="12.75">
      <c r="A262" t="s">
        <v>43</v>
      </c>
      <c r="E262" s="29" t="s">
        <v>38</v>
      </c>
    </row>
    <row r="263" spans="1:18" ht="12.75" customHeight="1">
      <c r="A263" s="5" t="s">
        <v>33</v>
      </c>
      <c s="5"/>
      <c s="34" t="s">
        <v>336</v>
      </c>
      <c s="5"/>
      <c s="21" t="s">
        <v>337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468</v>
      </c>
      <c s="23" t="s">
        <v>339</v>
      </c>
      <c s="19" t="s">
        <v>38</v>
      </c>
      <c s="24" t="s">
        <v>340</v>
      </c>
      <c s="25" t="s">
        <v>212</v>
      </c>
      <c s="26">
        <v>3.483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25.5">
      <c r="A265" s="28" t="s">
        <v>41</v>
      </c>
      <c r="E265" s="29" t="s">
        <v>341</v>
      </c>
    </row>
    <row r="266" spans="1:5" ht="12.75">
      <c r="A266" s="30" t="s">
        <v>42</v>
      </c>
      <c r="E266" s="31" t="s">
        <v>38</v>
      </c>
    </row>
    <row r="267" spans="1:5" ht="12.75">
      <c r="A267" t="s">
        <v>43</v>
      </c>
      <c r="E267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0+O8+O121+O134+O147+O164+O193+O298+O315+O320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469</v>
      </c>
      <c s="36">
        <f>0+I8+I121+I134+I147+I164+I193+I298+I315+I320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469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470</v>
      </c>
      <c s="19" t="s">
        <v>38</v>
      </c>
      <c s="24" t="s">
        <v>471</v>
      </c>
      <c s="25" t="s">
        <v>131</v>
      </c>
      <c s="26">
        <v>73.03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41</v>
      </c>
      <c r="E10" s="29" t="s">
        <v>472</v>
      </c>
    </row>
    <row r="11" spans="1:5" ht="114.75">
      <c r="A11" s="30" t="s">
        <v>42</v>
      </c>
      <c r="E11" s="37" t="s">
        <v>473</v>
      </c>
    </row>
    <row r="12" spans="1:5" ht="12.75">
      <c r="A12" t="s">
        <v>43</v>
      </c>
      <c r="E12" s="29" t="s">
        <v>38</v>
      </c>
    </row>
    <row r="13" spans="1:16" ht="25.5">
      <c r="A13" s="19" t="s">
        <v>35</v>
      </c>
      <c s="23" t="s">
        <v>14</v>
      </c>
      <c s="23" t="s">
        <v>474</v>
      </c>
      <c s="19" t="s">
        <v>38</v>
      </c>
      <c s="24" t="s">
        <v>475</v>
      </c>
      <c s="25" t="s">
        <v>131</v>
      </c>
      <c s="26">
        <v>73.03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41</v>
      </c>
      <c r="E14" s="29" t="s">
        <v>476</v>
      </c>
    </row>
    <row r="15" spans="1:5" ht="25.5">
      <c r="A15" s="30" t="s">
        <v>42</v>
      </c>
      <c r="E15" s="37" t="s">
        <v>477</v>
      </c>
    </row>
    <row r="16" spans="1:5" ht="12.75">
      <c r="A16" t="s">
        <v>43</v>
      </c>
      <c r="E16" s="29" t="s">
        <v>38</v>
      </c>
    </row>
    <row r="17" spans="1:16" ht="12.75">
      <c r="A17" s="19" t="s">
        <v>35</v>
      </c>
      <c s="23" t="s">
        <v>12</v>
      </c>
      <c s="23" t="s">
        <v>478</v>
      </c>
      <c s="19" t="s">
        <v>38</v>
      </c>
      <c s="24" t="s">
        <v>479</v>
      </c>
      <c s="25" t="s">
        <v>131</v>
      </c>
      <c s="26">
        <v>95.9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41</v>
      </c>
      <c r="E18" s="29" t="s">
        <v>480</v>
      </c>
    </row>
    <row r="19" spans="1:5" ht="38.25">
      <c r="A19" s="30" t="s">
        <v>42</v>
      </c>
      <c r="E19" s="37" t="s">
        <v>481</v>
      </c>
    </row>
    <row r="20" spans="1:5" ht="12.75">
      <c r="A20" t="s">
        <v>43</v>
      </c>
      <c r="E20" s="29" t="s">
        <v>38</v>
      </c>
    </row>
    <row r="21" spans="1:16" ht="12.75">
      <c r="A21" s="19" t="s">
        <v>35</v>
      </c>
      <c s="23" t="s">
        <v>24</v>
      </c>
      <c s="23" t="s">
        <v>482</v>
      </c>
      <c s="19" t="s">
        <v>38</v>
      </c>
      <c s="24" t="s">
        <v>483</v>
      </c>
      <c s="25" t="s">
        <v>131</v>
      </c>
      <c s="26">
        <v>73.03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41</v>
      </c>
      <c r="E22" s="29" t="s">
        <v>484</v>
      </c>
    </row>
    <row r="23" spans="1:5" ht="114.75">
      <c r="A23" s="30" t="s">
        <v>42</v>
      </c>
      <c r="E23" s="37" t="s">
        <v>473</v>
      </c>
    </row>
    <row r="24" spans="1:5" ht="12.75">
      <c r="A24" t="s">
        <v>43</v>
      </c>
      <c r="E24" s="29" t="s">
        <v>38</v>
      </c>
    </row>
    <row r="25" spans="1:16" ht="12.75">
      <c r="A25" s="19" t="s">
        <v>35</v>
      </c>
      <c s="23" t="s">
        <v>26</v>
      </c>
      <c s="23" t="s">
        <v>485</v>
      </c>
      <c s="19" t="s">
        <v>38</v>
      </c>
      <c s="24" t="s">
        <v>486</v>
      </c>
      <c s="25" t="s">
        <v>153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41</v>
      </c>
      <c r="E26" s="29" t="s">
        <v>487</v>
      </c>
    </row>
    <row r="27" spans="1:5" ht="12.75">
      <c r="A27" s="30" t="s">
        <v>42</v>
      </c>
      <c r="E27" s="31" t="s">
        <v>38</v>
      </c>
    </row>
    <row r="28" spans="1:5" ht="12.75">
      <c r="A28" t="s">
        <v>43</v>
      </c>
      <c r="E28" s="29" t="s">
        <v>38</v>
      </c>
    </row>
    <row r="29" spans="1:16" ht="12.75">
      <c r="A29" s="19" t="s">
        <v>35</v>
      </c>
      <c s="23" t="s">
        <v>13</v>
      </c>
      <c s="23" t="s">
        <v>141</v>
      </c>
      <c s="19" t="s">
        <v>38</v>
      </c>
      <c s="24" t="s">
        <v>142</v>
      </c>
      <c s="25" t="s">
        <v>143</v>
      </c>
      <c s="26">
        <v>210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41</v>
      </c>
      <c r="E30" s="29" t="s">
        <v>144</v>
      </c>
    </row>
    <row r="31" spans="1:5" ht="25.5">
      <c r="A31" s="30" t="s">
        <v>42</v>
      </c>
      <c r="E31" s="37" t="s">
        <v>488</v>
      </c>
    </row>
    <row r="32" spans="1:5" ht="12.75">
      <c r="A32" t="s">
        <v>43</v>
      </c>
      <c r="E32" s="29" t="s">
        <v>38</v>
      </c>
    </row>
    <row r="33" spans="1:16" ht="12.75">
      <c r="A33" s="19" t="s">
        <v>35</v>
      </c>
      <c s="23" t="s">
        <v>59</v>
      </c>
      <c s="23" t="s">
        <v>344</v>
      </c>
      <c s="19" t="s">
        <v>38</v>
      </c>
      <c s="24" t="s">
        <v>345</v>
      </c>
      <c s="25" t="s">
        <v>143</v>
      </c>
      <c s="26">
        <v>444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41</v>
      </c>
      <c r="E34" s="29" t="s">
        <v>346</v>
      </c>
    </row>
    <row r="35" spans="1:5" ht="25.5">
      <c r="A35" s="30" t="s">
        <v>42</v>
      </c>
      <c r="E35" s="37" t="s">
        <v>489</v>
      </c>
    </row>
    <row r="36" spans="1:5" ht="12.75">
      <c r="A36" t="s">
        <v>43</v>
      </c>
      <c r="E36" s="29" t="s">
        <v>38</v>
      </c>
    </row>
    <row r="37" spans="1:16" ht="12.75">
      <c r="A37" s="19" t="s">
        <v>35</v>
      </c>
      <c s="23" t="s">
        <v>62</v>
      </c>
      <c s="23" t="s">
        <v>146</v>
      </c>
      <c s="19" t="s">
        <v>38</v>
      </c>
      <c s="24" t="s">
        <v>147</v>
      </c>
      <c s="25" t="s">
        <v>148</v>
      </c>
      <c s="26">
        <v>42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41</v>
      </c>
      <c r="E38" s="29" t="s">
        <v>149</v>
      </c>
    </row>
    <row r="39" spans="1:5" ht="12.75">
      <c r="A39" s="30" t="s">
        <v>42</v>
      </c>
      <c r="E39" s="31" t="s">
        <v>490</v>
      </c>
    </row>
    <row r="40" spans="1:5" ht="12.75">
      <c r="A40" t="s">
        <v>43</v>
      </c>
      <c r="E40" s="29" t="s">
        <v>38</v>
      </c>
    </row>
    <row r="41" spans="1:16" ht="12.75">
      <c r="A41" s="19" t="s">
        <v>35</v>
      </c>
      <c s="23" t="s">
        <v>30</v>
      </c>
      <c s="23" t="s">
        <v>349</v>
      </c>
      <c s="19" t="s">
        <v>38</v>
      </c>
      <c s="24" t="s">
        <v>350</v>
      </c>
      <c s="25" t="s">
        <v>148</v>
      </c>
      <c s="26">
        <v>37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41</v>
      </c>
      <c r="E42" s="29" t="s">
        <v>351</v>
      </c>
    </row>
    <row r="43" spans="1:5" ht="12.75">
      <c r="A43" s="30" t="s">
        <v>42</v>
      </c>
      <c r="E43" s="31" t="s">
        <v>491</v>
      </c>
    </row>
    <row r="44" spans="1:5" ht="12.75">
      <c r="A44" t="s">
        <v>43</v>
      </c>
      <c r="E44" s="29" t="s">
        <v>38</v>
      </c>
    </row>
    <row r="45" spans="1:16" ht="12.75">
      <c r="A45" s="19" t="s">
        <v>35</v>
      </c>
      <c s="23" t="s">
        <v>32</v>
      </c>
      <c s="23" t="s">
        <v>151</v>
      </c>
      <c s="19" t="s">
        <v>38</v>
      </c>
      <c s="24" t="s">
        <v>152</v>
      </c>
      <c s="25" t="s">
        <v>153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41</v>
      </c>
      <c r="E46" s="29" t="s">
        <v>154</v>
      </c>
    </row>
    <row r="47" spans="1:5" ht="12.75">
      <c r="A47" s="30" t="s">
        <v>42</v>
      </c>
      <c r="E47" s="31" t="s">
        <v>492</v>
      </c>
    </row>
    <row r="48" spans="1:5" ht="12.75">
      <c r="A48" t="s">
        <v>43</v>
      </c>
      <c r="E48" s="29" t="s">
        <v>38</v>
      </c>
    </row>
    <row r="49" spans="1:16" ht="12.75">
      <c r="A49" s="19" t="s">
        <v>35</v>
      </c>
      <c s="23" t="s">
        <v>70</v>
      </c>
      <c s="23" t="s">
        <v>353</v>
      </c>
      <c s="19" t="s">
        <v>38</v>
      </c>
      <c s="24" t="s">
        <v>354</v>
      </c>
      <c s="25" t="s">
        <v>153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41</v>
      </c>
      <c r="E50" s="29" t="s">
        <v>355</v>
      </c>
    </row>
    <row r="51" spans="1:5" ht="12.75">
      <c r="A51" s="30" t="s">
        <v>42</v>
      </c>
      <c r="E51" s="31" t="s">
        <v>492</v>
      </c>
    </row>
    <row r="52" spans="1:5" ht="12.75">
      <c r="A52" t="s">
        <v>43</v>
      </c>
      <c r="E52" s="29" t="s">
        <v>38</v>
      </c>
    </row>
    <row r="53" spans="1:16" ht="25.5">
      <c r="A53" s="19" t="s">
        <v>35</v>
      </c>
      <c s="23" t="s">
        <v>73</v>
      </c>
      <c s="23" t="s">
        <v>156</v>
      </c>
      <c s="19" t="s">
        <v>38</v>
      </c>
      <c s="24" t="s">
        <v>157</v>
      </c>
      <c s="25" t="s">
        <v>153</v>
      </c>
      <c s="26">
        <v>2.6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41</v>
      </c>
      <c r="E54" s="29" t="s">
        <v>158</v>
      </c>
    </row>
    <row r="55" spans="1:5" ht="12.75">
      <c r="A55" s="30" t="s">
        <v>42</v>
      </c>
      <c r="E55" s="31" t="s">
        <v>356</v>
      </c>
    </row>
    <row r="56" spans="1:5" ht="12.75">
      <c r="A56" t="s">
        <v>43</v>
      </c>
      <c r="E56" s="29" t="s">
        <v>38</v>
      </c>
    </row>
    <row r="57" spans="1:16" ht="12.75">
      <c r="A57" s="19" t="s">
        <v>35</v>
      </c>
      <c s="23" t="s">
        <v>76</v>
      </c>
      <c s="23" t="s">
        <v>160</v>
      </c>
      <c s="19" t="s">
        <v>38</v>
      </c>
      <c s="24" t="s">
        <v>161</v>
      </c>
      <c s="25" t="s">
        <v>153</v>
      </c>
      <c s="26">
        <v>5.2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41</v>
      </c>
      <c r="E58" s="29" t="s">
        <v>162</v>
      </c>
    </row>
    <row r="59" spans="1:5" ht="25.5">
      <c r="A59" s="30" t="s">
        <v>42</v>
      </c>
      <c r="E59" s="31" t="s">
        <v>493</v>
      </c>
    </row>
    <row r="60" spans="1:5" ht="12.75">
      <c r="A60" t="s">
        <v>43</v>
      </c>
      <c r="E60" s="29" t="s">
        <v>38</v>
      </c>
    </row>
    <row r="61" spans="1:16" ht="12.75">
      <c r="A61" s="19" t="s">
        <v>35</v>
      </c>
      <c s="23" t="s">
        <v>79</v>
      </c>
      <c s="23" t="s">
        <v>164</v>
      </c>
      <c s="19" t="s">
        <v>38</v>
      </c>
      <c s="24" t="s">
        <v>165</v>
      </c>
      <c s="25" t="s">
        <v>166</v>
      </c>
      <c s="26">
        <v>19.193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41</v>
      </c>
      <c r="E62" s="29" t="s">
        <v>167</v>
      </c>
    </row>
    <row r="63" spans="1:5" ht="114.75">
      <c r="A63" s="30" t="s">
        <v>42</v>
      </c>
      <c r="E63" s="37" t="s">
        <v>494</v>
      </c>
    </row>
    <row r="64" spans="1:5" ht="12.75">
      <c r="A64" t="s">
        <v>43</v>
      </c>
      <c r="E64" s="29" t="s">
        <v>38</v>
      </c>
    </row>
    <row r="65" spans="1:16" ht="25.5">
      <c r="A65" s="19" t="s">
        <v>35</v>
      </c>
      <c s="23" t="s">
        <v>82</v>
      </c>
      <c s="23" t="s">
        <v>358</v>
      </c>
      <c s="19" t="s">
        <v>38</v>
      </c>
      <c s="24" t="s">
        <v>359</v>
      </c>
      <c s="25" t="s">
        <v>166</v>
      </c>
      <c s="26">
        <v>96.016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41</v>
      </c>
      <c r="E66" s="29" t="s">
        <v>360</v>
      </c>
    </row>
    <row r="67" spans="1:5" ht="140.25">
      <c r="A67" s="30" t="s">
        <v>42</v>
      </c>
      <c r="E67" s="37" t="s">
        <v>495</v>
      </c>
    </row>
    <row r="68" spans="1:5" ht="12.75">
      <c r="A68" t="s">
        <v>43</v>
      </c>
      <c r="E68" s="29" t="s">
        <v>38</v>
      </c>
    </row>
    <row r="69" spans="1:16" ht="25.5">
      <c r="A69" s="19" t="s">
        <v>35</v>
      </c>
      <c s="23" t="s">
        <v>86</v>
      </c>
      <c s="23" t="s">
        <v>362</v>
      </c>
      <c s="19" t="s">
        <v>38</v>
      </c>
      <c s="24" t="s">
        <v>363</v>
      </c>
      <c s="25" t="s">
        <v>166</v>
      </c>
      <c s="26">
        <v>48.008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41</v>
      </c>
      <c r="E70" s="29" t="s">
        <v>364</v>
      </c>
    </row>
    <row r="71" spans="1:5" ht="12.75">
      <c r="A71" s="30" t="s">
        <v>42</v>
      </c>
      <c r="E71" s="31" t="s">
        <v>496</v>
      </c>
    </row>
    <row r="72" spans="1:5" ht="12.75">
      <c r="A72" t="s">
        <v>43</v>
      </c>
      <c r="E72" s="29" t="s">
        <v>38</v>
      </c>
    </row>
    <row r="73" spans="1:16" ht="25.5">
      <c r="A73" s="19" t="s">
        <v>35</v>
      </c>
      <c s="23" t="s">
        <v>89</v>
      </c>
      <c s="23" t="s">
        <v>177</v>
      </c>
      <c s="19" t="s">
        <v>38</v>
      </c>
      <c s="24" t="s">
        <v>178</v>
      </c>
      <c s="25" t="s">
        <v>166</v>
      </c>
      <c s="26">
        <v>16.003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41</v>
      </c>
      <c r="E74" s="29" t="s">
        <v>179</v>
      </c>
    </row>
    <row r="75" spans="1:5" ht="12.75">
      <c r="A75" s="30" t="s">
        <v>42</v>
      </c>
      <c r="E75" s="31" t="s">
        <v>497</v>
      </c>
    </row>
    <row r="76" spans="1:5" ht="12.75">
      <c r="A76" t="s">
        <v>43</v>
      </c>
      <c r="E76" s="29" t="s">
        <v>38</v>
      </c>
    </row>
    <row r="77" spans="1:16" ht="25.5">
      <c r="A77" s="19" t="s">
        <v>35</v>
      </c>
      <c s="23" t="s">
        <v>92</v>
      </c>
      <c s="23" t="s">
        <v>181</v>
      </c>
      <c s="19" t="s">
        <v>38</v>
      </c>
      <c s="24" t="s">
        <v>182</v>
      </c>
      <c s="25" t="s">
        <v>166</v>
      </c>
      <c s="26">
        <v>16.003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41</v>
      </c>
      <c r="E78" s="29" t="s">
        <v>183</v>
      </c>
    </row>
    <row r="79" spans="1:5" ht="12.75">
      <c r="A79" s="30" t="s">
        <v>42</v>
      </c>
      <c r="E79" s="31" t="s">
        <v>497</v>
      </c>
    </row>
    <row r="80" spans="1:5" ht="12.75">
      <c r="A80" t="s">
        <v>43</v>
      </c>
      <c r="E80" s="29" t="s">
        <v>38</v>
      </c>
    </row>
    <row r="81" spans="1:16" ht="12.75">
      <c r="A81" s="19" t="s">
        <v>35</v>
      </c>
      <c s="23" t="s">
        <v>95</v>
      </c>
      <c s="23" t="s">
        <v>367</v>
      </c>
      <c s="19" t="s">
        <v>38</v>
      </c>
      <c s="24" t="s">
        <v>368</v>
      </c>
      <c s="25" t="s">
        <v>131</v>
      </c>
      <c s="26">
        <v>137.033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41</v>
      </c>
      <c r="E82" s="29" t="s">
        <v>369</v>
      </c>
    </row>
    <row r="83" spans="1:5" ht="114.75">
      <c r="A83" s="30" t="s">
        <v>42</v>
      </c>
      <c r="E83" s="37" t="s">
        <v>498</v>
      </c>
    </row>
    <row r="84" spans="1:5" ht="12.75">
      <c r="A84" t="s">
        <v>43</v>
      </c>
      <c r="E84" s="29" t="s">
        <v>38</v>
      </c>
    </row>
    <row r="85" spans="1:16" ht="12.75">
      <c r="A85" s="19" t="s">
        <v>35</v>
      </c>
      <c s="23" t="s">
        <v>98</v>
      </c>
      <c s="23" t="s">
        <v>371</v>
      </c>
      <c s="19" t="s">
        <v>38</v>
      </c>
      <c s="24" t="s">
        <v>372</v>
      </c>
      <c s="25" t="s">
        <v>131</v>
      </c>
      <c s="26">
        <v>137.033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41</v>
      </c>
      <c r="E86" s="29" t="s">
        <v>373</v>
      </c>
    </row>
    <row r="87" spans="1:5" ht="12.75">
      <c r="A87" s="30" t="s">
        <v>42</v>
      </c>
      <c r="E87" s="31" t="s">
        <v>38</v>
      </c>
    </row>
    <row r="88" spans="1:5" ht="12.75">
      <c r="A88" t="s">
        <v>43</v>
      </c>
      <c r="E88" s="29" t="s">
        <v>38</v>
      </c>
    </row>
    <row r="89" spans="1:16" ht="12.75">
      <c r="A89" s="19" t="s">
        <v>35</v>
      </c>
      <c s="23" t="s">
        <v>101</v>
      </c>
      <c s="23" t="s">
        <v>191</v>
      </c>
      <c s="19" t="s">
        <v>38</v>
      </c>
      <c s="24" t="s">
        <v>192</v>
      </c>
      <c s="25" t="s">
        <v>166</v>
      </c>
      <c s="26">
        <v>96.016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41</v>
      </c>
      <c r="E90" s="29" t="s">
        <v>193</v>
      </c>
    </row>
    <row r="91" spans="1:5" ht="12.75">
      <c r="A91" s="30" t="s">
        <v>42</v>
      </c>
      <c r="E91" s="31" t="s">
        <v>499</v>
      </c>
    </row>
    <row r="92" spans="1:5" ht="12.75">
      <c r="A92" t="s">
        <v>43</v>
      </c>
      <c r="E92" s="29" t="s">
        <v>38</v>
      </c>
    </row>
    <row r="93" spans="1:16" ht="12.75">
      <c r="A93" s="19" t="s">
        <v>35</v>
      </c>
      <c s="23" t="s">
        <v>104</v>
      </c>
      <c s="23" t="s">
        <v>195</v>
      </c>
      <c s="19" t="s">
        <v>38</v>
      </c>
      <c s="24" t="s">
        <v>196</v>
      </c>
      <c s="25" t="s">
        <v>166</v>
      </c>
      <c s="26">
        <v>64.01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41</v>
      </c>
      <c r="E94" s="29" t="s">
        <v>197</v>
      </c>
    </row>
    <row r="95" spans="1:5" ht="12.75">
      <c r="A95" s="30" t="s">
        <v>42</v>
      </c>
      <c r="E95" s="31" t="s">
        <v>500</v>
      </c>
    </row>
    <row r="96" spans="1:5" ht="12.75">
      <c r="A96" t="s">
        <v>43</v>
      </c>
      <c r="E96" s="29" t="s">
        <v>38</v>
      </c>
    </row>
    <row r="97" spans="1:16" ht="12.75">
      <c r="A97" s="19" t="s">
        <v>35</v>
      </c>
      <c s="23" t="s">
        <v>109</v>
      </c>
      <c s="23" t="s">
        <v>199</v>
      </c>
      <c s="19" t="s">
        <v>38</v>
      </c>
      <c s="24" t="s">
        <v>200</v>
      </c>
      <c s="25" t="s">
        <v>166</v>
      </c>
      <c s="26">
        <v>160.027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41</v>
      </c>
      <c r="E98" s="29" t="s">
        <v>201</v>
      </c>
    </row>
    <row r="99" spans="1:5" ht="89.25">
      <c r="A99" s="30" t="s">
        <v>42</v>
      </c>
      <c r="E99" s="37" t="s">
        <v>501</v>
      </c>
    </row>
    <row r="100" spans="1:5" ht="12.75">
      <c r="A100" t="s">
        <v>43</v>
      </c>
      <c r="E100" s="29" t="s">
        <v>38</v>
      </c>
    </row>
    <row r="101" spans="1:16" ht="12.75">
      <c r="A101" s="19" t="s">
        <v>35</v>
      </c>
      <c s="23" t="s">
        <v>112</v>
      </c>
      <c s="23" t="s">
        <v>502</v>
      </c>
      <c s="19" t="s">
        <v>38</v>
      </c>
      <c s="24" t="s">
        <v>503</v>
      </c>
      <c s="25" t="s">
        <v>212</v>
      </c>
      <c s="26">
        <v>27.826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41</v>
      </c>
      <c r="E102" s="29" t="s">
        <v>38</v>
      </c>
    </row>
    <row r="103" spans="1:5" ht="12.75">
      <c r="A103" s="30" t="s">
        <v>42</v>
      </c>
      <c r="E103" s="31" t="s">
        <v>504</v>
      </c>
    </row>
    <row r="104" spans="1:5" ht="12.75">
      <c r="A104" t="s">
        <v>43</v>
      </c>
      <c r="E104" s="29" t="s">
        <v>38</v>
      </c>
    </row>
    <row r="105" spans="1:16" ht="12.75">
      <c r="A105" s="19" t="s">
        <v>35</v>
      </c>
      <c s="23" t="s">
        <v>117</v>
      </c>
      <c s="23" t="s">
        <v>203</v>
      </c>
      <c s="19" t="s">
        <v>38</v>
      </c>
      <c s="24" t="s">
        <v>204</v>
      </c>
      <c s="25" t="s">
        <v>166</v>
      </c>
      <c s="26">
        <v>113.724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41</v>
      </c>
      <c r="E106" s="29" t="s">
        <v>205</v>
      </c>
    </row>
    <row r="107" spans="1:5" ht="51">
      <c r="A107" s="30" t="s">
        <v>42</v>
      </c>
      <c r="E107" s="31" t="s">
        <v>505</v>
      </c>
    </row>
    <row r="108" spans="1:5" ht="12.75">
      <c r="A108" t="s">
        <v>43</v>
      </c>
      <c r="E108" s="29" t="s">
        <v>38</v>
      </c>
    </row>
    <row r="109" spans="1:16" ht="25.5">
      <c r="A109" s="19" t="s">
        <v>35</v>
      </c>
      <c s="23" t="s">
        <v>124</v>
      </c>
      <c s="23" t="s">
        <v>207</v>
      </c>
      <c s="19" t="s">
        <v>38</v>
      </c>
      <c s="24" t="s">
        <v>208</v>
      </c>
      <c s="25" t="s">
        <v>166</v>
      </c>
      <c s="26">
        <v>34.114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41</v>
      </c>
      <c r="E110" s="29" t="s">
        <v>208</v>
      </c>
    </row>
    <row r="111" spans="1:5" ht="25.5">
      <c r="A111" s="30" t="s">
        <v>42</v>
      </c>
      <c r="E111" s="31" t="s">
        <v>506</v>
      </c>
    </row>
    <row r="112" spans="1:5" ht="12.75">
      <c r="A112" t="s">
        <v>43</v>
      </c>
      <c r="E112" s="29" t="s">
        <v>38</v>
      </c>
    </row>
    <row r="113" spans="1:16" ht="12.75">
      <c r="A113" s="19" t="s">
        <v>35</v>
      </c>
      <c s="23" t="s">
        <v>36</v>
      </c>
      <c s="23" t="s">
        <v>210</v>
      </c>
      <c s="19" t="s">
        <v>38</v>
      </c>
      <c s="24" t="s">
        <v>211</v>
      </c>
      <c s="25" t="s">
        <v>212</v>
      </c>
      <c s="26">
        <v>68.228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41</v>
      </c>
      <c r="E114" s="29" t="s">
        <v>211</v>
      </c>
    </row>
    <row r="115" spans="1:5" ht="12.75">
      <c r="A115" s="30" t="s">
        <v>42</v>
      </c>
      <c r="E115" s="31" t="s">
        <v>507</v>
      </c>
    </row>
    <row r="116" spans="1:5" ht="12.75">
      <c r="A116" t="s">
        <v>43</v>
      </c>
      <c r="E116" s="29" t="s">
        <v>38</v>
      </c>
    </row>
    <row r="117" spans="1:16" ht="12.75">
      <c r="A117" s="19" t="s">
        <v>35</v>
      </c>
      <c s="23" t="s">
        <v>121</v>
      </c>
      <c s="23" t="s">
        <v>214</v>
      </c>
      <c s="19" t="s">
        <v>38</v>
      </c>
      <c s="24" t="s">
        <v>215</v>
      </c>
      <c s="25" t="s">
        <v>212</v>
      </c>
      <c s="26">
        <v>210.389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41</v>
      </c>
      <c r="E118" s="29" t="s">
        <v>215</v>
      </c>
    </row>
    <row r="119" spans="1:5" ht="12.75">
      <c r="A119" s="30" t="s">
        <v>42</v>
      </c>
      <c r="E119" s="31" t="s">
        <v>508</v>
      </c>
    </row>
    <row r="120" spans="1:5" ht="12.75">
      <c r="A120" t="s">
        <v>43</v>
      </c>
      <c r="E120" s="29" t="s">
        <v>38</v>
      </c>
    </row>
    <row r="121" spans="1:18" ht="12.75" customHeight="1">
      <c r="A121" s="5" t="s">
        <v>33</v>
      </c>
      <c s="5"/>
      <c s="34" t="s">
        <v>14</v>
      </c>
      <c s="5"/>
      <c s="21" t="s">
        <v>217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234</v>
      </c>
      <c s="23" t="s">
        <v>218</v>
      </c>
      <c s="19" t="s">
        <v>38</v>
      </c>
      <c s="24" t="s">
        <v>219</v>
      </c>
      <c s="25" t="s">
        <v>153</v>
      </c>
      <c s="26">
        <v>28.35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41</v>
      </c>
      <c r="E123" s="29" t="s">
        <v>220</v>
      </c>
    </row>
    <row r="124" spans="1:5" ht="38.25">
      <c r="A124" s="30" t="s">
        <v>42</v>
      </c>
      <c r="E124" s="31" t="s">
        <v>509</v>
      </c>
    </row>
    <row r="125" spans="1:5" ht="12.75">
      <c r="A125" t="s">
        <v>43</v>
      </c>
      <c r="E125" s="29" t="s">
        <v>38</v>
      </c>
    </row>
    <row r="126" spans="1:16" ht="12.75">
      <c r="A126" s="19" t="s">
        <v>35</v>
      </c>
      <c s="23" t="s">
        <v>239</v>
      </c>
      <c s="23" t="s">
        <v>222</v>
      </c>
      <c s="19" t="s">
        <v>38</v>
      </c>
      <c s="24" t="s">
        <v>223</v>
      </c>
      <c s="25" t="s">
        <v>131</v>
      </c>
      <c s="26">
        <v>31.185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41</v>
      </c>
      <c r="E127" s="29" t="s">
        <v>224</v>
      </c>
    </row>
    <row r="128" spans="1:5" ht="12.75">
      <c r="A128" s="30" t="s">
        <v>42</v>
      </c>
      <c r="E128" s="31" t="s">
        <v>510</v>
      </c>
    </row>
    <row r="129" spans="1:5" ht="12.75">
      <c r="A129" t="s">
        <v>43</v>
      </c>
      <c r="E129" s="29" t="s">
        <v>38</v>
      </c>
    </row>
    <row r="130" spans="1:16" ht="12.75">
      <c r="A130" s="19" t="s">
        <v>35</v>
      </c>
      <c s="23" t="s">
        <v>286</v>
      </c>
      <c s="23" t="s">
        <v>226</v>
      </c>
      <c s="19" t="s">
        <v>38</v>
      </c>
      <c s="24" t="s">
        <v>227</v>
      </c>
      <c s="25" t="s">
        <v>131</v>
      </c>
      <c s="26">
        <v>36.939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41</v>
      </c>
      <c r="E131" s="29" t="s">
        <v>227</v>
      </c>
    </row>
    <row r="132" spans="1:5" ht="12.75">
      <c r="A132" s="30" t="s">
        <v>42</v>
      </c>
      <c r="E132" s="31" t="s">
        <v>38</v>
      </c>
    </row>
    <row r="133" spans="1:5" ht="12.75">
      <c r="A133" t="s">
        <v>43</v>
      </c>
      <c r="E133" s="29" t="s">
        <v>38</v>
      </c>
    </row>
    <row r="134" spans="1:18" ht="12.75" customHeight="1">
      <c r="A134" s="5" t="s">
        <v>33</v>
      </c>
      <c s="5"/>
      <c s="34" t="s">
        <v>12</v>
      </c>
      <c s="5"/>
      <c s="21" t="s">
        <v>229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254</v>
      </c>
      <c s="23" t="s">
        <v>383</v>
      </c>
      <c s="19" t="s">
        <v>38</v>
      </c>
      <c s="24" t="s">
        <v>384</v>
      </c>
      <c s="25" t="s">
        <v>166</v>
      </c>
      <c s="26">
        <v>1.341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41</v>
      </c>
      <c r="E136" s="29" t="s">
        <v>385</v>
      </c>
    </row>
    <row r="137" spans="1:5" ht="102">
      <c r="A137" s="30" t="s">
        <v>42</v>
      </c>
      <c r="E137" s="37" t="s">
        <v>511</v>
      </c>
    </row>
    <row r="138" spans="1:5" ht="12.75">
      <c r="A138" t="s">
        <v>43</v>
      </c>
      <c r="E138" s="29" t="s">
        <v>38</v>
      </c>
    </row>
    <row r="139" spans="1:16" ht="12.75">
      <c r="A139" s="19" t="s">
        <v>35</v>
      </c>
      <c s="23" t="s">
        <v>290</v>
      </c>
      <c s="23" t="s">
        <v>387</v>
      </c>
      <c s="19" t="s">
        <v>38</v>
      </c>
      <c s="24" t="s">
        <v>388</v>
      </c>
      <c s="25" t="s">
        <v>166</v>
      </c>
      <c s="26">
        <v>0.809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41</v>
      </c>
      <c r="E140" s="29" t="s">
        <v>38</v>
      </c>
    </row>
    <row r="141" spans="1:5" ht="76.5">
      <c r="A141" s="30" t="s">
        <v>42</v>
      </c>
      <c r="E141" s="37" t="s">
        <v>512</v>
      </c>
    </row>
    <row r="142" spans="1:5" ht="12.75">
      <c r="A142" t="s">
        <v>43</v>
      </c>
      <c r="E142" s="29" t="s">
        <v>38</v>
      </c>
    </row>
    <row r="143" spans="1:16" ht="12.75">
      <c r="A143" s="19" t="s">
        <v>35</v>
      </c>
      <c s="23" t="s">
        <v>257</v>
      </c>
      <c s="23" t="s">
        <v>230</v>
      </c>
      <c s="19" t="s">
        <v>38</v>
      </c>
      <c s="24" t="s">
        <v>231</v>
      </c>
      <c s="25" t="s">
        <v>153</v>
      </c>
      <c s="26">
        <v>56.7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41</v>
      </c>
      <c r="E144" s="29" t="s">
        <v>232</v>
      </c>
    </row>
    <row r="145" spans="1:5" ht="12.75">
      <c r="A145" s="30" t="s">
        <v>42</v>
      </c>
      <c r="E145" s="31" t="s">
        <v>38</v>
      </c>
    </row>
    <row r="146" spans="1:5" ht="12.75">
      <c r="A146" t="s">
        <v>43</v>
      </c>
      <c r="E146" s="29" t="s">
        <v>38</v>
      </c>
    </row>
    <row r="147" spans="1:18" ht="12.75" customHeight="1">
      <c r="A147" s="5" t="s">
        <v>33</v>
      </c>
      <c s="5"/>
      <c s="34" t="s">
        <v>24</v>
      </c>
      <c s="5"/>
      <c s="21" t="s">
        <v>233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294</v>
      </c>
      <c s="23" t="s">
        <v>235</v>
      </c>
      <c s="19" t="s">
        <v>38</v>
      </c>
      <c s="24" t="s">
        <v>236</v>
      </c>
      <c s="25" t="s">
        <v>166</v>
      </c>
      <c s="26">
        <v>16.186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41</v>
      </c>
      <c r="E149" s="29" t="s">
        <v>237</v>
      </c>
    </row>
    <row r="150" spans="1:5" ht="114.75">
      <c r="A150" s="30" t="s">
        <v>42</v>
      </c>
      <c r="E150" s="37" t="s">
        <v>513</v>
      </c>
    </row>
    <row r="151" spans="1:5" ht="12.75">
      <c r="A151" t="s">
        <v>43</v>
      </c>
      <c r="E151" s="29" t="s">
        <v>38</v>
      </c>
    </row>
    <row r="152" spans="1:16" ht="12.75">
      <c r="A152" s="19" t="s">
        <v>35</v>
      </c>
      <c s="23" t="s">
        <v>298</v>
      </c>
      <c s="23" t="s">
        <v>240</v>
      </c>
      <c s="19" t="s">
        <v>38</v>
      </c>
      <c s="24" t="s">
        <v>241</v>
      </c>
      <c s="25" t="s">
        <v>166</v>
      </c>
      <c s="26">
        <v>0.675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41</v>
      </c>
      <c r="E153" s="29" t="s">
        <v>242</v>
      </c>
    </row>
    <row r="154" spans="1:5" ht="38.25">
      <c r="A154" s="30" t="s">
        <v>42</v>
      </c>
      <c r="E154" s="37" t="s">
        <v>514</v>
      </c>
    </row>
    <row r="155" spans="1:5" ht="12.75">
      <c r="A155" t="s">
        <v>43</v>
      </c>
      <c r="E155" s="29" t="s">
        <v>38</v>
      </c>
    </row>
    <row r="156" spans="1:16" ht="12.75">
      <c r="A156" s="19" t="s">
        <v>35</v>
      </c>
      <c s="23" t="s">
        <v>260</v>
      </c>
      <c s="23" t="s">
        <v>393</v>
      </c>
      <c s="19" t="s">
        <v>38</v>
      </c>
      <c s="24" t="s">
        <v>394</v>
      </c>
      <c s="25" t="s">
        <v>166</v>
      </c>
      <c s="26">
        <v>19.372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41</v>
      </c>
      <c r="E157" s="29" t="s">
        <v>395</v>
      </c>
    </row>
    <row r="158" spans="1:5" ht="25.5">
      <c r="A158" s="30" t="s">
        <v>42</v>
      </c>
      <c r="E158" s="31" t="s">
        <v>515</v>
      </c>
    </row>
    <row r="159" spans="1:5" ht="12.75">
      <c r="A159" t="s">
        <v>43</v>
      </c>
      <c r="E159" s="29" t="s">
        <v>38</v>
      </c>
    </row>
    <row r="160" spans="1:16" ht="12.75">
      <c r="A160" s="19" t="s">
        <v>35</v>
      </c>
      <c s="23" t="s">
        <v>273</v>
      </c>
      <c s="23" t="s">
        <v>397</v>
      </c>
      <c s="19" t="s">
        <v>38</v>
      </c>
      <c s="24" t="s">
        <v>398</v>
      </c>
      <c s="25" t="s">
        <v>131</v>
      </c>
      <c s="26">
        <v>34.02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41</v>
      </c>
      <c r="E161" s="29" t="s">
        <v>399</v>
      </c>
    </row>
    <row r="162" spans="1:5" ht="12.75">
      <c r="A162" s="30" t="s">
        <v>42</v>
      </c>
      <c r="E162" s="31" t="s">
        <v>516</v>
      </c>
    </row>
    <row r="163" spans="1:5" ht="12.75">
      <c r="A163" t="s">
        <v>43</v>
      </c>
      <c r="E163" s="29" t="s">
        <v>38</v>
      </c>
    </row>
    <row r="164" spans="1:18" ht="12.75" customHeight="1">
      <c r="A164" s="5" t="s">
        <v>33</v>
      </c>
      <c s="5"/>
      <c s="34" t="s">
        <v>26</v>
      </c>
      <c s="5"/>
      <c s="21" t="s">
        <v>244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270</v>
      </c>
      <c s="23" t="s">
        <v>245</v>
      </c>
      <c s="19" t="s">
        <v>38</v>
      </c>
      <c s="24" t="s">
        <v>246</v>
      </c>
      <c s="25" t="s">
        <v>131</v>
      </c>
      <c s="26">
        <v>3.38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41</v>
      </c>
      <c r="E166" s="29" t="s">
        <v>247</v>
      </c>
    </row>
    <row r="167" spans="1:5" ht="25.5">
      <c r="A167" s="30" t="s">
        <v>42</v>
      </c>
      <c r="E167" s="37" t="s">
        <v>517</v>
      </c>
    </row>
    <row r="168" spans="1:5" ht="12.75">
      <c r="A168" t="s">
        <v>43</v>
      </c>
      <c r="E168" s="29" t="s">
        <v>38</v>
      </c>
    </row>
    <row r="169" spans="1:16" ht="12.75">
      <c r="A169" s="19" t="s">
        <v>35</v>
      </c>
      <c s="23" t="s">
        <v>283</v>
      </c>
      <c s="23" t="s">
        <v>249</v>
      </c>
      <c s="19" t="s">
        <v>38</v>
      </c>
      <c s="24" t="s">
        <v>250</v>
      </c>
      <c s="25" t="s">
        <v>131</v>
      </c>
      <c s="26">
        <v>3.38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41</v>
      </c>
      <c r="E170" s="29" t="s">
        <v>251</v>
      </c>
    </row>
    <row r="171" spans="1:5" ht="12.75">
      <c r="A171" s="30" t="s">
        <v>42</v>
      </c>
      <c r="E171" s="31" t="s">
        <v>38</v>
      </c>
    </row>
    <row r="172" spans="1:5" ht="12.75">
      <c r="A172" t="s">
        <v>43</v>
      </c>
      <c r="E172" s="29" t="s">
        <v>38</v>
      </c>
    </row>
    <row r="173" spans="1:16" ht="25.5">
      <c r="A173" s="19" t="s">
        <v>35</v>
      </c>
      <c s="23" t="s">
        <v>303</v>
      </c>
      <c s="23" t="s">
        <v>518</v>
      </c>
      <c s="19" t="s">
        <v>38</v>
      </c>
      <c s="24" t="s">
        <v>519</v>
      </c>
      <c s="25" t="s">
        <v>131</v>
      </c>
      <c s="26">
        <v>73.03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41</v>
      </c>
      <c r="E174" s="29" t="s">
        <v>520</v>
      </c>
    </row>
    <row r="175" spans="1:5" ht="114.75">
      <c r="A175" s="30" t="s">
        <v>42</v>
      </c>
      <c r="E175" s="37" t="s">
        <v>473</v>
      </c>
    </row>
    <row r="176" spans="1:5" ht="12.75">
      <c r="A176" t="s">
        <v>43</v>
      </c>
      <c r="E176" s="29" t="s">
        <v>38</v>
      </c>
    </row>
    <row r="177" spans="1:16" ht="12.75">
      <c r="A177" s="19" t="s">
        <v>35</v>
      </c>
      <c s="23" t="s">
        <v>276</v>
      </c>
      <c s="23" t="s">
        <v>521</v>
      </c>
      <c s="19" t="s">
        <v>38</v>
      </c>
      <c s="24" t="s">
        <v>522</v>
      </c>
      <c s="25" t="s">
        <v>131</v>
      </c>
      <c s="26">
        <v>73.03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41</v>
      </c>
      <c r="E178" s="29" t="s">
        <v>523</v>
      </c>
    </row>
    <row r="179" spans="1:5" ht="12.75">
      <c r="A179" s="30" t="s">
        <v>42</v>
      </c>
      <c r="E179" s="31" t="s">
        <v>38</v>
      </c>
    </row>
    <row r="180" spans="1:5" ht="12.75">
      <c r="A180" t="s">
        <v>43</v>
      </c>
      <c r="E180" s="29" t="s">
        <v>38</v>
      </c>
    </row>
    <row r="181" spans="1:16" ht="12.75">
      <c r="A181" s="19" t="s">
        <v>35</v>
      </c>
      <c s="23" t="s">
        <v>306</v>
      </c>
      <c s="23" t="s">
        <v>524</v>
      </c>
      <c s="19" t="s">
        <v>38</v>
      </c>
      <c s="24" t="s">
        <v>525</v>
      </c>
      <c s="25" t="s">
        <v>131</v>
      </c>
      <c s="26">
        <v>73.03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41</v>
      </c>
      <c r="E182" s="29" t="s">
        <v>526</v>
      </c>
    </row>
    <row r="183" spans="1:5" ht="12.75">
      <c r="A183" s="30" t="s">
        <v>42</v>
      </c>
      <c r="E183" s="31" t="s">
        <v>38</v>
      </c>
    </row>
    <row r="184" spans="1:5" ht="12.75">
      <c r="A184" t="s">
        <v>43</v>
      </c>
      <c r="E184" s="29" t="s">
        <v>38</v>
      </c>
    </row>
    <row r="185" spans="1:16" ht="12.75">
      <c r="A185" s="19" t="s">
        <v>35</v>
      </c>
      <c s="23" t="s">
        <v>279</v>
      </c>
      <c s="23" t="s">
        <v>527</v>
      </c>
      <c s="19" t="s">
        <v>38</v>
      </c>
      <c s="24" t="s">
        <v>528</v>
      </c>
      <c s="25" t="s">
        <v>131</v>
      </c>
      <c s="26">
        <v>95.9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41</v>
      </c>
      <c r="E186" s="29" t="s">
        <v>529</v>
      </c>
    </row>
    <row r="187" spans="1:5" ht="12.75">
      <c r="A187" s="30" t="s">
        <v>42</v>
      </c>
      <c r="E187" s="31" t="s">
        <v>38</v>
      </c>
    </row>
    <row r="188" spans="1:5" ht="12.75">
      <c r="A188" t="s">
        <v>43</v>
      </c>
      <c r="E188" s="29" t="s">
        <v>38</v>
      </c>
    </row>
    <row r="189" spans="1:16" ht="25.5">
      <c r="A189" s="19" t="s">
        <v>35</v>
      </c>
      <c s="23" t="s">
        <v>267</v>
      </c>
      <c s="23" t="s">
        <v>530</v>
      </c>
      <c s="19" t="s">
        <v>38</v>
      </c>
      <c s="24" t="s">
        <v>531</v>
      </c>
      <c s="25" t="s">
        <v>131</v>
      </c>
      <c s="26">
        <v>95.9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41</v>
      </c>
      <c r="E190" s="29" t="s">
        <v>532</v>
      </c>
    </row>
    <row r="191" spans="1:5" ht="38.25">
      <c r="A191" s="30" t="s">
        <v>42</v>
      </c>
      <c r="E191" s="37" t="s">
        <v>481</v>
      </c>
    </row>
    <row r="192" spans="1:5" ht="12.75">
      <c r="A192" t="s">
        <v>43</v>
      </c>
      <c r="E192" s="29" t="s">
        <v>38</v>
      </c>
    </row>
    <row r="193" spans="1:18" ht="12.75" customHeight="1">
      <c r="A193" s="5" t="s">
        <v>33</v>
      </c>
      <c s="5"/>
      <c s="34" t="s">
        <v>62</v>
      </c>
      <c s="5"/>
      <c s="21" t="s">
        <v>253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0+I194+I198+I202+I206+I210+I214+I218+I222+I226+I230+I234+I238+I242+I246+I250+I254+I258+I262+I266+I270+I274+I278+I282+I286+I290+I294</f>
      </c>
      <c>
        <f>0+O194+O198+O202+O206+O210+O214+O218+O222+O226+O230+O234+O238+O242+O246+O250+O254+O258+O262+O266+O270+O274+O278+O282+O286+O290+O294</f>
      </c>
    </row>
    <row r="194" spans="1:16" ht="12.75">
      <c r="A194" s="19" t="s">
        <v>35</v>
      </c>
      <c s="23" t="s">
        <v>325</v>
      </c>
      <c s="23" t="s">
        <v>261</v>
      </c>
      <c s="19" t="s">
        <v>38</v>
      </c>
      <c s="24" t="s">
        <v>262</v>
      </c>
      <c s="25" t="s">
        <v>48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41</v>
      </c>
      <c r="E195" s="29" t="s">
        <v>263</v>
      </c>
    </row>
    <row r="196" spans="1:5" ht="12.75">
      <c r="A196" s="30" t="s">
        <v>42</v>
      </c>
      <c r="E196" s="31" t="s">
        <v>38</v>
      </c>
    </row>
    <row r="197" spans="1:5" ht="12.75">
      <c r="A197" t="s">
        <v>43</v>
      </c>
      <c r="E197" s="29" t="s">
        <v>38</v>
      </c>
    </row>
    <row r="198" spans="1:16" ht="12.75">
      <c r="A198" s="19" t="s">
        <v>35</v>
      </c>
      <c s="23" t="s">
        <v>461</v>
      </c>
      <c s="23" t="s">
        <v>408</v>
      </c>
      <c s="19" t="s">
        <v>38</v>
      </c>
      <c s="24" t="s">
        <v>409</v>
      </c>
      <c s="25" t="s">
        <v>48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41</v>
      </c>
      <c r="E199" s="29" t="s">
        <v>410</v>
      </c>
    </row>
    <row r="200" spans="1:5" ht="12.75">
      <c r="A200" s="30" t="s">
        <v>42</v>
      </c>
      <c r="E200" s="31" t="s">
        <v>38</v>
      </c>
    </row>
    <row r="201" spans="1:5" ht="12.75">
      <c r="A201" t="s">
        <v>43</v>
      </c>
      <c r="E201" s="29" t="s">
        <v>38</v>
      </c>
    </row>
    <row r="202" spans="1:16" ht="12.75">
      <c r="A202" s="19" t="s">
        <v>35</v>
      </c>
      <c s="23" t="s">
        <v>533</v>
      </c>
      <c s="23" t="s">
        <v>265</v>
      </c>
      <c s="19" t="s">
        <v>38</v>
      </c>
      <c s="24" t="s">
        <v>266</v>
      </c>
      <c s="25" t="s">
        <v>48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41</v>
      </c>
      <c r="E203" s="29" t="s">
        <v>266</v>
      </c>
    </row>
    <row r="204" spans="1:5" ht="12.75">
      <c r="A204" s="30" t="s">
        <v>42</v>
      </c>
      <c r="E204" s="31" t="s">
        <v>38</v>
      </c>
    </row>
    <row r="205" spans="1:5" ht="12.75">
      <c r="A205" t="s">
        <v>43</v>
      </c>
      <c r="E205" s="29" t="s">
        <v>38</v>
      </c>
    </row>
    <row r="206" spans="1:16" ht="25.5">
      <c r="A206" s="19" t="s">
        <v>35</v>
      </c>
      <c s="23" t="s">
        <v>534</v>
      </c>
      <c s="23" t="s">
        <v>413</v>
      </c>
      <c s="19" t="s">
        <v>38</v>
      </c>
      <c s="24" t="s">
        <v>414</v>
      </c>
      <c s="25" t="s">
        <v>153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41</v>
      </c>
      <c r="E207" s="29" t="s">
        <v>38</v>
      </c>
    </row>
    <row r="208" spans="1:5" ht="12.75">
      <c r="A208" s="30" t="s">
        <v>42</v>
      </c>
      <c r="E208" s="31" t="s">
        <v>38</v>
      </c>
    </row>
    <row r="209" spans="1:5" ht="12.75">
      <c r="A209" t="s">
        <v>43</v>
      </c>
      <c r="E209" s="29" t="s">
        <v>38</v>
      </c>
    </row>
    <row r="210" spans="1:16" ht="12.75">
      <c r="A210" s="19" t="s">
        <v>35</v>
      </c>
      <c s="23" t="s">
        <v>535</v>
      </c>
      <c s="23" t="s">
        <v>268</v>
      </c>
      <c s="19" t="s">
        <v>38</v>
      </c>
      <c s="24" t="s">
        <v>269</v>
      </c>
      <c s="25" t="s">
        <v>48</v>
      </c>
      <c s="26">
        <v>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41</v>
      </c>
      <c r="E211" s="29" t="s">
        <v>269</v>
      </c>
    </row>
    <row r="212" spans="1:5" ht="12.75">
      <c r="A212" s="30" t="s">
        <v>42</v>
      </c>
      <c r="E212" s="31" t="s">
        <v>38</v>
      </c>
    </row>
    <row r="213" spans="1:5" ht="12.75">
      <c r="A213" t="s">
        <v>43</v>
      </c>
      <c r="E213" s="29" t="s">
        <v>38</v>
      </c>
    </row>
    <row r="214" spans="1:16" ht="12.75">
      <c r="A214" s="19" t="s">
        <v>35</v>
      </c>
      <c s="23" t="s">
        <v>416</v>
      </c>
      <c s="23" t="s">
        <v>536</v>
      </c>
      <c s="19" t="s">
        <v>38</v>
      </c>
      <c s="24" t="s">
        <v>537</v>
      </c>
      <c s="25" t="s">
        <v>48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41</v>
      </c>
      <c r="E215" s="29" t="s">
        <v>537</v>
      </c>
    </row>
    <row r="216" spans="1:5" ht="12.75">
      <c r="A216" s="30" t="s">
        <v>42</v>
      </c>
      <c r="E216" s="31" t="s">
        <v>38</v>
      </c>
    </row>
    <row r="217" spans="1:5" ht="12.75">
      <c r="A217" t="s">
        <v>43</v>
      </c>
      <c r="E217" s="29" t="s">
        <v>38</v>
      </c>
    </row>
    <row r="218" spans="1:16" ht="12.75">
      <c r="A218" s="19" t="s">
        <v>35</v>
      </c>
      <c s="23" t="s">
        <v>420</v>
      </c>
      <c s="23" t="s">
        <v>538</v>
      </c>
      <c s="19" t="s">
        <v>38</v>
      </c>
      <c s="24" t="s">
        <v>539</v>
      </c>
      <c s="25" t="s">
        <v>48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41</v>
      </c>
      <c r="E219" s="29" t="s">
        <v>539</v>
      </c>
    </row>
    <row r="220" spans="1:5" ht="12.75">
      <c r="A220" s="30" t="s">
        <v>42</v>
      </c>
      <c r="E220" s="31" t="s">
        <v>38</v>
      </c>
    </row>
    <row r="221" spans="1:5" ht="12.75">
      <c r="A221" t="s">
        <v>43</v>
      </c>
      <c r="E221" s="29" t="s">
        <v>38</v>
      </c>
    </row>
    <row r="222" spans="1:16" ht="12.75">
      <c r="A222" s="19" t="s">
        <v>35</v>
      </c>
      <c s="23" t="s">
        <v>462</v>
      </c>
      <c s="23" t="s">
        <v>540</v>
      </c>
      <c s="19" t="s">
        <v>38</v>
      </c>
      <c s="24" t="s">
        <v>541</v>
      </c>
      <c s="25" t="s">
        <v>48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41</v>
      </c>
      <c r="E223" s="29" t="s">
        <v>541</v>
      </c>
    </row>
    <row r="224" spans="1:5" ht="12.75">
      <c r="A224" s="30" t="s">
        <v>42</v>
      </c>
      <c r="E224" s="31" t="s">
        <v>38</v>
      </c>
    </row>
    <row r="225" spans="1:5" ht="12.75">
      <c r="A225" t="s">
        <v>43</v>
      </c>
      <c r="E225" s="29" t="s">
        <v>38</v>
      </c>
    </row>
    <row r="226" spans="1:16" ht="12.75">
      <c r="A226" s="19" t="s">
        <v>35</v>
      </c>
      <c s="23" t="s">
        <v>468</v>
      </c>
      <c s="23" t="s">
        <v>542</v>
      </c>
      <c s="19" t="s">
        <v>38</v>
      </c>
      <c s="24" t="s">
        <v>543</v>
      </c>
      <c s="25" t="s">
        <v>48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41</v>
      </c>
      <c r="E227" s="29" t="s">
        <v>543</v>
      </c>
    </row>
    <row r="228" spans="1:5" ht="12.75">
      <c r="A228" s="30" t="s">
        <v>42</v>
      </c>
      <c r="E228" s="31" t="s">
        <v>38</v>
      </c>
    </row>
    <row r="229" spans="1:5" ht="12.75">
      <c r="A229" t="s">
        <v>43</v>
      </c>
      <c r="E229" s="29" t="s">
        <v>38</v>
      </c>
    </row>
    <row r="230" spans="1:16" ht="12.75">
      <c r="A230" s="19" t="s">
        <v>35</v>
      </c>
      <c s="23" t="s">
        <v>338</v>
      </c>
      <c s="23" t="s">
        <v>271</v>
      </c>
      <c s="19" t="s">
        <v>38</v>
      </c>
      <c s="24" t="s">
        <v>272</v>
      </c>
      <c s="25" t="s">
        <v>48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41</v>
      </c>
      <c r="E231" s="29" t="s">
        <v>272</v>
      </c>
    </row>
    <row r="232" spans="1:5" ht="12.75">
      <c r="A232" s="30" t="s">
        <v>42</v>
      </c>
      <c r="E232" s="31" t="s">
        <v>38</v>
      </c>
    </row>
    <row r="233" spans="1:5" ht="12.75">
      <c r="A233" t="s">
        <v>43</v>
      </c>
      <c r="E233" s="29" t="s">
        <v>38</v>
      </c>
    </row>
    <row r="234" spans="1:16" ht="12.75">
      <c r="A234" s="19" t="s">
        <v>35</v>
      </c>
      <c s="23" t="s">
        <v>332</v>
      </c>
      <c s="23" t="s">
        <v>274</v>
      </c>
      <c s="19" t="s">
        <v>38</v>
      </c>
      <c s="24" t="s">
        <v>275</v>
      </c>
      <c s="25" t="s">
        <v>48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41</v>
      </c>
      <c r="E235" s="29" t="s">
        <v>275</v>
      </c>
    </row>
    <row r="236" spans="1:5" ht="12.75">
      <c r="A236" s="30" t="s">
        <v>42</v>
      </c>
      <c r="E236" s="31" t="s">
        <v>38</v>
      </c>
    </row>
    <row r="237" spans="1:5" ht="12.75">
      <c r="A237" t="s">
        <v>43</v>
      </c>
      <c r="E237" s="29" t="s">
        <v>38</v>
      </c>
    </row>
    <row r="238" spans="1:16" ht="12.75">
      <c r="A238" s="19" t="s">
        <v>35</v>
      </c>
      <c s="23" t="s">
        <v>425</v>
      </c>
      <c s="23" t="s">
        <v>423</v>
      </c>
      <c s="19" t="s">
        <v>38</v>
      </c>
      <c s="24" t="s">
        <v>424</v>
      </c>
      <c s="25" t="s">
        <v>48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41</v>
      </c>
      <c r="E239" s="29" t="s">
        <v>424</v>
      </c>
    </row>
    <row r="240" spans="1:5" ht="12.75">
      <c r="A240" s="30" t="s">
        <v>42</v>
      </c>
      <c r="E240" s="31" t="s">
        <v>38</v>
      </c>
    </row>
    <row r="241" spans="1:5" ht="12.75">
      <c r="A241" t="s">
        <v>43</v>
      </c>
      <c r="E241" s="29" t="s">
        <v>38</v>
      </c>
    </row>
    <row r="242" spans="1:16" ht="12.75">
      <c r="A242" s="19" t="s">
        <v>35</v>
      </c>
      <c s="23" t="s">
        <v>467</v>
      </c>
      <c s="23" t="s">
        <v>277</v>
      </c>
      <c s="19" t="s">
        <v>38</v>
      </c>
      <c s="24" t="s">
        <v>278</v>
      </c>
      <c s="25" t="s">
        <v>48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41</v>
      </c>
      <c r="E243" s="29" t="s">
        <v>278</v>
      </c>
    </row>
    <row r="244" spans="1:5" ht="12.75">
      <c r="A244" s="30" t="s">
        <v>42</v>
      </c>
      <c r="E244" s="31" t="s">
        <v>38</v>
      </c>
    </row>
    <row r="245" spans="1:5" ht="12.75">
      <c r="A245" t="s">
        <v>43</v>
      </c>
      <c r="E245" s="29" t="s">
        <v>38</v>
      </c>
    </row>
    <row r="246" spans="1:16" ht="12.75">
      <c r="A246" s="19" t="s">
        <v>35</v>
      </c>
      <c s="23" t="s">
        <v>544</v>
      </c>
      <c s="23" t="s">
        <v>426</v>
      </c>
      <c s="19" t="s">
        <v>38</v>
      </c>
      <c s="24" t="s">
        <v>427</v>
      </c>
      <c s="25" t="s">
        <v>48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41</v>
      </c>
      <c r="E247" s="29" t="s">
        <v>428</v>
      </c>
    </row>
    <row r="248" spans="1:5" ht="12.75">
      <c r="A248" s="30" t="s">
        <v>42</v>
      </c>
      <c r="E248" s="31" t="s">
        <v>38</v>
      </c>
    </row>
    <row r="249" spans="1:5" ht="12.75">
      <c r="A249" t="s">
        <v>43</v>
      </c>
      <c r="E249" s="29" t="s">
        <v>38</v>
      </c>
    </row>
    <row r="250" spans="1:16" ht="12.75">
      <c r="A250" s="19" t="s">
        <v>35</v>
      </c>
      <c s="23" t="s">
        <v>463</v>
      </c>
      <c s="23" t="s">
        <v>284</v>
      </c>
      <c s="19" t="s">
        <v>38</v>
      </c>
      <c s="24" t="s">
        <v>285</v>
      </c>
      <c s="25" t="s">
        <v>48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41</v>
      </c>
      <c r="E251" s="29" t="s">
        <v>285</v>
      </c>
    </row>
    <row r="252" spans="1:5" ht="12.75">
      <c r="A252" s="30" t="s">
        <v>42</v>
      </c>
      <c r="E252" s="31" t="s">
        <v>38</v>
      </c>
    </row>
    <row r="253" spans="1:5" ht="12.75">
      <c r="A253" t="s">
        <v>43</v>
      </c>
      <c r="E253" s="29" t="s">
        <v>38</v>
      </c>
    </row>
    <row r="254" spans="1:16" ht="12.75">
      <c r="A254" s="19" t="s">
        <v>35</v>
      </c>
      <c s="23" t="s">
        <v>545</v>
      </c>
      <c s="23" t="s">
        <v>546</v>
      </c>
      <c s="19" t="s">
        <v>38</v>
      </c>
      <c s="24" t="s">
        <v>547</v>
      </c>
      <c s="25" t="s">
        <v>48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41</v>
      </c>
      <c r="E255" s="29" t="s">
        <v>548</v>
      </c>
    </row>
    <row r="256" spans="1:5" ht="12.75">
      <c r="A256" s="30" t="s">
        <v>42</v>
      </c>
      <c r="E256" s="31" t="s">
        <v>38</v>
      </c>
    </row>
    <row r="257" spans="1:5" ht="12.75">
      <c r="A257" t="s">
        <v>43</v>
      </c>
      <c r="E257" s="29" t="s">
        <v>38</v>
      </c>
    </row>
    <row r="258" spans="1:16" ht="12.75">
      <c r="A258" s="19" t="s">
        <v>35</v>
      </c>
      <c s="23" t="s">
        <v>312</v>
      </c>
      <c s="23" t="s">
        <v>432</v>
      </c>
      <c s="19" t="s">
        <v>38</v>
      </c>
      <c s="24" t="s">
        <v>433</v>
      </c>
      <c s="25" t="s">
        <v>153</v>
      </c>
      <c s="26">
        <v>57.551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41</v>
      </c>
      <c r="E259" s="29" t="s">
        <v>433</v>
      </c>
    </row>
    <row r="260" spans="1:5" ht="25.5">
      <c r="A260" s="30" t="s">
        <v>42</v>
      </c>
      <c r="E260" s="31" t="s">
        <v>549</v>
      </c>
    </row>
    <row r="261" spans="1:5" ht="12.75">
      <c r="A261" t="s">
        <v>43</v>
      </c>
      <c r="E261" s="29" t="s">
        <v>38</v>
      </c>
    </row>
    <row r="262" spans="1:16" ht="25.5">
      <c r="A262" s="19" t="s">
        <v>35</v>
      </c>
      <c s="23" t="s">
        <v>309</v>
      </c>
      <c s="23" t="s">
        <v>445</v>
      </c>
      <c s="19" t="s">
        <v>38</v>
      </c>
      <c s="24" t="s">
        <v>446</v>
      </c>
      <c s="25" t="s">
        <v>153</v>
      </c>
      <c s="26">
        <v>56.7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41</v>
      </c>
      <c r="E263" s="29" t="s">
        <v>550</v>
      </c>
    </row>
    <row r="264" spans="1:5" ht="12.75">
      <c r="A264" s="30" t="s">
        <v>42</v>
      </c>
      <c r="E264" s="31" t="s">
        <v>551</v>
      </c>
    </row>
    <row r="265" spans="1:5" ht="12.75">
      <c r="A265" t="s">
        <v>43</v>
      </c>
      <c r="E265" s="29" t="s">
        <v>38</v>
      </c>
    </row>
    <row r="266" spans="1:16" ht="12.75">
      <c r="A266" s="19" t="s">
        <v>35</v>
      </c>
      <c s="23" t="s">
        <v>264</v>
      </c>
      <c s="23" t="s">
        <v>459</v>
      </c>
      <c s="19" t="s">
        <v>38</v>
      </c>
      <c s="24" t="s">
        <v>460</v>
      </c>
      <c s="25" t="s">
        <v>301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41</v>
      </c>
      <c r="E267" s="29" t="s">
        <v>297</v>
      </c>
    </row>
    <row r="268" spans="1:5" ht="12.75">
      <c r="A268" s="30" t="s">
        <v>42</v>
      </c>
      <c r="E268" s="31" t="s">
        <v>38</v>
      </c>
    </row>
    <row r="269" spans="1:5" ht="12.75">
      <c r="A269" t="s">
        <v>43</v>
      </c>
      <c r="E269" s="29" t="s">
        <v>38</v>
      </c>
    </row>
    <row r="270" spans="1:16" ht="12.75">
      <c r="A270" s="19" t="s">
        <v>35</v>
      </c>
      <c s="23" t="s">
        <v>315</v>
      </c>
      <c s="23" t="s">
        <v>295</v>
      </c>
      <c s="19" t="s">
        <v>38</v>
      </c>
      <c s="24" t="s">
        <v>296</v>
      </c>
      <c s="25" t="s">
        <v>48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41</v>
      </c>
      <c r="E271" s="29" t="s">
        <v>297</v>
      </c>
    </row>
    <row r="272" spans="1:5" ht="12.75">
      <c r="A272" s="30" t="s">
        <v>42</v>
      </c>
      <c r="E272" s="31" t="s">
        <v>38</v>
      </c>
    </row>
    <row r="273" spans="1:5" ht="12.75">
      <c r="A273" t="s">
        <v>43</v>
      </c>
      <c r="E273" s="29" t="s">
        <v>38</v>
      </c>
    </row>
    <row r="274" spans="1:16" ht="12.75">
      <c r="A274" s="19" t="s">
        <v>35</v>
      </c>
      <c s="23" t="s">
        <v>320</v>
      </c>
      <c s="23" t="s">
        <v>552</v>
      </c>
      <c s="19" t="s">
        <v>38</v>
      </c>
      <c s="24" t="s">
        <v>553</v>
      </c>
      <c s="25" t="s">
        <v>48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41</v>
      </c>
      <c r="E275" s="29" t="s">
        <v>553</v>
      </c>
    </row>
    <row r="276" spans="1:5" ht="12.75">
      <c r="A276" s="30" t="s">
        <v>42</v>
      </c>
      <c r="E276" s="31" t="s">
        <v>38</v>
      </c>
    </row>
    <row r="277" spans="1:5" ht="12.75">
      <c r="A277" t="s">
        <v>43</v>
      </c>
      <c r="E277" s="29" t="s">
        <v>38</v>
      </c>
    </row>
    <row r="278" spans="1:16" ht="12.75">
      <c r="A278" s="19" t="s">
        <v>35</v>
      </c>
      <c s="23" t="s">
        <v>412</v>
      </c>
      <c s="23" t="s">
        <v>554</v>
      </c>
      <c s="19" t="s">
        <v>38</v>
      </c>
      <c s="24" t="s">
        <v>555</v>
      </c>
      <c s="25" t="s">
        <v>48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41</v>
      </c>
      <c r="E279" s="29" t="s">
        <v>555</v>
      </c>
    </row>
    <row r="280" spans="1:5" ht="12.75">
      <c r="A280" s="30" t="s">
        <v>42</v>
      </c>
      <c r="E280" s="31" t="s">
        <v>556</v>
      </c>
    </row>
    <row r="281" spans="1:5" ht="12.75">
      <c r="A281" t="s">
        <v>43</v>
      </c>
      <c r="E281" s="29" t="s">
        <v>38</v>
      </c>
    </row>
    <row r="282" spans="1:16" ht="12.75">
      <c r="A282" s="19" t="s">
        <v>35</v>
      </c>
      <c s="23" t="s">
        <v>411</v>
      </c>
      <c s="23" t="s">
        <v>304</v>
      </c>
      <c s="19" t="s">
        <v>38</v>
      </c>
      <c s="24" t="s">
        <v>305</v>
      </c>
      <c s="25" t="s">
        <v>48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41</v>
      </c>
      <c r="E283" s="29" t="s">
        <v>305</v>
      </c>
    </row>
    <row r="284" spans="1:5" ht="12.75">
      <c r="A284" s="30" t="s">
        <v>42</v>
      </c>
      <c r="E284" s="31" t="s">
        <v>38</v>
      </c>
    </row>
    <row r="285" spans="1:5" ht="12.75">
      <c r="A285" t="s">
        <v>43</v>
      </c>
      <c r="E285" s="29" t="s">
        <v>38</v>
      </c>
    </row>
    <row r="286" spans="1:16" ht="25.5">
      <c r="A286" s="19" t="s">
        <v>35</v>
      </c>
      <c s="23" t="s">
        <v>557</v>
      </c>
      <c s="23" t="s">
        <v>307</v>
      </c>
      <c s="19" t="s">
        <v>38</v>
      </c>
      <c s="24" t="s">
        <v>308</v>
      </c>
      <c s="25" t="s">
        <v>48</v>
      </c>
      <c s="26">
        <v>3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41</v>
      </c>
      <c r="E287" s="29" t="s">
        <v>308</v>
      </c>
    </row>
    <row r="288" spans="1:5" ht="12.75">
      <c r="A288" s="30" t="s">
        <v>42</v>
      </c>
      <c r="E288" s="31" t="s">
        <v>38</v>
      </c>
    </row>
    <row r="289" spans="1:5" ht="12.75">
      <c r="A289" t="s">
        <v>43</v>
      </c>
      <c r="E289" s="29" t="s">
        <v>38</v>
      </c>
    </row>
    <row r="290" spans="1:16" ht="12.75">
      <c r="A290" s="19" t="s">
        <v>35</v>
      </c>
      <c s="23" t="s">
        <v>558</v>
      </c>
      <c s="23" t="s">
        <v>310</v>
      </c>
      <c s="19" t="s">
        <v>38</v>
      </c>
      <c s="24" t="s">
        <v>311</v>
      </c>
      <c s="25" t="s">
        <v>48</v>
      </c>
      <c s="26">
        <v>3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41</v>
      </c>
      <c r="E291" s="29" t="s">
        <v>38</v>
      </c>
    </row>
    <row r="292" spans="1:5" ht="12.75">
      <c r="A292" s="30" t="s">
        <v>42</v>
      </c>
      <c r="E292" s="31" t="s">
        <v>38</v>
      </c>
    </row>
    <row r="293" spans="1:5" ht="12.75">
      <c r="A293" t="s">
        <v>43</v>
      </c>
      <c r="E293" s="29" t="s">
        <v>38</v>
      </c>
    </row>
    <row r="294" spans="1:16" ht="25.5">
      <c r="A294" s="19" t="s">
        <v>35</v>
      </c>
      <c s="23" t="s">
        <v>559</v>
      </c>
      <c s="23" t="s">
        <v>464</v>
      </c>
      <c s="19" t="s">
        <v>38</v>
      </c>
      <c s="24" t="s">
        <v>465</v>
      </c>
      <c s="25" t="s">
        <v>48</v>
      </c>
      <c s="26">
        <v>3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41</v>
      </c>
      <c r="E295" s="29" t="s">
        <v>466</v>
      </c>
    </row>
    <row r="296" spans="1:5" ht="12.75">
      <c r="A296" s="30" t="s">
        <v>42</v>
      </c>
      <c r="E296" s="31" t="s">
        <v>38</v>
      </c>
    </row>
    <row r="297" spans="1:5" ht="12.75">
      <c r="A297" t="s">
        <v>43</v>
      </c>
      <c r="E297" s="29" t="s">
        <v>38</v>
      </c>
    </row>
    <row r="298" spans="1:18" ht="12.75" customHeight="1">
      <c r="A298" s="5" t="s">
        <v>33</v>
      </c>
      <c s="5"/>
      <c s="34" t="s">
        <v>30</v>
      </c>
      <c s="5"/>
      <c s="21" t="s">
        <v>34</v>
      </c>
      <c s="5"/>
      <c s="5"/>
      <c s="5"/>
      <c s="35">
        <f>0+Q298</f>
      </c>
      <c r="O298">
        <f>0+R298</f>
      </c>
      <c r="Q298">
        <f>0+I299+I303+I307+I311</f>
      </c>
      <c>
        <f>0+O299+O303+O307+O311</f>
      </c>
    </row>
    <row r="299" spans="1:16" ht="12.75">
      <c r="A299" s="19" t="s">
        <v>35</v>
      </c>
      <c s="23" t="s">
        <v>560</v>
      </c>
      <c s="23" t="s">
        <v>561</v>
      </c>
      <c s="19" t="s">
        <v>38</v>
      </c>
      <c s="24" t="s">
        <v>562</v>
      </c>
      <c s="25" t="s">
        <v>48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41</v>
      </c>
      <c r="E300" s="29" t="s">
        <v>563</v>
      </c>
    </row>
    <row r="301" spans="1:5" ht="12.75">
      <c r="A301" s="30" t="s">
        <v>42</v>
      </c>
      <c r="E301" s="31" t="s">
        <v>38</v>
      </c>
    </row>
    <row r="302" spans="1:5" ht="12.75">
      <c r="A302" t="s">
        <v>43</v>
      </c>
      <c r="E302" s="29" t="s">
        <v>38</v>
      </c>
    </row>
    <row r="303" spans="1:16" ht="25.5">
      <c r="A303" s="19" t="s">
        <v>35</v>
      </c>
      <c s="23" t="s">
        <v>564</v>
      </c>
      <c s="23" t="s">
        <v>565</v>
      </c>
      <c s="19" t="s">
        <v>38</v>
      </c>
      <c s="24" t="s">
        <v>566</v>
      </c>
      <c s="25" t="s">
        <v>153</v>
      </c>
      <c s="26">
        <v>8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41</v>
      </c>
      <c r="E304" s="29" t="s">
        <v>567</v>
      </c>
    </row>
    <row r="305" spans="1:5" ht="12.75">
      <c r="A305" s="30" t="s">
        <v>42</v>
      </c>
      <c r="E305" s="31" t="s">
        <v>38</v>
      </c>
    </row>
    <row r="306" spans="1:5" ht="12.75">
      <c r="A306" t="s">
        <v>43</v>
      </c>
      <c r="E306" s="29" t="s">
        <v>38</v>
      </c>
    </row>
    <row r="307" spans="1:16" ht="25.5">
      <c r="A307" s="19" t="s">
        <v>35</v>
      </c>
      <c s="23" t="s">
        <v>568</v>
      </c>
      <c s="23" t="s">
        <v>569</v>
      </c>
      <c s="19" t="s">
        <v>38</v>
      </c>
      <c s="24" t="s">
        <v>570</v>
      </c>
      <c s="25" t="s">
        <v>153</v>
      </c>
      <c s="26">
        <v>30.5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41</v>
      </c>
      <c r="E308" s="29" t="s">
        <v>571</v>
      </c>
    </row>
    <row r="309" spans="1:5" ht="38.25">
      <c r="A309" s="30" t="s">
        <v>42</v>
      </c>
      <c r="E309" s="37" t="s">
        <v>572</v>
      </c>
    </row>
    <row r="310" spans="1:5" ht="12.75">
      <c r="A310" t="s">
        <v>43</v>
      </c>
      <c r="E310" s="29" t="s">
        <v>38</v>
      </c>
    </row>
    <row r="311" spans="1:16" ht="12.75">
      <c r="A311" s="19" t="s">
        <v>35</v>
      </c>
      <c s="23" t="s">
        <v>573</v>
      </c>
      <c s="23" t="s">
        <v>574</v>
      </c>
      <c s="19" t="s">
        <v>38</v>
      </c>
      <c s="24" t="s">
        <v>575</v>
      </c>
      <c s="25" t="s">
        <v>153</v>
      </c>
      <c s="26">
        <v>8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51">
      <c r="A312" s="28" t="s">
        <v>41</v>
      </c>
      <c r="E312" s="29" t="s">
        <v>576</v>
      </c>
    </row>
    <row r="313" spans="1:5" ht="12.75">
      <c r="A313" s="30" t="s">
        <v>42</v>
      </c>
      <c r="E313" s="31" t="s">
        <v>38</v>
      </c>
    </row>
    <row r="314" spans="1:5" ht="12.75">
      <c r="A314" t="s">
        <v>43</v>
      </c>
      <c r="E314" s="29" t="s">
        <v>38</v>
      </c>
    </row>
    <row r="315" spans="1:18" ht="12.75" customHeight="1">
      <c r="A315" s="5" t="s">
        <v>33</v>
      </c>
      <c s="5"/>
      <c s="34" t="s">
        <v>330</v>
      </c>
      <c s="5"/>
      <c s="21" t="s">
        <v>331</v>
      </c>
      <c s="5"/>
      <c s="5"/>
      <c s="5"/>
      <c s="35">
        <f>0+Q315</f>
      </c>
      <c r="O315">
        <f>0+R315</f>
      </c>
      <c r="Q315">
        <f>0+I316</f>
      </c>
      <c>
        <f>0+O316</f>
      </c>
    </row>
    <row r="316" spans="1:16" ht="12.75">
      <c r="A316" s="19" t="s">
        <v>35</v>
      </c>
      <c s="23" t="s">
        <v>577</v>
      </c>
      <c s="23" t="s">
        <v>333</v>
      </c>
      <c s="19" t="s">
        <v>38</v>
      </c>
      <c s="24" t="s">
        <v>334</v>
      </c>
      <c s="25" t="s">
        <v>212</v>
      </c>
      <c s="26">
        <v>336.453</v>
      </c>
      <c s="27">
        <v>0</v>
      </c>
      <c s="27">
        <f>ROUND(ROUND(H316,2)*ROUND(G316,3),2)</f>
      </c>
      <c r="O316">
        <f>(I316*21)/100</f>
      </c>
      <c t="s">
        <v>14</v>
      </c>
    </row>
    <row r="317" spans="1:5" ht="38.25">
      <c r="A317" s="28" t="s">
        <v>41</v>
      </c>
      <c r="E317" s="29" t="s">
        <v>335</v>
      </c>
    </row>
    <row r="318" spans="1:5" ht="12.75">
      <c r="A318" s="30" t="s">
        <v>42</v>
      </c>
      <c r="E318" s="31" t="s">
        <v>38</v>
      </c>
    </row>
    <row r="319" spans="1:5" ht="12.75">
      <c r="A319" t="s">
        <v>43</v>
      </c>
      <c r="E319" s="29" t="s">
        <v>38</v>
      </c>
    </row>
    <row r="320" spans="1:18" ht="12.75" customHeight="1">
      <c r="A320" s="5" t="s">
        <v>33</v>
      </c>
      <c s="5"/>
      <c s="34" t="s">
        <v>336</v>
      </c>
      <c s="5"/>
      <c s="21" t="s">
        <v>337</v>
      </c>
      <c s="5"/>
      <c s="5"/>
      <c s="5"/>
      <c s="35">
        <f>0+Q320</f>
      </c>
      <c r="O320">
        <f>0+R320</f>
      </c>
      <c r="Q320">
        <f>0+I321</f>
      </c>
      <c>
        <f>0+O321</f>
      </c>
    </row>
    <row r="321" spans="1:16" ht="12.75">
      <c r="A321" s="19" t="s">
        <v>35</v>
      </c>
      <c s="23" t="s">
        <v>578</v>
      </c>
      <c s="23" t="s">
        <v>339</v>
      </c>
      <c s="19" t="s">
        <v>38</v>
      </c>
      <c s="24" t="s">
        <v>340</v>
      </c>
      <c s="25" t="s">
        <v>212</v>
      </c>
      <c s="26">
        <v>2.95</v>
      </c>
      <c s="27">
        <v>0</v>
      </c>
      <c s="27">
        <f>ROUND(ROUND(H321,2)*ROUND(G321,3),2)</f>
      </c>
      <c r="O321">
        <f>(I321*21)/100</f>
      </c>
      <c t="s">
        <v>14</v>
      </c>
    </row>
    <row r="322" spans="1:5" ht="25.5">
      <c r="A322" s="28" t="s">
        <v>41</v>
      </c>
      <c r="E322" s="29" t="s">
        <v>341</v>
      </c>
    </row>
    <row r="323" spans="1:5" ht="12.75">
      <c r="A323" s="30" t="s">
        <v>42</v>
      </c>
      <c r="E323" s="31" t="s">
        <v>38</v>
      </c>
    </row>
    <row r="324" spans="1:5" ht="12.75">
      <c r="A324" t="s">
        <v>43</v>
      </c>
      <c r="E324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0+O8+O113+O126+O131+O144+O165+O230+O239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579</v>
      </c>
      <c s="36">
        <f>0+I8+I113+I126+I131+I144+I165+I230+I239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579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580</v>
      </c>
      <c s="19" t="s">
        <v>38</v>
      </c>
      <c s="24" t="s">
        <v>581</v>
      </c>
      <c s="25" t="s">
        <v>131</v>
      </c>
      <c s="26">
        <v>7.4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41</v>
      </c>
      <c r="E10" s="29" t="s">
        <v>582</v>
      </c>
    </row>
    <row r="11" spans="1:5" ht="38.25">
      <c r="A11" s="30" t="s">
        <v>42</v>
      </c>
      <c r="E11" s="31" t="s">
        <v>583</v>
      </c>
    </row>
    <row r="12" spans="1:5" ht="12.75">
      <c r="A12" t="s">
        <v>43</v>
      </c>
      <c r="E12" s="29" t="s">
        <v>38</v>
      </c>
    </row>
    <row r="13" spans="1:16" ht="25.5">
      <c r="A13" s="19" t="s">
        <v>35</v>
      </c>
      <c s="23" t="s">
        <v>14</v>
      </c>
      <c s="23" t="s">
        <v>470</v>
      </c>
      <c s="19" t="s">
        <v>38</v>
      </c>
      <c s="24" t="s">
        <v>471</v>
      </c>
      <c s="25" t="s">
        <v>131</v>
      </c>
      <c s="26">
        <v>11.84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41</v>
      </c>
      <c r="E14" s="29" t="s">
        <v>472</v>
      </c>
    </row>
    <row r="15" spans="1:5" ht="38.25">
      <c r="A15" s="30" t="s">
        <v>42</v>
      </c>
      <c r="E15" s="37" t="s">
        <v>584</v>
      </c>
    </row>
    <row r="16" spans="1:5" ht="12.75">
      <c r="A16" t="s">
        <v>43</v>
      </c>
      <c r="E16" s="29" t="s">
        <v>38</v>
      </c>
    </row>
    <row r="17" spans="1:16" ht="25.5">
      <c r="A17" s="19" t="s">
        <v>35</v>
      </c>
      <c s="23" t="s">
        <v>12</v>
      </c>
      <c s="23" t="s">
        <v>134</v>
      </c>
      <c s="19" t="s">
        <v>38</v>
      </c>
      <c s="24" t="s">
        <v>135</v>
      </c>
      <c s="25" t="s">
        <v>131</v>
      </c>
      <c s="26">
        <v>7.4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41</v>
      </c>
      <c r="E18" s="29" t="s">
        <v>136</v>
      </c>
    </row>
    <row r="19" spans="1:5" ht="63.75">
      <c r="A19" s="30" t="s">
        <v>42</v>
      </c>
      <c r="E19" s="37" t="s">
        <v>585</v>
      </c>
    </row>
    <row r="20" spans="1:5" ht="12.75">
      <c r="A20" t="s">
        <v>43</v>
      </c>
      <c r="E20" s="29" t="s">
        <v>38</v>
      </c>
    </row>
    <row r="21" spans="1:16" ht="25.5">
      <c r="A21" s="19" t="s">
        <v>35</v>
      </c>
      <c s="23" t="s">
        <v>24</v>
      </c>
      <c s="23" t="s">
        <v>474</v>
      </c>
      <c s="19" t="s">
        <v>38</v>
      </c>
      <c s="24" t="s">
        <v>475</v>
      </c>
      <c s="25" t="s">
        <v>131</v>
      </c>
      <c s="26">
        <v>11.84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41</v>
      </c>
      <c r="E22" s="29" t="s">
        <v>476</v>
      </c>
    </row>
    <row r="23" spans="1:5" ht="25.5">
      <c r="A23" s="30" t="s">
        <v>42</v>
      </c>
      <c r="E23" s="37" t="s">
        <v>586</v>
      </c>
    </row>
    <row r="24" spans="1:5" ht="12.75">
      <c r="A24" t="s">
        <v>43</v>
      </c>
      <c r="E24" s="29" t="s">
        <v>38</v>
      </c>
    </row>
    <row r="25" spans="1:16" ht="12.75">
      <c r="A25" s="19" t="s">
        <v>35</v>
      </c>
      <c s="23" t="s">
        <v>26</v>
      </c>
      <c s="23" t="s">
        <v>482</v>
      </c>
      <c s="19" t="s">
        <v>38</v>
      </c>
      <c s="24" t="s">
        <v>483</v>
      </c>
      <c s="25" t="s">
        <v>131</v>
      </c>
      <c s="26">
        <v>19.24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41</v>
      </c>
      <c r="E26" s="29" t="s">
        <v>484</v>
      </c>
    </row>
    <row r="27" spans="1:5" ht="51">
      <c r="A27" s="30" t="s">
        <v>42</v>
      </c>
      <c r="E27" s="37" t="s">
        <v>587</v>
      </c>
    </row>
    <row r="28" spans="1:5" ht="12.75">
      <c r="A28" t="s">
        <v>43</v>
      </c>
      <c r="E28" s="29" t="s">
        <v>38</v>
      </c>
    </row>
    <row r="29" spans="1:16" ht="12.75">
      <c r="A29" s="19" t="s">
        <v>35</v>
      </c>
      <c s="23" t="s">
        <v>13</v>
      </c>
      <c s="23" t="s">
        <v>141</v>
      </c>
      <c s="19" t="s">
        <v>38</v>
      </c>
      <c s="24" t="s">
        <v>142</v>
      </c>
      <c s="25" t="s">
        <v>143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41</v>
      </c>
      <c r="E30" s="29" t="s">
        <v>144</v>
      </c>
    </row>
    <row r="31" spans="1:5" ht="25.5">
      <c r="A31" s="30" t="s">
        <v>42</v>
      </c>
      <c r="E31" s="37" t="s">
        <v>588</v>
      </c>
    </row>
    <row r="32" spans="1:5" ht="12.75">
      <c r="A32" t="s">
        <v>43</v>
      </c>
      <c r="E32" s="29" t="s">
        <v>38</v>
      </c>
    </row>
    <row r="33" spans="1:16" ht="12.75">
      <c r="A33" s="19" t="s">
        <v>35</v>
      </c>
      <c s="23" t="s">
        <v>59</v>
      </c>
      <c s="23" t="s">
        <v>344</v>
      </c>
      <c s="19" t="s">
        <v>38</v>
      </c>
      <c s="24" t="s">
        <v>345</v>
      </c>
      <c s="25" t="s">
        <v>143</v>
      </c>
      <c s="26">
        <v>48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41</v>
      </c>
      <c r="E34" s="29" t="s">
        <v>346</v>
      </c>
    </row>
    <row r="35" spans="1:5" ht="25.5">
      <c r="A35" s="30" t="s">
        <v>42</v>
      </c>
      <c r="E35" s="37" t="s">
        <v>589</v>
      </c>
    </row>
    <row r="36" spans="1:5" ht="12.75">
      <c r="A36" t="s">
        <v>43</v>
      </c>
      <c r="E36" s="29" t="s">
        <v>38</v>
      </c>
    </row>
    <row r="37" spans="1:16" ht="12.75">
      <c r="A37" s="19" t="s">
        <v>35</v>
      </c>
      <c s="23" t="s">
        <v>62</v>
      </c>
      <c s="23" t="s">
        <v>146</v>
      </c>
      <c s="19" t="s">
        <v>38</v>
      </c>
      <c s="24" t="s">
        <v>147</v>
      </c>
      <c s="25" t="s">
        <v>148</v>
      </c>
      <c s="26">
        <v>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41</v>
      </c>
      <c r="E38" s="29" t="s">
        <v>149</v>
      </c>
    </row>
    <row r="39" spans="1:5" ht="12.75">
      <c r="A39" s="30" t="s">
        <v>42</v>
      </c>
      <c r="E39" s="31" t="s">
        <v>590</v>
      </c>
    </row>
    <row r="40" spans="1:5" ht="12.75">
      <c r="A40" t="s">
        <v>43</v>
      </c>
      <c r="E40" s="29" t="s">
        <v>38</v>
      </c>
    </row>
    <row r="41" spans="1:16" ht="12.75">
      <c r="A41" s="19" t="s">
        <v>35</v>
      </c>
      <c s="23" t="s">
        <v>30</v>
      </c>
      <c s="23" t="s">
        <v>349</v>
      </c>
      <c s="19" t="s">
        <v>38</v>
      </c>
      <c s="24" t="s">
        <v>350</v>
      </c>
      <c s="25" t="s">
        <v>148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41</v>
      </c>
      <c r="E42" s="29" t="s">
        <v>351</v>
      </c>
    </row>
    <row r="43" spans="1:5" ht="12.75">
      <c r="A43" s="30" t="s">
        <v>42</v>
      </c>
      <c r="E43" s="31" t="s">
        <v>591</v>
      </c>
    </row>
    <row r="44" spans="1:5" ht="12.75">
      <c r="A44" t="s">
        <v>43</v>
      </c>
      <c r="E44" s="29" t="s">
        <v>38</v>
      </c>
    </row>
    <row r="45" spans="1:16" ht="12.75">
      <c r="A45" s="19" t="s">
        <v>35</v>
      </c>
      <c s="23" t="s">
        <v>32</v>
      </c>
      <c s="23" t="s">
        <v>151</v>
      </c>
      <c s="19" t="s">
        <v>38</v>
      </c>
      <c s="24" t="s">
        <v>152</v>
      </c>
      <c s="25" t="s">
        <v>153</v>
      </c>
      <c s="26">
        <v>1.6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41</v>
      </c>
      <c r="E46" s="29" t="s">
        <v>154</v>
      </c>
    </row>
    <row r="47" spans="1:5" ht="25.5">
      <c r="A47" s="30" t="s">
        <v>42</v>
      </c>
      <c r="E47" s="31" t="s">
        <v>155</v>
      </c>
    </row>
    <row r="48" spans="1:5" ht="12.75">
      <c r="A48" t="s">
        <v>43</v>
      </c>
      <c r="E48" s="29" t="s">
        <v>38</v>
      </c>
    </row>
    <row r="49" spans="1:16" ht="12.75">
      <c r="A49" s="19" t="s">
        <v>35</v>
      </c>
      <c s="23" t="s">
        <v>70</v>
      </c>
      <c s="23" t="s">
        <v>160</v>
      </c>
      <c s="19" t="s">
        <v>38</v>
      </c>
      <c s="24" t="s">
        <v>161</v>
      </c>
      <c s="25" t="s">
        <v>153</v>
      </c>
      <c s="26">
        <v>3.2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41</v>
      </c>
      <c r="E50" s="29" t="s">
        <v>162</v>
      </c>
    </row>
    <row r="51" spans="1:5" ht="25.5">
      <c r="A51" s="30" t="s">
        <v>42</v>
      </c>
      <c r="E51" s="31" t="s">
        <v>592</v>
      </c>
    </row>
    <row r="52" spans="1:5" ht="12.75">
      <c r="A52" t="s">
        <v>43</v>
      </c>
      <c r="E52" s="29" t="s">
        <v>38</v>
      </c>
    </row>
    <row r="53" spans="1:16" ht="12.75">
      <c r="A53" s="19" t="s">
        <v>35</v>
      </c>
      <c s="23" t="s">
        <v>73</v>
      </c>
      <c s="23" t="s">
        <v>164</v>
      </c>
      <c s="19" t="s">
        <v>38</v>
      </c>
      <c s="24" t="s">
        <v>165</v>
      </c>
      <c s="25" t="s">
        <v>166</v>
      </c>
      <c s="26">
        <v>8.067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41</v>
      </c>
      <c r="E54" s="29" t="s">
        <v>167</v>
      </c>
    </row>
    <row r="55" spans="1:5" ht="63.75">
      <c r="A55" s="30" t="s">
        <v>42</v>
      </c>
      <c r="E55" s="37" t="s">
        <v>593</v>
      </c>
    </row>
    <row r="56" spans="1:5" ht="12.75">
      <c r="A56" t="s">
        <v>43</v>
      </c>
      <c r="E56" s="29" t="s">
        <v>38</v>
      </c>
    </row>
    <row r="57" spans="1:16" ht="25.5">
      <c r="A57" s="19" t="s">
        <v>35</v>
      </c>
      <c s="23" t="s">
        <v>76</v>
      </c>
      <c s="23" t="s">
        <v>169</v>
      </c>
      <c s="19" t="s">
        <v>38</v>
      </c>
      <c s="24" t="s">
        <v>170</v>
      </c>
      <c s="25" t="s">
        <v>166</v>
      </c>
      <c s="26">
        <v>16.394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41</v>
      </c>
      <c r="E58" s="29" t="s">
        <v>171</v>
      </c>
    </row>
    <row r="59" spans="1:5" ht="89.25">
      <c r="A59" s="30" t="s">
        <v>42</v>
      </c>
      <c r="E59" s="37" t="s">
        <v>594</v>
      </c>
    </row>
    <row r="60" spans="1:5" ht="12.75">
      <c r="A60" t="s">
        <v>43</v>
      </c>
      <c r="E60" s="29" t="s">
        <v>38</v>
      </c>
    </row>
    <row r="61" spans="1:16" ht="25.5">
      <c r="A61" s="19" t="s">
        <v>35</v>
      </c>
      <c s="23" t="s">
        <v>79</v>
      </c>
      <c s="23" t="s">
        <v>173</v>
      </c>
      <c s="19" t="s">
        <v>38</v>
      </c>
      <c s="24" t="s">
        <v>174</v>
      </c>
      <c s="25" t="s">
        <v>166</v>
      </c>
      <c s="26">
        <v>8.197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41</v>
      </c>
      <c r="E62" s="29" t="s">
        <v>175</v>
      </c>
    </row>
    <row r="63" spans="1:5" ht="12.75">
      <c r="A63" s="30" t="s">
        <v>42</v>
      </c>
      <c r="E63" s="31" t="s">
        <v>595</v>
      </c>
    </row>
    <row r="64" spans="1:5" ht="12.75">
      <c r="A64" t="s">
        <v>43</v>
      </c>
      <c r="E64" s="29" t="s">
        <v>38</v>
      </c>
    </row>
    <row r="65" spans="1:16" ht="25.5">
      <c r="A65" s="19" t="s">
        <v>35</v>
      </c>
      <c s="23" t="s">
        <v>82</v>
      </c>
      <c s="23" t="s">
        <v>177</v>
      </c>
      <c s="19" t="s">
        <v>38</v>
      </c>
      <c s="24" t="s">
        <v>178</v>
      </c>
      <c s="25" t="s">
        <v>166</v>
      </c>
      <c s="26">
        <v>2.732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41</v>
      </c>
      <c r="E66" s="29" t="s">
        <v>179</v>
      </c>
    </row>
    <row r="67" spans="1:5" ht="12.75">
      <c r="A67" s="30" t="s">
        <v>42</v>
      </c>
      <c r="E67" s="31" t="s">
        <v>596</v>
      </c>
    </row>
    <row r="68" spans="1:5" ht="12.75">
      <c r="A68" t="s">
        <v>43</v>
      </c>
      <c r="E68" s="29" t="s">
        <v>38</v>
      </c>
    </row>
    <row r="69" spans="1:16" ht="25.5">
      <c r="A69" s="19" t="s">
        <v>35</v>
      </c>
      <c s="23" t="s">
        <v>86</v>
      </c>
      <c s="23" t="s">
        <v>181</v>
      </c>
      <c s="19" t="s">
        <v>38</v>
      </c>
      <c s="24" t="s">
        <v>182</v>
      </c>
      <c s="25" t="s">
        <v>166</v>
      </c>
      <c s="26">
        <v>2.732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41</v>
      </c>
      <c r="E70" s="29" t="s">
        <v>183</v>
      </c>
    </row>
    <row r="71" spans="1:5" ht="12.75">
      <c r="A71" s="30" t="s">
        <v>42</v>
      </c>
      <c r="E71" s="31" t="s">
        <v>596</v>
      </c>
    </row>
    <row r="72" spans="1:5" ht="12.75">
      <c r="A72" t="s">
        <v>43</v>
      </c>
      <c r="E72" s="29" t="s">
        <v>38</v>
      </c>
    </row>
    <row r="73" spans="1:16" ht="12.75">
      <c r="A73" s="19" t="s">
        <v>35</v>
      </c>
      <c s="23" t="s">
        <v>89</v>
      </c>
      <c s="23" t="s">
        <v>184</v>
      </c>
      <c s="19" t="s">
        <v>38</v>
      </c>
      <c s="24" t="s">
        <v>185</v>
      </c>
      <c s="25" t="s">
        <v>131</v>
      </c>
      <c s="26">
        <v>42.48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41</v>
      </c>
      <c r="E74" s="29" t="s">
        <v>186</v>
      </c>
    </row>
    <row r="75" spans="1:5" ht="38.25">
      <c r="A75" s="30" t="s">
        <v>42</v>
      </c>
      <c r="E75" s="37" t="s">
        <v>597</v>
      </c>
    </row>
    <row r="76" spans="1:5" ht="12.75">
      <c r="A76" t="s">
        <v>43</v>
      </c>
      <c r="E76" s="29" t="s">
        <v>38</v>
      </c>
    </row>
    <row r="77" spans="1:16" ht="12.75">
      <c r="A77" s="19" t="s">
        <v>35</v>
      </c>
      <c s="23" t="s">
        <v>92</v>
      </c>
      <c s="23" t="s">
        <v>188</v>
      </c>
      <c s="19" t="s">
        <v>38</v>
      </c>
      <c s="24" t="s">
        <v>189</v>
      </c>
      <c s="25" t="s">
        <v>131</v>
      </c>
      <c s="26">
        <v>42.48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41</v>
      </c>
      <c r="E78" s="29" t="s">
        <v>190</v>
      </c>
    </row>
    <row r="79" spans="1:5" ht="12.75">
      <c r="A79" s="30" t="s">
        <v>42</v>
      </c>
      <c r="E79" s="31" t="s">
        <v>38</v>
      </c>
    </row>
    <row r="80" spans="1:5" ht="12.75">
      <c r="A80" t="s">
        <v>43</v>
      </c>
      <c r="E80" s="29" t="s">
        <v>38</v>
      </c>
    </row>
    <row r="81" spans="1:16" ht="12.75">
      <c r="A81" s="19" t="s">
        <v>35</v>
      </c>
      <c s="23" t="s">
        <v>95</v>
      </c>
      <c s="23" t="s">
        <v>191</v>
      </c>
      <c s="19" t="s">
        <v>38</v>
      </c>
      <c s="24" t="s">
        <v>192</v>
      </c>
      <c s="25" t="s">
        <v>166</v>
      </c>
      <c s="26">
        <v>16.394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41</v>
      </c>
      <c r="E82" s="29" t="s">
        <v>193</v>
      </c>
    </row>
    <row r="83" spans="1:5" ht="12.75">
      <c r="A83" s="30" t="s">
        <v>42</v>
      </c>
      <c r="E83" s="31" t="s">
        <v>598</v>
      </c>
    </row>
    <row r="84" spans="1:5" ht="12.75">
      <c r="A84" t="s">
        <v>43</v>
      </c>
      <c r="E84" s="29" t="s">
        <v>38</v>
      </c>
    </row>
    <row r="85" spans="1:16" ht="12.75">
      <c r="A85" s="19" t="s">
        <v>35</v>
      </c>
      <c s="23" t="s">
        <v>98</v>
      </c>
      <c s="23" t="s">
        <v>195</v>
      </c>
      <c s="19" t="s">
        <v>38</v>
      </c>
      <c s="24" t="s">
        <v>196</v>
      </c>
      <c s="25" t="s">
        <v>166</v>
      </c>
      <c s="26">
        <v>10.93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41</v>
      </c>
      <c r="E86" s="29" t="s">
        <v>197</v>
      </c>
    </row>
    <row r="87" spans="1:5" ht="12.75">
      <c r="A87" s="30" t="s">
        <v>42</v>
      </c>
      <c r="E87" s="31" t="s">
        <v>599</v>
      </c>
    </row>
    <row r="88" spans="1:5" ht="12.75">
      <c r="A88" t="s">
        <v>43</v>
      </c>
      <c r="E88" s="29" t="s">
        <v>38</v>
      </c>
    </row>
    <row r="89" spans="1:16" ht="12.75">
      <c r="A89" s="19" t="s">
        <v>35</v>
      </c>
      <c s="23" t="s">
        <v>101</v>
      </c>
      <c s="23" t="s">
        <v>199</v>
      </c>
      <c s="19" t="s">
        <v>38</v>
      </c>
      <c s="24" t="s">
        <v>200</v>
      </c>
      <c s="25" t="s">
        <v>166</v>
      </c>
      <c s="26">
        <v>27.323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41</v>
      </c>
      <c r="E90" s="29" t="s">
        <v>201</v>
      </c>
    </row>
    <row r="91" spans="1:5" ht="89.25">
      <c r="A91" s="30" t="s">
        <v>42</v>
      </c>
      <c r="E91" s="37" t="s">
        <v>600</v>
      </c>
    </row>
    <row r="92" spans="1:5" ht="12.75">
      <c r="A92" t="s">
        <v>43</v>
      </c>
      <c r="E92" s="29" t="s">
        <v>38</v>
      </c>
    </row>
    <row r="93" spans="1:16" ht="12.75">
      <c r="A93" s="19" t="s">
        <v>35</v>
      </c>
      <c s="23" t="s">
        <v>104</v>
      </c>
      <c s="23" t="s">
        <v>502</v>
      </c>
      <c s="19" t="s">
        <v>38</v>
      </c>
      <c s="24" t="s">
        <v>503</v>
      </c>
      <c s="25" t="s">
        <v>212</v>
      </c>
      <c s="26">
        <v>4.425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41</v>
      </c>
      <c r="E94" s="29" t="s">
        <v>38</v>
      </c>
    </row>
    <row r="95" spans="1:5" ht="12.75">
      <c r="A95" s="30" t="s">
        <v>42</v>
      </c>
      <c r="E95" s="31" t="s">
        <v>601</v>
      </c>
    </row>
    <row r="96" spans="1:5" ht="12.75">
      <c r="A96" t="s">
        <v>43</v>
      </c>
      <c r="E96" s="29" t="s">
        <v>38</v>
      </c>
    </row>
    <row r="97" spans="1:16" ht="12.75">
      <c r="A97" s="19" t="s">
        <v>35</v>
      </c>
      <c s="23" t="s">
        <v>109</v>
      </c>
      <c s="23" t="s">
        <v>203</v>
      </c>
      <c s="19" t="s">
        <v>38</v>
      </c>
      <c s="24" t="s">
        <v>204</v>
      </c>
      <c s="25" t="s">
        <v>166</v>
      </c>
      <c s="26">
        <v>11.791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41</v>
      </c>
      <c r="E98" s="29" t="s">
        <v>205</v>
      </c>
    </row>
    <row r="99" spans="1:5" ht="51">
      <c r="A99" s="30" t="s">
        <v>42</v>
      </c>
      <c r="E99" s="31" t="s">
        <v>602</v>
      </c>
    </row>
    <row r="100" spans="1:5" ht="12.75">
      <c r="A100" t="s">
        <v>43</v>
      </c>
      <c r="E100" s="29" t="s">
        <v>38</v>
      </c>
    </row>
    <row r="101" spans="1:16" ht="25.5">
      <c r="A101" s="19" t="s">
        <v>35</v>
      </c>
      <c s="23" t="s">
        <v>117</v>
      </c>
      <c s="23" t="s">
        <v>207</v>
      </c>
      <c s="19" t="s">
        <v>38</v>
      </c>
      <c s="24" t="s">
        <v>208</v>
      </c>
      <c s="25" t="s">
        <v>166</v>
      </c>
      <c s="26">
        <v>11.531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41</v>
      </c>
      <c r="E102" s="29" t="s">
        <v>208</v>
      </c>
    </row>
    <row r="103" spans="1:5" ht="25.5">
      <c r="A103" s="30" t="s">
        <v>42</v>
      </c>
      <c r="E103" s="31" t="s">
        <v>603</v>
      </c>
    </row>
    <row r="104" spans="1:5" ht="12.75">
      <c r="A104" t="s">
        <v>43</v>
      </c>
      <c r="E104" s="29" t="s">
        <v>38</v>
      </c>
    </row>
    <row r="105" spans="1:16" ht="12.75">
      <c r="A105" s="19" t="s">
        <v>35</v>
      </c>
      <c s="23" t="s">
        <v>121</v>
      </c>
      <c s="23" t="s">
        <v>210</v>
      </c>
      <c s="19" t="s">
        <v>38</v>
      </c>
      <c s="24" t="s">
        <v>211</v>
      </c>
      <c s="25" t="s">
        <v>212</v>
      </c>
      <c s="26">
        <v>23.062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41</v>
      </c>
      <c r="E106" s="29" t="s">
        <v>211</v>
      </c>
    </row>
    <row r="107" spans="1:5" ht="12.75">
      <c r="A107" s="30" t="s">
        <v>42</v>
      </c>
      <c r="E107" s="31" t="s">
        <v>604</v>
      </c>
    </row>
    <row r="108" spans="1:5" ht="12.75">
      <c r="A108" t="s">
        <v>43</v>
      </c>
      <c r="E108" s="29" t="s">
        <v>38</v>
      </c>
    </row>
    <row r="109" spans="1:16" ht="12.75">
      <c r="A109" s="19" t="s">
        <v>35</v>
      </c>
      <c s="23" t="s">
        <v>112</v>
      </c>
      <c s="23" t="s">
        <v>214</v>
      </c>
      <c s="19" t="s">
        <v>38</v>
      </c>
      <c s="24" t="s">
        <v>215</v>
      </c>
      <c s="25" t="s">
        <v>212</v>
      </c>
      <c s="26">
        <v>21.813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41</v>
      </c>
      <c r="E110" s="29" t="s">
        <v>215</v>
      </c>
    </row>
    <row r="111" spans="1:5" ht="12.75">
      <c r="A111" s="30" t="s">
        <v>42</v>
      </c>
      <c r="E111" s="31" t="s">
        <v>605</v>
      </c>
    </row>
    <row r="112" spans="1:5" ht="12.75">
      <c r="A112" t="s">
        <v>43</v>
      </c>
      <c r="E112" s="29" t="s">
        <v>38</v>
      </c>
    </row>
    <row r="113" spans="1:18" ht="12.75" customHeight="1">
      <c r="A113" s="5" t="s">
        <v>33</v>
      </c>
      <c s="5"/>
      <c s="34" t="s">
        <v>14</v>
      </c>
      <c s="5"/>
      <c s="21" t="s">
        <v>217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254</v>
      </c>
      <c s="23" t="s">
        <v>218</v>
      </c>
      <c s="19" t="s">
        <v>38</v>
      </c>
      <c s="24" t="s">
        <v>219</v>
      </c>
      <c s="25" t="s">
        <v>153</v>
      </c>
      <c s="26">
        <v>11.8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41</v>
      </c>
      <c r="E115" s="29" t="s">
        <v>220</v>
      </c>
    </row>
    <row r="116" spans="1:5" ht="12.75">
      <c r="A116" s="30" t="s">
        <v>42</v>
      </c>
      <c r="E116" s="31" t="s">
        <v>606</v>
      </c>
    </row>
    <row r="117" spans="1:5" ht="12.75">
      <c r="A117" t="s">
        <v>43</v>
      </c>
      <c r="E117" s="29" t="s">
        <v>38</v>
      </c>
    </row>
    <row r="118" spans="1:16" ht="12.75">
      <c r="A118" s="19" t="s">
        <v>35</v>
      </c>
      <c s="23" t="s">
        <v>290</v>
      </c>
      <c s="23" t="s">
        <v>222</v>
      </c>
      <c s="19" t="s">
        <v>38</v>
      </c>
      <c s="24" t="s">
        <v>223</v>
      </c>
      <c s="25" t="s">
        <v>131</v>
      </c>
      <c s="26">
        <v>18.88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41</v>
      </c>
      <c r="E119" s="29" t="s">
        <v>224</v>
      </c>
    </row>
    <row r="120" spans="1:5" ht="12.75">
      <c r="A120" s="30" t="s">
        <v>42</v>
      </c>
      <c r="E120" s="31" t="s">
        <v>607</v>
      </c>
    </row>
    <row r="121" spans="1:5" ht="12.75">
      <c r="A121" t="s">
        <v>43</v>
      </c>
      <c r="E121" s="29" t="s">
        <v>38</v>
      </c>
    </row>
    <row r="122" spans="1:16" ht="12.75">
      <c r="A122" s="19" t="s">
        <v>35</v>
      </c>
      <c s="23" t="s">
        <v>257</v>
      </c>
      <c s="23" t="s">
        <v>226</v>
      </c>
      <c s="19" t="s">
        <v>38</v>
      </c>
      <c s="24" t="s">
        <v>227</v>
      </c>
      <c s="25" t="s">
        <v>131</v>
      </c>
      <c s="26">
        <v>22.363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41</v>
      </c>
      <c r="E123" s="29" t="s">
        <v>227</v>
      </c>
    </row>
    <row r="124" spans="1:5" ht="12.75">
      <c r="A124" s="30" t="s">
        <v>42</v>
      </c>
      <c r="E124" s="31" t="s">
        <v>38</v>
      </c>
    </row>
    <row r="125" spans="1:5" ht="12.75">
      <c r="A125" t="s">
        <v>43</v>
      </c>
      <c r="E125" s="29" t="s">
        <v>38</v>
      </c>
    </row>
    <row r="126" spans="1:18" ht="12.75" customHeight="1">
      <c r="A126" s="5" t="s">
        <v>33</v>
      </c>
      <c s="5"/>
      <c s="34" t="s">
        <v>12</v>
      </c>
      <c s="5"/>
      <c s="21" t="s">
        <v>229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294</v>
      </c>
      <c s="23" t="s">
        <v>230</v>
      </c>
      <c s="19" t="s">
        <v>38</v>
      </c>
      <c s="24" t="s">
        <v>231</v>
      </c>
      <c s="25" t="s">
        <v>153</v>
      </c>
      <c s="26">
        <v>11.8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41</v>
      </c>
      <c r="E128" s="29" t="s">
        <v>232</v>
      </c>
    </row>
    <row r="129" spans="1:5" ht="12.75">
      <c r="A129" s="30" t="s">
        <v>42</v>
      </c>
      <c r="E129" s="31" t="s">
        <v>38</v>
      </c>
    </row>
    <row r="130" spans="1:5" ht="12.75">
      <c r="A130" t="s">
        <v>43</v>
      </c>
      <c r="E130" s="29" t="s">
        <v>38</v>
      </c>
    </row>
    <row r="131" spans="1:18" ht="12.75" customHeight="1">
      <c r="A131" s="5" t="s">
        <v>33</v>
      </c>
      <c s="5"/>
      <c s="34" t="s">
        <v>24</v>
      </c>
      <c s="5"/>
      <c s="21" t="s">
        <v>233</v>
      </c>
      <c s="5"/>
      <c s="5"/>
      <c s="5"/>
      <c s="35">
        <f>0+Q131</f>
      </c>
      <c r="O131">
        <f>0+R131</f>
      </c>
      <c r="Q131">
        <f>0+I132+I136+I140</f>
      </c>
      <c>
        <f>0+O132+O136+O140</f>
      </c>
    </row>
    <row r="132" spans="1:16" ht="12.75">
      <c r="A132" s="19" t="s">
        <v>35</v>
      </c>
      <c s="23" t="s">
        <v>298</v>
      </c>
      <c s="23" t="s">
        <v>235</v>
      </c>
      <c s="19" t="s">
        <v>38</v>
      </c>
      <c s="24" t="s">
        <v>236</v>
      </c>
      <c s="25" t="s">
        <v>166</v>
      </c>
      <c s="26">
        <v>1.924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41</v>
      </c>
      <c r="E133" s="29" t="s">
        <v>237</v>
      </c>
    </row>
    <row r="134" spans="1:5" ht="63.75">
      <c r="A134" s="30" t="s">
        <v>42</v>
      </c>
      <c r="E134" s="37" t="s">
        <v>608</v>
      </c>
    </row>
    <row r="135" spans="1:5" ht="12.75">
      <c r="A135" t="s">
        <v>43</v>
      </c>
      <c r="E135" s="29" t="s">
        <v>38</v>
      </c>
    </row>
    <row r="136" spans="1:16" ht="12.75">
      <c r="A136" s="19" t="s">
        <v>35</v>
      </c>
      <c s="23" t="s">
        <v>260</v>
      </c>
      <c s="23" t="s">
        <v>240</v>
      </c>
      <c s="19" t="s">
        <v>38</v>
      </c>
      <c s="24" t="s">
        <v>241</v>
      </c>
      <c s="25" t="s">
        <v>166</v>
      </c>
      <c s="26">
        <v>0.225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41</v>
      </c>
      <c r="E137" s="29" t="s">
        <v>242</v>
      </c>
    </row>
    <row r="138" spans="1:5" ht="38.25">
      <c r="A138" s="30" t="s">
        <v>42</v>
      </c>
      <c r="E138" s="37" t="s">
        <v>243</v>
      </c>
    </row>
    <row r="139" spans="1:5" ht="12.75">
      <c r="A139" t="s">
        <v>43</v>
      </c>
      <c r="E139" s="29" t="s">
        <v>38</v>
      </c>
    </row>
    <row r="140" spans="1:16" ht="12.75">
      <c r="A140" s="19" t="s">
        <v>35</v>
      </c>
      <c s="23" t="s">
        <v>273</v>
      </c>
      <c s="23" t="s">
        <v>393</v>
      </c>
      <c s="19" t="s">
        <v>38</v>
      </c>
      <c s="24" t="s">
        <v>394</v>
      </c>
      <c s="25" t="s">
        <v>166</v>
      </c>
      <c s="26">
        <v>5.867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41</v>
      </c>
      <c r="E141" s="29" t="s">
        <v>395</v>
      </c>
    </row>
    <row r="142" spans="1:5" ht="25.5">
      <c r="A142" s="30" t="s">
        <v>42</v>
      </c>
      <c r="E142" s="31" t="s">
        <v>609</v>
      </c>
    </row>
    <row r="143" spans="1:5" ht="12.75">
      <c r="A143" t="s">
        <v>43</v>
      </c>
      <c r="E143" s="29" t="s">
        <v>38</v>
      </c>
    </row>
    <row r="144" spans="1:18" ht="12.75" customHeight="1">
      <c r="A144" s="5" t="s">
        <v>33</v>
      </c>
      <c s="5"/>
      <c s="34" t="s">
        <v>26</v>
      </c>
      <c s="5"/>
      <c s="21" t="s">
        <v>244</v>
      </c>
      <c s="5"/>
      <c s="5"/>
      <c s="5"/>
      <c s="35">
        <f>0+Q144</f>
      </c>
      <c r="O144">
        <f>0+R144</f>
      </c>
      <c r="Q144">
        <f>0+I145+I149+I153+I157+I161</f>
      </c>
      <c>
        <f>0+O145+O149+O153+O157+O161</f>
      </c>
    </row>
    <row r="145" spans="1:16" ht="12.75">
      <c r="A145" s="19" t="s">
        <v>35</v>
      </c>
      <c s="23" t="s">
        <v>124</v>
      </c>
      <c s="23" t="s">
        <v>401</v>
      </c>
      <c s="19" t="s">
        <v>38</v>
      </c>
      <c s="24" t="s">
        <v>402</v>
      </c>
      <c s="25" t="s">
        <v>131</v>
      </c>
      <c s="26">
        <v>7.4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41</v>
      </c>
      <c r="E146" s="29" t="s">
        <v>403</v>
      </c>
    </row>
    <row r="147" spans="1:5" ht="63.75">
      <c r="A147" s="30" t="s">
        <v>42</v>
      </c>
      <c r="E147" s="37" t="s">
        <v>610</v>
      </c>
    </row>
    <row r="148" spans="1:5" ht="12.75">
      <c r="A148" t="s">
        <v>43</v>
      </c>
      <c r="E148" s="29" t="s">
        <v>38</v>
      </c>
    </row>
    <row r="149" spans="1:16" ht="12.75">
      <c r="A149" s="19" t="s">
        <v>35</v>
      </c>
      <c s="23" t="s">
        <v>36</v>
      </c>
      <c s="23" t="s">
        <v>405</v>
      </c>
      <c s="19" t="s">
        <v>38</v>
      </c>
      <c s="24" t="s">
        <v>406</v>
      </c>
      <c s="25" t="s">
        <v>131</v>
      </c>
      <c s="26">
        <v>7.4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41</v>
      </c>
      <c r="E150" s="29" t="s">
        <v>407</v>
      </c>
    </row>
    <row r="151" spans="1:5" ht="12.75">
      <c r="A151" s="30" t="s">
        <v>42</v>
      </c>
      <c r="E151" s="31" t="s">
        <v>38</v>
      </c>
    </row>
    <row r="152" spans="1:5" ht="12.75">
      <c r="A152" t="s">
        <v>43</v>
      </c>
      <c r="E152" s="29" t="s">
        <v>38</v>
      </c>
    </row>
    <row r="153" spans="1:16" ht="25.5">
      <c r="A153" s="19" t="s">
        <v>35</v>
      </c>
      <c s="23" t="s">
        <v>234</v>
      </c>
      <c s="23" t="s">
        <v>518</v>
      </c>
      <c s="19" t="s">
        <v>38</v>
      </c>
      <c s="24" t="s">
        <v>519</v>
      </c>
      <c s="25" t="s">
        <v>131</v>
      </c>
      <c s="26">
        <v>11.84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41</v>
      </c>
      <c r="E154" s="29" t="s">
        <v>520</v>
      </c>
    </row>
    <row r="155" spans="1:5" ht="38.25">
      <c r="A155" s="30" t="s">
        <v>42</v>
      </c>
      <c r="E155" s="37" t="s">
        <v>584</v>
      </c>
    </row>
    <row r="156" spans="1:5" ht="12.75">
      <c r="A156" t="s">
        <v>43</v>
      </c>
      <c r="E156" s="29" t="s">
        <v>38</v>
      </c>
    </row>
    <row r="157" spans="1:16" ht="12.75">
      <c r="A157" s="19" t="s">
        <v>35</v>
      </c>
      <c s="23" t="s">
        <v>239</v>
      </c>
      <c s="23" t="s">
        <v>521</v>
      </c>
      <c s="19" t="s">
        <v>38</v>
      </c>
      <c s="24" t="s">
        <v>522</v>
      </c>
      <c s="25" t="s">
        <v>131</v>
      </c>
      <c s="26">
        <v>11.84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41</v>
      </c>
      <c r="E158" s="29" t="s">
        <v>523</v>
      </c>
    </row>
    <row r="159" spans="1:5" ht="12.75">
      <c r="A159" s="30" t="s">
        <v>42</v>
      </c>
      <c r="E159" s="31" t="s">
        <v>38</v>
      </c>
    </row>
    <row r="160" spans="1:5" ht="12.75">
      <c r="A160" t="s">
        <v>43</v>
      </c>
      <c r="E160" s="29" t="s">
        <v>38</v>
      </c>
    </row>
    <row r="161" spans="1:16" ht="12.75">
      <c r="A161" s="19" t="s">
        <v>35</v>
      </c>
      <c s="23" t="s">
        <v>286</v>
      </c>
      <c s="23" t="s">
        <v>524</v>
      </c>
      <c s="19" t="s">
        <v>38</v>
      </c>
      <c s="24" t="s">
        <v>525</v>
      </c>
      <c s="25" t="s">
        <v>131</v>
      </c>
      <c s="26">
        <v>11.84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41</v>
      </c>
      <c r="E162" s="29" t="s">
        <v>526</v>
      </c>
    </row>
    <row r="163" spans="1:5" ht="12.75">
      <c r="A163" s="30" t="s">
        <v>42</v>
      </c>
      <c r="E163" s="31" t="s">
        <v>38</v>
      </c>
    </row>
    <row r="164" spans="1:5" ht="12.75">
      <c r="A164" t="s">
        <v>43</v>
      </c>
      <c r="E164" s="29" t="s">
        <v>38</v>
      </c>
    </row>
    <row r="165" spans="1:18" ht="12.75" customHeight="1">
      <c r="A165" s="5" t="s">
        <v>33</v>
      </c>
      <c s="5"/>
      <c s="34" t="s">
        <v>62</v>
      </c>
      <c s="5"/>
      <c s="21" t="s">
        <v>253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</f>
      </c>
      <c>
        <f>0+O166+O170+O174+O178+O182+O186+O190+O194+O198+O202+O206+O210+O214+O218+O222+O226</f>
      </c>
    </row>
    <row r="166" spans="1:16" ht="12.75">
      <c r="A166" s="19" t="s">
        <v>35</v>
      </c>
      <c s="23" t="s">
        <v>306</v>
      </c>
      <c s="23" t="s">
        <v>261</v>
      </c>
      <c s="19" t="s">
        <v>38</v>
      </c>
      <c s="24" t="s">
        <v>262</v>
      </c>
      <c s="25" t="s">
        <v>48</v>
      </c>
      <c s="26">
        <v>3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25.5">
      <c r="A167" s="28" t="s">
        <v>41</v>
      </c>
      <c r="E167" s="29" t="s">
        <v>263</v>
      </c>
    </row>
    <row r="168" spans="1:5" ht="12.75">
      <c r="A168" s="30" t="s">
        <v>42</v>
      </c>
      <c r="E168" s="31" t="s">
        <v>38</v>
      </c>
    </row>
    <row r="169" spans="1:5" ht="12.75">
      <c r="A169" t="s">
        <v>43</v>
      </c>
      <c r="E169" s="29" t="s">
        <v>38</v>
      </c>
    </row>
    <row r="170" spans="1:16" ht="12.75">
      <c r="A170" s="19" t="s">
        <v>35</v>
      </c>
      <c s="23" t="s">
        <v>461</v>
      </c>
      <c s="23" t="s">
        <v>265</v>
      </c>
      <c s="19" t="s">
        <v>38</v>
      </c>
      <c s="24" t="s">
        <v>266</v>
      </c>
      <c s="25" t="s">
        <v>48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41</v>
      </c>
      <c r="E171" s="29" t="s">
        <v>266</v>
      </c>
    </row>
    <row r="172" spans="1:5" ht="12.75">
      <c r="A172" s="30" t="s">
        <v>42</v>
      </c>
      <c r="E172" s="31" t="s">
        <v>38</v>
      </c>
    </row>
    <row r="173" spans="1:5" ht="12.75">
      <c r="A173" t="s">
        <v>43</v>
      </c>
      <c r="E173" s="29" t="s">
        <v>38</v>
      </c>
    </row>
    <row r="174" spans="1:16" ht="12.75">
      <c r="A174" s="19" t="s">
        <v>35</v>
      </c>
      <c s="23" t="s">
        <v>325</v>
      </c>
      <c s="23" t="s">
        <v>268</v>
      </c>
      <c s="19" t="s">
        <v>38</v>
      </c>
      <c s="24" t="s">
        <v>269</v>
      </c>
      <c s="25" t="s">
        <v>48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41</v>
      </c>
      <c r="E175" s="29" t="s">
        <v>269</v>
      </c>
    </row>
    <row r="176" spans="1:5" ht="12.75">
      <c r="A176" s="30" t="s">
        <v>42</v>
      </c>
      <c r="E176" s="31" t="s">
        <v>38</v>
      </c>
    </row>
    <row r="177" spans="1:5" ht="12.75">
      <c r="A177" t="s">
        <v>43</v>
      </c>
      <c r="E177" s="29" t="s">
        <v>38</v>
      </c>
    </row>
    <row r="178" spans="1:16" ht="12.75">
      <c r="A178" s="19" t="s">
        <v>35</v>
      </c>
      <c s="23" t="s">
        <v>267</v>
      </c>
      <c s="23" t="s">
        <v>421</v>
      </c>
      <c s="19" t="s">
        <v>38</v>
      </c>
      <c s="24" t="s">
        <v>422</v>
      </c>
      <c s="25" t="s">
        <v>48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41</v>
      </c>
      <c r="E179" s="29" t="s">
        <v>422</v>
      </c>
    </row>
    <row r="180" spans="1:5" ht="12.75">
      <c r="A180" s="30" t="s">
        <v>42</v>
      </c>
      <c r="E180" s="31" t="s">
        <v>38</v>
      </c>
    </row>
    <row r="181" spans="1:5" ht="12.75">
      <c r="A181" t="s">
        <v>43</v>
      </c>
      <c r="E181" s="29" t="s">
        <v>38</v>
      </c>
    </row>
    <row r="182" spans="1:16" ht="12.75">
      <c r="A182" s="19" t="s">
        <v>35</v>
      </c>
      <c s="23" t="s">
        <v>279</v>
      </c>
      <c s="23" t="s">
        <v>274</v>
      </c>
      <c s="19" t="s">
        <v>38</v>
      </c>
      <c s="24" t="s">
        <v>275</v>
      </c>
      <c s="25" t="s">
        <v>48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41</v>
      </c>
      <c r="E183" s="29" t="s">
        <v>275</v>
      </c>
    </row>
    <row r="184" spans="1:5" ht="12.75">
      <c r="A184" s="30" t="s">
        <v>42</v>
      </c>
      <c r="E184" s="31" t="s">
        <v>38</v>
      </c>
    </row>
    <row r="185" spans="1:5" ht="12.75">
      <c r="A185" t="s">
        <v>43</v>
      </c>
      <c r="E185" s="29" t="s">
        <v>38</v>
      </c>
    </row>
    <row r="186" spans="1:16" ht="12.75">
      <c r="A186" s="19" t="s">
        <v>35</v>
      </c>
      <c s="23" t="s">
        <v>264</v>
      </c>
      <c s="23" t="s">
        <v>277</v>
      </c>
      <c s="19" t="s">
        <v>38</v>
      </c>
      <c s="24" t="s">
        <v>278</v>
      </c>
      <c s="25" t="s">
        <v>48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41</v>
      </c>
      <c r="E187" s="29" t="s">
        <v>278</v>
      </c>
    </row>
    <row r="188" spans="1:5" ht="12.75">
      <c r="A188" s="30" t="s">
        <v>42</v>
      </c>
      <c r="E188" s="31" t="s">
        <v>38</v>
      </c>
    </row>
    <row r="189" spans="1:5" ht="12.75">
      <c r="A189" t="s">
        <v>43</v>
      </c>
      <c r="E189" s="29" t="s">
        <v>38</v>
      </c>
    </row>
    <row r="190" spans="1:16" ht="12.75">
      <c r="A190" s="19" t="s">
        <v>35</v>
      </c>
      <c s="23" t="s">
        <v>320</v>
      </c>
      <c s="23" t="s">
        <v>426</v>
      </c>
      <c s="19" t="s">
        <v>38</v>
      </c>
      <c s="24" t="s">
        <v>427</v>
      </c>
      <c s="25" t="s">
        <v>48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41</v>
      </c>
      <c r="E191" s="29" t="s">
        <v>428</v>
      </c>
    </row>
    <row r="192" spans="1:5" ht="12.75">
      <c r="A192" s="30" t="s">
        <v>42</v>
      </c>
      <c r="E192" s="31" t="s">
        <v>38</v>
      </c>
    </row>
    <row r="193" spans="1:5" ht="12.75">
      <c r="A193" t="s">
        <v>43</v>
      </c>
      <c r="E193" s="29" t="s">
        <v>38</v>
      </c>
    </row>
    <row r="194" spans="1:16" ht="12.75">
      <c r="A194" s="19" t="s">
        <v>35</v>
      </c>
      <c s="23" t="s">
        <v>309</v>
      </c>
      <c s="23" t="s">
        <v>284</v>
      </c>
      <c s="19" t="s">
        <v>38</v>
      </c>
      <c s="24" t="s">
        <v>285</v>
      </c>
      <c s="25" t="s">
        <v>48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41</v>
      </c>
      <c r="E195" s="29" t="s">
        <v>285</v>
      </c>
    </row>
    <row r="196" spans="1:5" ht="12.75">
      <c r="A196" s="30" t="s">
        <v>42</v>
      </c>
      <c r="E196" s="31" t="s">
        <v>38</v>
      </c>
    </row>
    <row r="197" spans="1:5" ht="12.75">
      <c r="A197" t="s">
        <v>43</v>
      </c>
      <c r="E197" s="29" t="s">
        <v>38</v>
      </c>
    </row>
    <row r="198" spans="1:16" ht="12.75">
      <c r="A198" s="19" t="s">
        <v>35</v>
      </c>
      <c s="23" t="s">
        <v>283</v>
      </c>
      <c s="23" t="s">
        <v>429</v>
      </c>
      <c s="19" t="s">
        <v>38</v>
      </c>
      <c s="24" t="s">
        <v>430</v>
      </c>
      <c s="25" t="s">
        <v>153</v>
      </c>
      <c s="26">
        <v>11.977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41</v>
      </c>
      <c r="E199" s="29" t="s">
        <v>430</v>
      </c>
    </row>
    <row r="200" spans="1:5" ht="25.5">
      <c r="A200" s="30" t="s">
        <v>42</v>
      </c>
      <c r="E200" s="31" t="s">
        <v>611</v>
      </c>
    </row>
    <row r="201" spans="1:5" ht="12.75">
      <c r="A201" t="s">
        <v>43</v>
      </c>
      <c r="E201" s="29" t="s">
        <v>38</v>
      </c>
    </row>
    <row r="202" spans="1:16" ht="25.5">
      <c r="A202" s="19" t="s">
        <v>35</v>
      </c>
      <c s="23" t="s">
        <v>270</v>
      </c>
      <c s="23" t="s">
        <v>449</v>
      </c>
      <c s="19" t="s">
        <v>38</v>
      </c>
      <c s="24" t="s">
        <v>450</v>
      </c>
      <c s="25" t="s">
        <v>153</v>
      </c>
      <c s="26">
        <v>11.8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41</v>
      </c>
      <c r="E203" s="29" t="s">
        <v>451</v>
      </c>
    </row>
    <row r="204" spans="1:5" ht="12.75">
      <c r="A204" s="30" t="s">
        <v>42</v>
      </c>
      <c r="E204" s="31" t="s">
        <v>606</v>
      </c>
    </row>
    <row r="205" spans="1:5" ht="12.75">
      <c r="A205" t="s">
        <v>43</v>
      </c>
      <c r="E205" s="29" t="s">
        <v>38</v>
      </c>
    </row>
    <row r="206" spans="1:16" ht="12.75">
      <c r="A206" s="19" t="s">
        <v>35</v>
      </c>
      <c s="23" t="s">
        <v>303</v>
      </c>
      <c s="23" t="s">
        <v>295</v>
      </c>
      <c s="19" t="s">
        <v>38</v>
      </c>
      <c s="24" t="s">
        <v>296</v>
      </c>
      <c s="25" t="s">
        <v>48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41</v>
      </c>
      <c r="E207" s="29" t="s">
        <v>297</v>
      </c>
    </row>
    <row r="208" spans="1:5" ht="12.75">
      <c r="A208" s="30" t="s">
        <v>42</v>
      </c>
      <c r="E208" s="31" t="s">
        <v>38</v>
      </c>
    </row>
    <row r="209" spans="1:5" ht="12.75">
      <c r="A209" t="s">
        <v>43</v>
      </c>
      <c r="E209" s="29" t="s">
        <v>38</v>
      </c>
    </row>
    <row r="210" spans="1:16" ht="12.75">
      <c r="A210" s="19" t="s">
        <v>35</v>
      </c>
      <c s="23" t="s">
        <v>276</v>
      </c>
      <c s="23" t="s">
        <v>299</v>
      </c>
      <c s="19" t="s">
        <v>38</v>
      </c>
      <c s="24" t="s">
        <v>300</v>
      </c>
      <c s="25" t="s">
        <v>301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41</v>
      </c>
      <c r="E211" s="29" t="s">
        <v>302</v>
      </c>
    </row>
    <row r="212" spans="1:5" ht="12.75">
      <c r="A212" s="30" t="s">
        <v>42</v>
      </c>
      <c r="E212" s="31" t="s">
        <v>38</v>
      </c>
    </row>
    <row r="213" spans="1:5" ht="12.75">
      <c r="A213" t="s">
        <v>43</v>
      </c>
      <c r="E213" s="29" t="s">
        <v>38</v>
      </c>
    </row>
    <row r="214" spans="1:16" ht="12.75">
      <c r="A214" s="19" t="s">
        <v>35</v>
      </c>
      <c s="23" t="s">
        <v>312</v>
      </c>
      <c s="23" t="s">
        <v>304</v>
      </c>
      <c s="19" t="s">
        <v>38</v>
      </c>
      <c s="24" t="s">
        <v>305</v>
      </c>
      <c s="25" t="s">
        <v>48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41</v>
      </c>
      <c r="E215" s="29" t="s">
        <v>305</v>
      </c>
    </row>
    <row r="216" spans="1:5" ht="12.75">
      <c r="A216" s="30" t="s">
        <v>42</v>
      </c>
      <c r="E216" s="31" t="s">
        <v>38</v>
      </c>
    </row>
    <row r="217" spans="1:5" ht="12.75">
      <c r="A217" t="s">
        <v>43</v>
      </c>
      <c r="E217" s="29" t="s">
        <v>38</v>
      </c>
    </row>
    <row r="218" spans="1:16" ht="25.5">
      <c r="A218" s="19" t="s">
        <v>35</v>
      </c>
      <c s="23" t="s">
        <v>315</v>
      </c>
      <c s="23" t="s">
        <v>307</v>
      </c>
      <c s="19" t="s">
        <v>38</v>
      </c>
      <c s="24" t="s">
        <v>308</v>
      </c>
      <c s="25" t="s">
        <v>48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41</v>
      </c>
      <c r="E219" s="29" t="s">
        <v>308</v>
      </c>
    </row>
    <row r="220" spans="1:5" ht="12.75">
      <c r="A220" s="30" t="s">
        <v>42</v>
      </c>
      <c r="E220" s="31" t="s">
        <v>38</v>
      </c>
    </row>
    <row r="221" spans="1:5" ht="12.75">
      <c r="A221" t="s">
        <v>43</v>
      </c>
      <c r="E221" s="29" t="s">
        <v>38</v>
      </c>
    </row>
    <row r="222" spans="1:16" ht="12.75">
      <c r="A222" s="19" t="s">
        <v>35</v>
      </c>
      <c s="23" t="s">
        <v>332</v>
      </c>
      <c s="23" t="s">
        <v>310</v>
      </c>
      <c s="19" t="s">
        <v>38</v>
      </c>
      <c s="24" t="s">
        <v>311</v>
      </c>
      <c s="25" t="s">
        <v>48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41</v>
      </c>
      <c r="E223" s="29" t="s">
        <v>38</v>
      </c>
    </row>
    <row r="224" spans="1:5" ht="12.75">
      <c r="A224" s="30" t="s">
        <v>42</v>
      </c>
      <c r="E224" s="31" t="s">
        <v>38</v>
      </c>
    </row>
    <row r="225" spans="1:5" ht="12.75">
      <c r="A225" t="s">
        <v>43</v>
      </c>
      <c r="E225" s="29" t="s">
        <v>38</v>
      </c>
    </row>
    <row r="226" spans="1:16" ht="12.75">
      <c r="A226" s="19" t="s">
        <v>35</v>
      </c>
      <c s="23" t="s">
        <v>338</v>
      </c>
      <c s="23" t="s">
        <v>313</v>
      </c>
      <c s="19" t="s">
        <v>38</v>
      </c>
      <c s="24" t="s">
        <v>314</v>
      </c>
      <c s="25" t="s">
        <v>48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41</v>
      </c>
      <c r="E227" s="29" t="s">
        <v>314</v>
      </c>
    </row>
    <row r="228" spans="1:5" ht="12.75">
      <c r="A228" s="30" t="s">
        <v>42</v>
      </c>
      <c r="E228" s="31" t="s">
        <v>38</v>
      </c>
    </row>
    <row r="229" spans="1:5" ht="12.75">
      <c r="A229" t="s">
        <v>43</v>
      </c>
      <c r="E229" s="29" t="s">
        <v>38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425</v>
      </c>
      <c s="23" t="s">
        <v>569</v>
      </c>
      <c s="19" t="s">
        <v>38</v>
      </c>
      <c s="24" t="s">
        <v>570</v>
      </c>
      <c s="25" t="s">
        <v>153</v>
      </c>
      <c s="26">
        <v>8.8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41</v>
      </c>
      <c r="E232" s="29" t="s">
        <v>571</v>
      </c>
    </row>
    <row r="233" spans="1:5" ht="12.75">
      <c r="A233" s="30" t="s">
        <v>42</v>
      </c>
      <c r="E233" s="31" t="s">
        <v>612</v>
      </c>
    </row>
    <row r="234" spans="1:5" ht="12.75">
      <c r="A234" t="s">
        <v>43</v>
      </c>
      <c r="E234" s="29" t="s">
        <v>38</v>
      </c>
    </row>
    <row r="235" spans="1:16" ht="12.75">
      <c r="A235" s="19" t="s">
        <v>35</v>
      </c>
      <c s="23" t="s">
        <v>412</v>
      </c>
      <c s="23" t="s">
        <v>316</v>
      </c>
      <c s="19" t="s">
        <v>38</v>
      </c>
      <c s="24" t="s">
        <v>317</v>
      </c>
      <c s="25" t="s">
        <v>153</v>
      </c>
      <c s="26">
        <v>8.8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41</v>
      </c>
      <c r="E236" s="29" t="s">
        <v>318</v>
      </c>
    </row>
    <row r="237" spans="1:5" ht="12.75">
      <c r="A237" s="30" t="s">
        <v>42</v>
      </c>
      <c r="E237" s="31" t="s">
        <v>612</v>
      </c>
    </row>
    <row r="238" spans="1:5" ht="12.75">
      <c r="A238" t="s">
        <v>43</v>
      </c>
      <c r="E238" s="29" t="s">
        <v>38</v>
      </c>
    </row>
    <row r="239" spans="1:18" ht="12.75" customHeight="1">
      <c r="A239" s="5" t="s">
        <v>33</v>
      </c>
      <c s="5"/>
      <c s="34" t="s">
        <v>330</v>
      </c>
      <c s="5"/>
      <c s="21" t="s">
        <v>331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416</v>
      </c>
      <c s="23" t="s">
        <v>333</v>
      </c>
      <c s="19" t="s">
        <v>38</v>
      </c>
      <c s="24" t="s">
        <v>334</v>
      </c>
      <c s="25" t="s">
        <v>212</v>
      </c>
      <c s="26">
        <v>56.283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41</v>
      </c>
      <c r="E241" s="29" t="s">
        <v>335</v>
      </c>
    </row>
    <row r="242" spans="1:5" ht="12.75">
      <c r="A242" s="30" t="s">
        <v>42</v>
      </c>
      <c r="E242" s="31" t="s">
        <v>38</v>
      </c>
    </row>
    <row r="243" spans="1:5" ht="12.75">
      <c r="A243" t="s">
        <v>43</v>
      </c>
      <c r="E243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0+O8+O97+O110+O123+O140+O149+O286+O291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613</v>
      </c>
      <c s="36">
        <f>0+I8+I97+I110+I123+I140+I149+I286+I291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613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25.5">
      <c r="A9" s="19" t="s">
        <v>35</v>
      </c>
      <c s="23" t="s">
        <v>20</v>
      </c>
      <c s="23" t="s">
        <v>134</v>
      </c>
      <c s="19" t="s">
        <v>38</v>
      </c>
      <c s="24" t="s">
        <v>135</v>
      </c>
      <c s="25" t="s">
        <v>131</v>
      </c>
      <c s="26">
        <v>4.2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41</v>
      </c>
      <c r="E10" s="29" t="s">
        <v>136</v>
      </c>
    </row>
    <row r="11" spans="1:5" ht="25.5">
      <c r="A11" s="30" t="s">
        <v>42</v>
      </c>
      <c r="E11" s="37" t="s">
        <v>614</v>
      </c>
    </row>
    <row r="12" spans="1:5" ht="12.75">
      <c r="A12" t="s">
        <v>43</v>
      </c>
      <c r="E12" s="29" t="s">
        <v>38</v>
      </c>
    </row>
    <row r="13" spans="1:16" ht="12.75">
      <c r="A13" s="19" t="s">
        <v>35</v>
      </c>
      <c s="23" t="s">
        <v>14</v>
      </c>
      <c s="23" t="s">
        <v>141</v>
      </c>
      <c s="19" t="s">
        <v>38</v>
      </c>
      <c s="24" t="s">
        <v>142</v>
      </c>
      <c s="25" t="s">
        <v>143</v>
      </c>
      <c s="26">
        <v>280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41</v>
      </c>
      <c r="E14" s="29" t="s">
        <v>144</v>
      </c>
    </row>
    <row r="15" spans="1:5" ht="25.5">
      <c r="A15" s="30" t="s">
        <v>42</v>
      </c>
      <c r="E15" s="37" t="s">
        <v>615</v>
      </c>
    </row>
    <row r="16" spans="1:5" ht="12.75">
      <c r="A16" t="s">
        <v>43</v>
      </c>
      <c r="E16" s="29" t="s">
        <v>38</v>
      </c>
    </row>
    <row r="17" spans="1:16" ht="12.75">
      <c r="A17" s="19" t="s">
        <v>35</v>
      </c>
      <c s="23" t="s">
        <v>12</v>
      </c>
      <c s="23" t="s">
        <v>344</v>
      </c>
      <c s="19" t="s">
        <v>38</v>
      </c>
      <c s="24" t="s">
        <v>345</v>
      </c>
      <c s="25" t="s">
        <v>143</v>
      </c>
      <c s="26">
        <v>534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41</v>
      </c>
      <c r="E18" s="29" t="s">
        <v>346</v>
      </c>
    </row>
    <row r="19" spans="1:5" ht="25.5">
      <c r="A19" s="30" t="s">
        <v>42</v>
      </c>
      <c r="E19" s="37" t="s">
        <v>347</v>
      </c>
    </row>
    <row r="20" spans="1:5" ht="12.75">
      <c r="A20" t="s">
        <v>43</v>
      </c>
      <c r="E20" s="29" t="s">
        <v>38</v>
      </c>
    </row>
    <row r="21" spans="1:16" ht="12.75">
      <c r="A21" s="19" t="s">
        <v>35</v>
      </c>
      <c s="23" t="s">
        <v>24</v>
      </c>
      <c s="23" t="s">
        <v>146</v>
      </c>
      <c s="19" t="s">
        <v>38</v>
      </c>
      <c s="24" t="s">
        <v>147</v>
      </c>
      <c s="25" t="s">
        <v>148</v>
      </c>
      <c s="26">
        <v>56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41</v>
      </c>
      <c r="E22" s="29" t="s">
        <v>149</v>
      </c>
    </row>
    <row r="23" spans="1:5" ht="12.75">
      <c r="A23" s="30" t="s">
        <v>42</v>
      </c>
      <c r="E23" s="31" t="s">
        <v>616</v>
      </c>
    </row>
    <row r="24" spans="1:5" ht="12.75">
      <c r="A24" t="s">
        <v>43</v>
      </c>
      <c r="E24" s="29" t="s">
        <v>38</v>
      </c>
    </row>
    <row r="25" spans="1:16" ht="12.75">
      <c r="A25" s="19" t="s">
        <v>35</v>
      </c>
      <c s="23" t="s">
        <v>26</v>
      </c>
      <c s="23" t="s">
        <v>349</v>
      </c>
      <c s="19" t="s">
        <v>38</v>
      </c>
      <c s="24" t="s">
        <v>350</v>
      </c>
      <c s="25" t="s">
        <v>148</v>
      </c>
      <c s="26">
        <v>44.5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41</v>
      </c>
      <c r="E26" s="29" t="s">
        <v>351</v>
      </c>
    </row>
    <row r="27" spans="1:5" ht="12.75">
      <c r="A27" s="30" t="s">
        <v>42</v>
      </c>
      <c r="E27" s="31" t="s">
        <v>352</v>
      </c>
    </row>
    <row r="28" spans="1:5" ht="12.75">
      <c r="A28" t="s">
        <v>43</v>
      </c>
      <c r="E28" s="29" t="s">
        <v>38</v>
      </c>
    </row>
    <row r="29" spans="1:16" ht="12.75">
      <c r="A29" s="19" t="s">
        <v>35</v>
      </c>
      <c s="23" t="s">
        <v>13</v>
      </c>
      <c s="23" t="s">
        <v>151</v>
      </c>
      <c s="19" t="s">
        <v>38</v>
      </c>
      <c s="24" t="s">
        <v>152</v>
      </c>
      <c s="25" t="s">
        <v>153</v>
      </c>
      <c s="26">
        <v>1.4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41</v>
      </c>
      <c r="E30" s="29" t="s">
        <v>154</v>
      </c>
    </row>
    <row r="31" spans="1:5" ht="25.5">
      <c r="A31" s="30" t="s">
        <v>42</v>
      </c>
      <c r="E31" s="31" t="s">
        <v>617</v>
      </c>
    </row>
    <row r="32" spans="1:5" ht="12.75">
      <c r="A32" t="s">
        <v>43</v>
      </c>
      <c r="E32" s="29" t="s">
        <v>38</v>
      </c>
    </row>
    <row r="33" spans="1:16" ht="12.75">
      <c r="A33" s="19" t="s">
        <v>35</v>
      </c>
      <c s="23" t="s">
        <v>59</v>
      </c>
      <c s="23" t="s">
        <v>353</v>
      </c>
      <c s="19" t="s">
        <v>38</v>
      </c>
      <c s="24" t="s">
        <v>354</v>
      </c>
      <c s="25" t="s">
        <v>153</v>
      </c>
      <c s="26">
        <v>5.4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41</v>
      </c>
      <c r="E34" s="29" t="s">
        <v>355</v>
      </c>
    </row>
    <row r="35" spans="1:5" ht="38.25">
      <c r="A35" s="30" t="s">
        <v>42</v>
      </c>
      <c r="E35" s="31" t="s">
        <v>618</v>
      </c>
    </row>
    <row r="36" spans="1:5" ht="12.75">
      <c r="A36" t="s">
        <v>43</v>
      </c>
      <c r="E36" s="29" t="s">
        <v>38</v>
      </c>
    </row>
    <row r="37" spans="1:16" ht="12.75">
      <c r="A37" s="19" t="s">
        <v>35</v>
      </c>
      <c s="23" t="s">
        <v>62</v>
      </c>
      <c s="23" t="s">
        <v>160</v>
      </c>
      <c s="19" t="s">
        <v>38</v>
      </c>
      <c s="24" t="s">
        <v>161</v>
      </c>
      <c s="25" t="s">
        <v>153</v>
      </c>
      <c s="26">
        <v>4.1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41</v>
      </c>
      <c r="E38" s="29" t="s">
        <v>162</v>
      </c>
    </row>
    <row r="39" spans="1:5" ht="38.25">
      <c r="A39" s="30" t="s">
        <v>42</v>
      </c>
      <c r="E39" s="31" t="s">
        <v>619</v>
      </c>
    </row>
    <row r="40" spans="1:5" ht="12.75">
      <c r="A40" t="s">
        <v>43</v>
      </c>
      <c r="E40" s="29" t="s">
        <v>38</v>
      </c>
    </row>
    <row r="41" spans="1:16" ht="12.75">
      <c r="A41" s="19" t="s">
        <v>35</v>
      </c>
      <c s="23" t="s">
        <v>30</v>
      </c>
      <c s="23" t="s">
        <v>164</v>
      </c>
      <c s="19" t="s">
        <v>38</v>
      </c>
      <c s="24" t="s">
        <v>165</v>
      </c>
      <c s="25" t="s">
        <v>166</v>
      </c>
      <c s="26">
        <v>18.802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41</v>
      </c>
      <c r="E42" s="29" t="s">
        <v>167</v>
      </c>
    </row>
    <row r="43" spans="1:5" ht="114.75">
      <c r="A43" s="30" t="s">
        <v>42</v>
      </c>
      <c r="E43" s="37" t="s">
        <v>620</v>
      </c>
    </row>
    <row r="44" spans="1:5" ht="12.75">
      <c r="A44" t="s">
        <v>43</v>
      </c>
      <c r="E44" s="29" t="s">
        <v>38</v>
      </c>
    </row>
    <row r="45" spans="1:16" ht="25.5">
      <c r="A45" s="19" t="s">
        <v>35</v>
      </c>
      <c s="23" t="s">
        <v>32</v>
      </c>
      <c s="23" t="s">
        <v>621</v>
      </c>
      <c s="19" t="s">
        <v>38</v>
      </c>
      <c s="24" t="s">
        <v>622</v>
      </c>
      <c s="25" t="s">
        <v>166</v>
      </c>
      <c s="26">
        <v>122.509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41</v>
      </c>
      <c r="E46" s="29" t="s">
        <v>623</v>
      </c>
    </row>
    <row r="47" spans="1:5" ht="216.75">
      <c r="A47" s="30" t="s">
        <v>42</v>
      </c>
      <c r="E47" s="37" t="s">
        <v>624</v>
      </c>
    </row>
    <row r="48" spans="1:5" ht="12.75">
      <c r="A48" t="s">
        <v>43</v>
      </c>
      <c r="E48" s="29" t="s">
        <v>38</v>
      </c>
    </row>
    <row r="49" spans="1:16" ht="25.5">
      <c r="A49" s="19" t="s">
        <v>35</v>
      </c>
      <c s="23" t="s">
        <v>70</v>
      </c>
      <c s="23" t="s">
        <v>625</v>
      </c>
      <c s="19" t="s">
        <v>38</v>
      </c>
      <c s="24" t="s">
        <v>626</v>
      </c>
      <c s="25" t="s">
        <v>166</v>
      </c>
      <c s="26">
        <v>61.255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41</v>
      </c>
      <c r="E50" s="29" t="s">
        <v>627</v>
      </c>
    </row>
    <row r="51" spans="1:5" ht="12.75">
      <c r="A51" s="30" t="s">
        <v>42</v>
      </c>
      <c r="E51" s="31" t="s">
        <v>628</v>
      </c>
    </row>
    <row r="52" spans="1:5" ht="12.75">
      <c r="A52" t="s">
        <v>43</v>
      </c>
      <c r="E52" s="29" t="s">
        <v>38</v>
      </c>
    </row>
    <row r="53" spans="1:16" ht="25.5">
      <c r="A53" s="19" t="s">
        <v>35</v>
      </c>
      <c s="23" t="s">
        <v>73</v>
      </c>
      <c s="23" t="s">
        <v>177</v>
      </c>
      <c s="19" t="s">
        <v>38</v>
      </c>
      <c s="24" t="s">
        <v>178</v>
      </c>
      <c s="25" t="s">
        <v>166</v>
      </c>
      <c s="26">
        <v>20.418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41</v>
      </c>
      <c r="E54" s="29" t="s">
        <v>179</v>
      </c>
    </row>
    <row r="55" spans="1:5" ht="12.75">
      <c r="A55" s="30" t="s">
        <v>42</v>
      </c>
      <c r="E55" s="31" t="s">
        <v>629</v>
      </c>
    </row>
    <row r="56" spans="1:5" ht="12.75">
      <c r="A56" t="s">
        <v>43</v>
      </c>
      <c r="E56" s="29" t="s">
        <v>38</v>
      </c>
    </row>
    <row r="57" spans="1:16" ht="25.5">
      <c r="A57" s="19" t="s">
        <v>35</v>
      </c>
      <c s="23" t="s">
        <v>76</v>
      </c>
      <c s="23" t="s">
        <v>181</v>
      </c>
      <c s="19" t="s">
        <v>38</v>
      </c>
      <c s="24" t="s">
        <v>182</v>
      </c>
      <c s="25" t="s">
        <v>166</v>
      </c>
      <c s="26">
        <v>20.418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41</v>
      </c>
      <c r="E58" s="29" t="s">
        <v>183</v>
      </c>
    </row>
    <row r="59" spans="1:5" ht="12.75">
      <c r="A59" s="30" t="s">
        <v>42</v>
      </c>
      <c r="E59" s="31" t="s">
        <v>629</v>
      </c>
    </row>
    <row r="60" spans="1:5" ht="12.75">
      <c r="A60" t="s">
        <v>43</v>
      </c>
      <c r="E60" s="29" t="s">
        <v>38</v>
      </c>
    </row>
    <row r="61" spans="1:16" ht="12.75">
      <c r="A61" s="19" t="s">
        <v>35</v>
      </c>
      <c s="23" t="s">
        <v>79</v>
      </c>
      <c s="23" t="s">
        <v>367</v>
      </c>
      <c s="19" t="s">
        <v>38</v>
      </c>
      <c s="24" t="s">
        <v>368</v>
      </c>
      <c s="25" t="s">
        <v>131</v>
      </c>
      <c s="26">
        <v>198.406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41</v>
      </c>
      <c r="E62" s="29" t="s">
        <v>369</v>
      </c>
    </row>
    <row r="63" spans="1:5" ht="153">
      <c r="A63" s="30" t="s">
        <v>42</v>
      </c>
      <c r="E63" s="37" t="s">
        <v>630</v>
      </c>
    </row>
    <row r="64" spans="1:5" ht="12.75">
      <c r="A64" t="s">
        <v>43</v>
      </c>
      <c r="E64" s="29" t="s">
        <v>38</v>
      </c>
    </row>
    <row r="65" spans="1:16" ht="12.75">
      <c r="A65" s="19" t="s">
        <v>35</v>
      </c>
      <c s="23" t="s">
        <v>82</v>
      </c>
      <c s="23" t="s">
        <v>371</v>
      </c>
      <c s="19" t="s">
        <v>38</v>
      </c>
      <c s="24" t="s">
        <v>372</v>
      </c>
      <c s="25" t="s">
        <v>131</v>
      </c>
      <c s="26">
        <v>198.406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41</v>
      </c>
      <c r="E66" s="29" t="s">
        <v>373</v>
      </c>
    </row>
    <row r="67" spans="1:5" ht="12.75">
      <c r="A67" s="30" t="s">
        <v>42</v>
      </c>
      <c r="E67" s="31" t="s">
        <v>38</v>
      </c>
    </row>
    <row r="68" spans="1:5" ht="12.75">
      <c r="A68" t="s">
        <v>43</v>
      </c>
      <c r="E68" s="29" t="s">
        <v>38</v>
      </c>
    </row>
    <row r="69" spans="1:16" ht="12.75">
      <c r="A69" s="19" t="s">
        <v>35</v>
      </c>
      <c s="23" t="s">
        <v>86</v>
      </c>
      <c s="23" t="s">
        <v>191</v>
      </c>
      <c s="19" t="s">
        <v>38</v>
      </c>
      <c s="24" t="s">
        <v>192</v>
      </c>
      <c s="25" t="s">
        <v>166</v>
      </c>
      <c s="26">
        <v>122.509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41</v>
      </c>
      <c r="E70" s="29" t="s">
        <v>193</v>
      </c>
    </row>
    <row r="71" spans="1:5" ht="12.75">
      <c r="A71" s="30" t="s">
        <v>42</v>
      </c>
      <c r="E71" s="31" t="s">
        <v>631</v>
      </c>
    </row>
    <row r="72" spans="1:5" ht="12.75">
      <c r="A72" t="s">
        <v>43</v>
      </c>
      <c r="E72" s="29" t="s">
        <v>38</v>
      </c>
    </row>
    <row r="73" spans="1:16" ht="12.75">
      <c r="A73" s="19" t="s">
        <v>35</v>
      </c>
      <c s="23" t="s">
        <v>89</v>
      </c>
      <c s="23" t="s">
        <v>195</v>
      </c>
      <c s="19" t="s">
        <v>38</v>
      </c>
      <c s="24" t="s">
        <v>196</v>
      </c>
      <c s="25" t="s">
        <v>166</v>
      </c>
      <c s="26">
        <v>81.673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41</v>
      </c>
      <c r="E74" s="29" t="s">
        <v>197</v>
      </c>
    </row>
    <row r="75" spans="1:5" ht="12.75">
      <c r="A75" s="30" t="s">
        <v>42</v>
      </c>
      <c r="E75" s="31" t="s">
        <v>632</v>
      </c>
    </row>
    <row r="76" spans="1:5" ht="12.75">
      <c r="A76" t="s">
        <v>43</v>
      </c>
      <c r="E76" s="29" t="s">
        <v>38</v>
      </c>
    </row>
    <row r="77" spans="1:16" ht="12.75">
      <c r="A77" s="19" t="s">
        <v>35</v>
      </c>
      <c s="23" t="s">
        <v>92</v>
      </c>
      <c s="23" t="s">
        <v>199</v>
      </c>
      <c s="19" t="s">
        <v>38</v>
      </c>
      <c s="24" t="s">
        <v>200</v>
      </c>
      <c s="25" t="s">
        <v>166</v>
      </c>
      <c s="26">
        <v>204.182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41</v>
      </c>
      <c r="E78" s="29" t="s">
        <v>201</v>
      </c>
    </row>
    <row r="79" spans="1:5" ht="89.25">
      <c r="A79" s="30" t="s">
        <v>42</v>
      </c>
      <c r="E79" s="37" t="s">
        <v>633</v>
      </c>
    </row>
    <row r="80" spans="1:5" ht="12.75">
      <c r="A80" t="s">
        <v>43</v>
      </c>
      <c r="E80" s="29" t="s">
        <v>38</v>
      </c>
    </row>
    <row r="81" spans="1:16" ht="12.75">
      <c r="A81" s="19" t="s">
        <v>35</v>
      </c>
      <c s="23" t="s">
        <v>95</v>
      </c>
      <c s="23" t="s">
        <v>203</v>
      </c>
      <c s="19" t="s">
        <v>38</v>
      </c>
      <c s="24" t="s">
        <v>204</v>
      </c>
      <c s="25" t="s">
        <v>166</v>
      </c>
      <c s="26">
        <v>84.229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41</v>
      </c>
      <c r="E82" s="29" t="s">
        <v>205</v>
      </c>
    </row>
    <row r="83" spans="1:5" ht="51">
      <c r="A83" s="30" t="s">
        <v>42</v>
      </c>
      <c r="E83" s="31" t="s">
        <v>634</v>
      </c>
    </row>
    <row r="84" spans="1:5" ht="12.75">
      <c r="A84" t="s">
        <v>43</v>
      </c>
      <c r="E84" s="29" t="s">
        <v>38</v>
      </c>
    </row>
    <row r="85" spans="1:16" ht="12.75">
      <c r="A85" s="19" t="s">
        <v>35</v>
      </c>
      <c s="23" t="s">
        <v>101</v>
      </c>
      <c s="23" t="s">
        <v>635</v>
      </c>
      <c s="19" t="s">
        <v>38</v>
      </c>
      <c s="24" t="s">
        <v>636</v>
      </c>
      <c s="25" t="s">
        <v>166</v>
      </c>
      <c s="26">
        <v>65.241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38.25">
      <c r="A86" s="28" t="s">
        <v>41</v>
      </c>
      <c r="E86" s="29" t="s">
        <v>637</v>
      </c>
    </row>
    <row r="87" spans="1:5" ht="38.25">
      <c r="A87" s="30" t="s">
        <v>42</v>
      </c>
      <c r="E87" s="31" t="s">
        <v>638</v>
      </c>
    </row>
    <row r="88" spans="1:5" ht="12.75">
      <c r="A88" t="s">
        <v>43</v>
      </c>
      <c r="E88" s="29" t="s">
        <v>38</v>
      </c>
    </row>
    <row r="89" spans="1:16" ht="12.75">
      <c r="A89" s="19" t="s">
        <v>35</v>
      </c>
      <c s="23" t="s">
        <v>104</v>
      </c>
      <c s="23" t="s">
        <v>210</v>
      </c>
      <c s="19" t="s">
        <v>38</v>
      </c>
      <c s="24" t="s">
        <v>211</v>
      </c>
      <c s="25" t="s">
        <v>212</v>
      </c>
      <c s="26">
        <v>130.482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41</v>
      </c>
      <c r="E90" s="29" t="s">
        <v>211</v>
      </c>
    </row>
    <row r="91" spans="1:5" ht="12.75">
      <c r="A91" s="30" t="s">
        <v>42</v>
      </c>
      <c r="E91" s="31" t="s">
        <v>639</v>
      </c>
    </row>
    <row r="92" spans="1:5" ht="12.75">
      <c r="A92" t="s">
        <v>43</v>
      </c>
      <c r="E92" s="29" t="s">
        <v>38</v>
      </c>
    </row>
    <row r="93" spans="1:16" ht="12.75">
      <c r="A93" s="19" t="s">
        <v>35</v>
      </c>
      <c s="23" t="s">
        <v>98</v>
      </c>
      <c s="23" t="s">
        <v>214</v>
      </c>
      <c s="19" t="s">
        <v>38</v>
      </c>
      <c s="24" t="s">
        <v>215</v>
      </c>
      <c s="25" t="s">
        <v>212</v>
      </c>
      <c s="26">
        <v>155.824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41</v>
      </c>
      <c r="E94" s="29" t="s">
        <v>215</v>
      </c>
    </row>
    <row r="95" spans="1:5" ht="12.75">
      <c r="A95" s="30" t="s">
        <v>42</v>
      </c>
      <c r="E95" s="31" t="s">
        <v>640</v>
      </c>
    </row>
    <row r="96" spans="1:5" ht="12.75">
      <c r="A96" t="s">
        <v>43</v>
      </c>
      <c r="E96" s="29" t="s">
        <v>38</v>
      </c>
    </row>
    <row r="97" spans="1:18" ht="12.75" customHeight="1">
      <c r="A97" s="5" t="s">
        <v>33</v>
      </c>
      <c s="5"/>
      <c s="34" t="s">
        <v>14</v>
      </c>
      <c s="5"/>
      <c s="21" t="s">
        <v>217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109</v>
      </c>
      <c s="23" t="s">
        <v>218</v>
      </c>
      <c s="19" t="s">
        <v>38</v>
      </c>
      <c s="24" t="s">
        <v>219</v>
      </c>
      <c s="25" t="s">
        <v>153</v>
      </c>
      <c s="26">
        <v>51.15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41</v>
      </c>
      <c r="E99" s="29" t="s">
        <v>220</v>
      </c>
    </row>
    <row r="100" spans="1:5" ht="38.25">
      <c r="A100" s="30" t="s">
        <v>42</v>
      </c>
      <c r="E100" s="37" t="s">
        <v>641</v>
      </c>
    </row>
    <row r="101" spans="1:5" ht="12.75">
      <c r="A101" t="s">
        <v>43</v>
      </c>
      <c r="E101" s="29" t="s">
        <v>38</v>
      </c>
    </row>
    <row r="102" spans="1:16" ht="12.75">
      <c r="A102" s="19" t="s">
        <v>35</v>
      </c>
      <c s="23" t="s">
        <v>112</v>
      </c>
      <c s="23" t="s">
        <v>222</v>
      </c>
      <c s="19" t="s">
        <v>38</v>
      </c>
      <c s="24" t="s">
        <v>223</v>
      </c>
      <c s="25" t="s">
        <v>131</v>
      </c>
      <c s="26">
        <v>56.265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41</v>
      </c>
      <c r="E103" s="29" t="s">
        <v>224</v>
      </c>
    </row>
    <row r="104" spans="1:5" ht="12.75">
      <c r="A104" s="30" t="s">
        <v>42</v>
      </c>
      <c r="E104" s="31" t="s">
        <v>642</v>
      </c>
    </row>
    <row r="105" spans="1:5" ht="12.75">
      <c r="A105" t="s">
        <v>43</v>
      </c>
      <c r="E105" s="29" t="s">
        <v>38</v>
      </c>
    </row>
    <row r="106" spans="1:16" ht="12.75">
      <c r="A106" s="19" t="s">
        <v>35</v>
      </c>
      <c s="23" t="s">
        <v>117</v>
      </c>
      <c s="23" t="s">
        <v>226</v>
      </c>
      <c s="19" t="s">
        <v>38</v>
      </c>
      <c s="24" t="s">
        <v>227</v>
      </c>
      <c s="25" t="s">
        <v>131</v>
      </c>
      <c s="26">
        <v>66.646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41</v>
      </c>
      <c r="E107" s="29" t="s">
        <v>227</v>
      </c>
    </row>
    <row r="108" spans="1:5" ht="12.75">
      <c r="A108" s="30" t="s">
        <v>42</v>
      </c>
      <c r="E108" s="31" t="s">
        <v>38</v>
      </c>
    </row>
    <row r="109" spans="1:5" ht="12.75">
      <c r="A109" t="s">
        <v>43</v>
      </c>
      <c r="E109" s="29" t="s">
        <v>38</v>
      </c>
    </row>
    <row r="110" spans="1:18" ht="12.75" customHeight="1">
      <c r="A110" s="5" t="s">
        <v>33</v>
      </c>
      <c s="5"/>
      <c s="34" t="s">
        <v>12</v>
      </c>
      <c s="5"/>
      <c s="21" t="s">
        <v>229</v>
      </c>
      <c s="5"/>
      <c s="5"/>
      <c s="5"/>
      <c s="35">
        <f>0+Q110</f>
      </c>
      <c r="O110">
        <f>0+R110</f>
      </c>
      <c r="Q110">
        <f>0+I111+I115+I119</f>
      </c>
      <c>
        <f>0+O111+O115+O119</f>
      </c>
    </row>
    <row r="111" spans="1:16" ht="12.75">
      <c r="A111" s="19" t="s">
        <v>35</v>
      </c>
      <c s="23" t="s">
        <v>121</v>
      </c>
      <c s="23" t="s">
        <v>383</v>
      </c>
      <c s="19" t="s">
        <v>38</v>
      </c>
      <c s="24" t="s">
        <v>643</v>
      </c>
      <c s="25" t="s">
        <v>166</v>
      </c>
      <c s="26">
        <v>7.989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41</v>
      </c>
      <c r="E112" s="29" t="s">
        <v>385</v>
      </c>
    </row>
    <row r="113" spans="1:5" ht="153">
      <c r="A113" s="30" t="s">
        <v>42</v>
      </c>
      <c r="E113" s="37" t="s">
        <v>644</v>
      </c>
    </row>
    <row r="114" spans="1:5" ht="12.75">
      <c r="A114" t="s">
        <v>43</v>
      </c>
      <c r="E114" s="29" t="s">
        <v>38</v>
      </c>
    </row>
    <row r="115" spans="1:16" ht="12.75">
      <c r="A115" s="19" t="s">
        <v>35</v>
      </c>
      <c s="23" t="s">
        <v>124</v>
      </c>
      <c s="23" t="s">
        <v>387</v>
      </c>
      <c s="19" t="s">
        <v>38</v>
      </c>
      <c s="24" t="s">
        <v>388</v>
      </c>
      <c s="25" t="s">
        <v>166</v>
      </c>
      <c s="26">
        <v>14.049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41</v>
      </c>
      <c r="E116" s="29" t="s">
        <v>38</v>
      </c>
    </row>
    <row r="117" spans="1:5" ht="76.5">
      <c r="A117" s="30" t="s">
        <v>42</v>
      </c>
      <c r="E117" s="37" t="s">
        <v>645</v>
      </c>
    </row>
    <row r="118" spans="1:5" ht="12.75">
      <c r="A118" t="s">
        <v>43</v>
      </c>
      <c r="E118" s="29" t="s">
        <v>38</v>
      </c>
    </row>
    <row r="119" spans="1:16" ht="12.75">
      <c r="A119" s="19" t="s">
        <v>35</v>
      </c>
      <c s="23" t="s">
        <v>36</v>
      </c>
      <c s="23" t="s">
        <v>230</v>
      </c>
      <c s="19" t="s">
        <v>38</v>
      </c>
      <c s="24" t="s">
        <v>231</v>
      </c>
      <c s="25" t="s">
        <v>153</v>
      </c>
      <c s="26">
        <v>102.3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41</v>
      </c>
      <c r="E120" s="29" t="s">
        <v>232</v>
      </c>
    </row>
    <row r="121" spans="1:5" ht="12.75">
      <c r="A121" s="30" t="s">
        <v>42</v>
      </c>
      <c r="E121" s="31" t="s">
        <v>646</v>
      </c>
    </row>
    <row r="122" spans="1:5" ht="12.75">
      <c r="A122" t="s">
        <v>43</v>
      </c>
      <c r="E122" s="29" t="s">
        <v>38</v>
      </c>
    </row>
    <row r="123" spans="1:18" ht="12.75" customHeight="1">
      <c r="A123" s="5" t="s">
        <v>33</v>
      </c>
      <c s="5"/>
      <c s="34" t="s">
        <v>24</v>
      </c>
      <c s="5"/>
      <c s="21" t="s">
        <v>233</v>
      </c>
      <c s="5"/>
      <c s="5"/>
      <c s="5"/>
      <c s="35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19" t="s">
        <v>35</v>
      </c>
      <c s="23" t="s">
        <v>234</v>
      </c>
      <c s="23" t="s">
        <v>235</v>
      </c>
      <c s="19" t="s">
        <v>38</v>
      </c>
      <c s="24" t="s">
        <v>236</v>
      </c>
      <c s="25" t="s">
        <v>166</v>
      </c>
      <c s="26">
        <v>14.044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41</v>
      </c>
      <c r="E125" s="29" t="s">
        <v>237</v>
      </c>
    </row>
    <row r="126" spans="1:5" ht="178.5">
      <c r="A126" s="30" t="s">
        <v>42</v>
      </c>
      <c r="E126" s="37" t="s">
        <v>647</v>
      </c>
    </row>
    <row r="127" spans="1:5" ht="12.75">
      <c r="A127" t="s">
        <v>43</v>
      </c>
      <c r="E127" s="29" t="s">
        <v>38</v>
      </c>
    </row>
    <row r="128" spans="1:16" ht="12.75">
      <c r="A128" s="19" t="s">
        <v>35</v>
      </c>
      <c s="23" t="s">
        <v>239</v>
      </c>
      <c s="23" t="s">
        <v>240</v>
      </c>
      <c s="19" t="s">
        <v>38</v>
      </c>
      <c s="24" t="s">
        <v>241</v>
      </c>
      <c s="25" t="s">
        <v>166</v>
      </c>
      <c s="26">
        <v>2.619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41</v>
      </c>
      <c r="E129" s="29" t="s">
        <v>242</v>
      </c>
    </row>
    <row r="130" spans="1:5" ht="63.75">
      <c r="A130" s="30" t="s">
        <v>42</v>
      </c>
      <c r="E130" s="37" t="s">
        <v>648</v>
      </c>
    </row>
    <row r="131" spans="1:5" ht="12.75">
      <c r="A131" t="s">
        <v>43</v>
      </c>
      <c r="E131" s="29" t="s">
        <v>38</v>
      </c>
    </row>
    <row r="132" spans="1:16" ht="12.75">
      <c r="A132" s="19" t="s">
        <v>35</v>
      </c>
      <c s="23" t="s">
        <v>286</v>
      </c>
      <c s="23" t="s">
        <v>393</v>
      </c>
      <c s="19" t="s">
        <v>38</v>
      </c>
      <c s="24" t="s">
        <v>394</v>
      </c>
      <c s="25" t="s">
        <v>166</v>
      </c>
      <c s="26">
        <v>38.643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41</v>
      </c>
      <c r="E133" s="29" t="s">
        <v>395</v>
      </c>
    </row>
    <row r="134" spans="1:5" ht="38.25">
      <c r="A134" s="30" t="s">
        <v>42</v>
      </c>
      <c r="E134" s="31" t="s">
        <v>649</v>
      </c>
    </row>
    <row r="135" spans="1:5" ht="12.75">
      <c r="A135" t="s">
        <v>43</v>
      </c>
      <c r="E135" s="29" t="s">
        <v>38</v>
      </c>
    </row>
    <row r="136" spans="1:16" ht="12.75">
      <c r="A136" s="19" t="s">
        <v>35</v>
      </c>
      <c s="23" t="s">
        <v>254</v>
      </c>
      <c s="23" t="s">
        <v>397</v>
      </c>
      <c s="19" t="s">
        <v>38</v>
      </c>
      <c s="24" t="s">
        <v>398</v>
      </c>
      <c s="25" t="s">
        <v>131</v>
      </c>
      <c s="26">
        <v>71.366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41</v>
      </c>
      <c r="E137" s="29" t="s">
        <v>399</v>
      </c>
    </row>
    <row r="138" spans="1:5" ht="63.75">
      <c r="A138" s="30" t="s">
        <v>42</v>
      </c>
      <c r="E138" s="37" t="s">
        <v>650</v>
      </c>
    </row>
    <row r="139" spans="1:5" ht="12.75">
      <c r="A139" t="s">
        <v>43</v>
      </c>
      <c r="E139" s="29" t="s">
        <v>38</v>
      </c>
    </row>
    <row r="140" spans="1:18" ht="12.75" customHeight="1">
      <c r="A140" s="5" t="s">
        <v>33</v>
      </c>
      <c s="5"/>
      <c s="34" t="s">
        <v>26</v>
      </c>
      <c s="5"/>
      <c s="21" t="s">
        <v>244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290</v>
      </c>
      <c s="23" t="s">
        <v>401</v>
      </c>
      <c s="19" t="s">
        <v>38</v>
      </c>
      <c s="24" t="s">
        <v>402</v>
      </c>
      <c s="25" t="s">
        <v>131</v>
      </c>
      <c s="26">
        <v>140.44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41</v>
      </c>
      <c r="E142" s="29" t="s">
        <v>403</v>
      </c>
    </row>
    <row r="143" spans="1:5" ht="178.5">
      <c r="A143" s="30" t="s">
        <v>42</v>
      </c>
      <c r="E143" s="37" t="s">
        <v>651</v>
      </c>
    </row>
    <row r="144" spans="1:5" ht="12.75">
      <c r="A144" t="s">
        <v>43</v>
      </c>
      <c r="E144" s="29" t="s">
        <v>38</v>
      </c>
    </row>
    <row r="145" spans="1:16" ht="12.75">
      <c r="A145" s="19" t="s">
        <v>35</v>
      </c>
      <c s="23" t="s">
        <v>257</v>
      </c>
      <c s="23" t="s">
        <v>405</v>
      </c>
      <c s="19" t="s">
        <v>38</v>
      </c>
      <c s="24" t="s">
        <v>406</v>
      </c>
      <c s="25" t="s">
        <v>131</v>
      </c>
      <c s="26">
        <v>140.44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41</v>
      </c>
      <c r="E146" s="29" t="s">
        <v>407</v>
      </c>
    </row>
    <row r="147" spans="1:5" ht="12.75">
      <c r="A147" s="30" t="s">
        <v>42</v>
      </c>
      <c r="E147" s="31" t="s">
        <v>38</v>
      </c>
    </row>
    <row r="148" spans="1:5" ht="12.75">
      <c r="A148" t="s">
        <v>43</v>
      </c>
      <c r="E148" s="29" t="s">
        <v>38</v>
      </c>
    </row>
    <row r="149" spans="1:18" ht="12.75" customHeight="1">
      <c r="A149" s="5" t="s">
        <v>33</v>
      </c>
      <c s="5"/>
      <c s="34" t="s">
        <v>62</v>
      </c>
      <c s="5"/>
      <c s="21" t="s">
        <v>253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0+I150+I154+I158+I162+I166+I170+I174+I178+I182+I186+I190+I194+I198+I202+I206+I210+I214+I218+I222+I226+I230+I234+I238+I242+I246+I250+I254+I258+I262+I266+I270+I274+I278+I282</f>
      </c>
      <c>
        <f>0+O150+O154+O158+O162+O166+O170+O174+O178+O182+O186+O190+O194+O198+O202+O206+O210+O214+O218+O222+O226+O230+O234+O238+O242+O246+O250+O254+O258+O262+O266+O270+O274+O278+O282</f>
      </c>
    </row>
    <row r="150" spans="1:16" ht="12.75">
      <c r="A150" s="19" t="s">
        <v>35</v>
      </c>
      <c s="23" t="s">
        <v>315</v>
      </c>
      <c s="23" t="s">
        <v>261</v>
      </c>
      <c s="19" t="s">
        <v>38</v>
      </c>
      <c s="24" t="s">
        <v>262</v>
      </c>
      <c s="25" t="s">
        <v>48</v>
      </c>
      <c s="26">
        <v>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25.5">
      <c r="A151" s="28" t="s">
        <v>41</v>
      </c>
      <c r="E151" s="29" t="s">
        <v>263</v>
      </c>
    </row>
    <row r="152" spans="1:5" ht="12.75">
      <c r="A152" s="30" t="s">
        <v>42</v>
      </c>
      <c r="E152" s="31" t="s">
        <v>38</v>
      </c>
    </row>
    <row r="153" spans="1:5" ht="12.75">
      <c r="A153" t="s">
        <v>43</v>
      </c>
      <c r="E153" s="29" t="s">
        <v>38</v>
      </c>
    </row>
    <row r="154" spans="1:16" ht="12.75">
      <c r="A154" s="19" t="s">
        <v>35</v>
      </c>
      <c s="23" t="s">
        <v>338</v>
      </c>
      <c s="23" t="s">
        <v>408</v>
      </c>
      <c s="19" t="s">
        <v>38</v>
      </c>
      <c s="24" t="s">
        <v>409</v>
      </c>
      <c s="25" t="s">
        <v>48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25.5">
      <c r="A155" s="28" t="s">
        <v>41</v>
      </c>
      <c r="E155" s="29" t="s">
        <v>410</v>
      </c>
    </row>
    <row r="156" spans="1:5" ht="12.75">
      <c r="A156" s="30" t="s">
        <v>42</v>
      </c>
      <c r="E156" s="31" t="s">
        <v>38</v>
      </c>
    </row>
    <row r="157" spans="1:5" ht="12.75">
      <c r="A157" t="s">
        <v>43</v>
      </c>
      <c r="E157" s="29" t="s">
        <v>38</v>
      </c>
    </row>
    <row r="158" spans="1:16" ht="12.75">
      <c r="A158" s="19" t="s">
        <v>35</v>
      </c>
      <c s="23" t="s">
        <v>535</v>
      </c>
      <c s="23" t="s">
        <v>265</v>
      </c>
      <c s="19" t="s">
        <v>38</v>
      </c>
      <c s="24" t="s">
        <v>266</v>
      </c>
      <c s="25" t="s">
        <v>48</v>
      </c>
      <c s="26">
        <v>4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41</v>
      </c>
      <c r="E159" s="29" t="s">
        <v>266</v>
      </c>
    </row>
    <row r="160" spans="1:5" ht="12.75">
      <c r="A160" s="30" t="s">
        <v>42</v>
      </c>
      <c r="E160" s="31" t="s">
        <v>38</v>
      </c>
    </row>
    <row r="161" spans="1:5" ht="12.75">
      <c r="A161" t="s">
        <v>43</v>
      </c>
      <c r="E161" s="29" t="s">
        <v>38</v>
      </c>
    </row>
    <row r="162" spans="1:16" ht="25.5">
      <c r="A162" s="19" t="s">
        <v>35</v>
      </c>
      <c s="23" t="s">
        <v>468</v>
      </c>
      <c s="23" t="s">
        <v>413</v>
      </c>
      <c s="19" t="s">
        <v>38</v>
      </c>
      <c s="24" t="s">
        <v>414</v>
      </c>
      <c s="25" t="s">
        <v>153</v>
      </c>
      <c s="26">
        <v>21.6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41</v>
      </c>
      <c r="E163" s="29" t="s">
        <v>38</v>
      </c>
    </row>
    <row r="164" spans="1:5" ht="12.75">
      <c r="A164" s="30" t="s">
        <v>42</v>
      </c>
      <c r="E164" s="31" t="s">
        <v>652</v>
      </c>
    </row>
    <row r="165" spans="1:5" ht="12.75">
      <c r="A165" t="s">
        <v>43</v>
      </c>
      <c r="E165" s="29" t="s">
        <v>38</v>
      </c>
    </row>
    <row r="166" spans="1:16" ht="25.5">
      <c r="A166" s="19" t="s">
        <v>35</v>
      </c>
      <c s="23" t="s">
        <v>557</v>
      </c>
      <c s="23" t="s">
        <v>417</v>
      </c>
      <c s="19" t="s">
        <v>38</v>
      </c>
      <c s="24" t="s">
        <v>418</v>
      </c>
      <c s="25" t="s">
        <v>153</v>
      </c>
      <c s="26">
        <v>21.2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41</v>
      </c>
      <c r="E167" s="29" t="s">
        <v>38</v>
      </c>
    </row>
    <row r="168" spans="1:5" ht="12.75">
      <c r="A168" s="30" t="s">
        <v>42</v>
      </c>
      <c r="E168" s="31" t="s">
        <v>653</v>
      </c>
    </row>
    <row r="169" spans="1:5" ht="12.75">
      <c r="A169" t="s">
        <v>43</v>
      </c>
      <c r="E169" s="29" t="s">
        <v>38</v>
      </c>
    </row>
    <row r="170" spans="1:16" ht="12.75">
      <c r="A170" s="19" t="s">
        <v>35</v>
      </c>
      <c s="23" t="s">
        <v>544</v>
      </c>
      <c s="23" t="s">
        <v>268</v>
      </c>
      <c s="19" t="s">
        <v>38</v>
      </c>
      <c s="24" t="s">
        <v>269</v>
      </c>
      <c s="25" t="s">
        <v>48</v>
      </c>
      <c s="26">
        <v>4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41</v>
      </c>
      <c r="E171" s="29" t="s">
        <v>269</v>
      </c>
    </row>
    <row r="172" spans="1:5" ht="12.75">
      <c r="A172" s="30" t="s">
        <v>42</v>
      </c>
      <c r="E172" s="31" t="s">
        <v>38</v>
      </c>
    </row>
    <row r="173" spans="1:5" ht="12.75">
      <c r="A173" t="s">
        <v>43</v>
      </c>
      <c r="E173" s="29" t="s">
        <v>38</v>
      </c>
    </row>
    <row r="174" spans="1:16" ht="12.75">
      <c r="A174" s="19" t="s">
        <v>35</v>
      </c>
      <c s="23" t="s">
        <v>412</v>
      </c>
      <c s="23" t="s">
        <v>536</v>
      </c>
      <c s="19" t="s">
        <v>38</v>
      </c>
      <c s="24" t="s">
        <v>537</v>
      </c>
      <c s="25" t="s">
        <v>48</v>
      </c>
      <c s="26">
        <v>2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41</v>
      </c>
      <c r="E175" s="29" t="s">
        <v>537</v>
      </c>
    </row>
    <row r="176" spans="1:5" ht="12.75">
      <c r="A176" s="30" t="s">
        <v>42</v>
      </c>
      <c r="E176" s="31" t="s">
        <v>38</v>
      </c>
    </row>
    <row r="177" spans="1:5" ht="12.75">
      <c r="A177" t="s">
        <v>43</v>
      </c>
      <c r="E177" s="29" t="s">
        <v>38</v>
      </c>
    </row>
    <row r="178" spans="1:16" ht="12.75">
      <c r="A178" s="19" t="s">
        <v>35</v>
      </c>
      <c s="23" t="s">
        <v>325</v>
      </c>
      <c s="23" t="s">
        <v>421</v>
      </c>
      <c s="19" t="s">
        <v>38</v>
      </c>
      <c s="24" t="s">
        <v>422</v>
      </c>
      <c s="25" t="s">
        <v>48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41</v>
      </c>
      <c r="E179" s="29" t="s">
        <v>422</v>
      </c>
    </row>
    <row r="180" spans="1:5" ht="12.75">
      <c r="A180" s="30" t="s">
        <v>42</v>
      </c>
      <c r="E180" s="31" t="s">
        <v>38</v>
      </c>
    </row>
    <row r="181" spans="1:5" ht="12.75">
      <c r="A181" t="s">
        <v>43</v>
      </c>
      <c r="E181" s="29" t="s">
        <v>38</v>
      </c>
    </row>
    <row r="182" spans="1:16" ht="12.75">
      <c r="A182" s="19" t="s">
        <v>35</v>
      </c>
      <c s="23" t="s">
        <v>320</v>
      </c>
      <c s="23" t="s">
        <v>271</v>
      </c>
      <c s="19" t="s">
        <v>38</v>
      </c>
      <c s="24" t="s">
        <v>272</v>
      </c>
      <c s="25" t="s">
        <v>48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41</v>
      </c>
      <c r="E183" s="29" t="s">
        <v>272</v>
      </c>
    </row>
    <row r="184" spans="1:5" ht="12.75">
      <c r="A184" s="30" t="s">
        <v>42</v>
      </c>
      <c r="E184" s="31" t="s">
        <v>38</v>
      </c>
    </row>
    <row r="185" spans="1:5" ht="12.75">
      <c r="A185" t="s">
        <v>43</v>
      </c>
      <c r="E185" s="29" t="s">
        <v>38</v>
      </c>
    </row>
    <row r="186" spans="1:16" ht="12.75">
      <c r="A186" s="19" t="s">
        <v>35</v>
      </c>
      <c s="23" t="s">
        <v>332</v>
      </c>
      <c s="23" t="s">
        <v>274</v>
      </c>
      <c s="19" t="s">
        <v>38</v>
      </c>
      <c s="24" t="s">
        <v>275</v>
      </c>
      <c s="25" t="s">
        <v>48</v>
      </c>
      <c s="26">
        <v>3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41</v>
      </c>
      <c r="E187" s="29" t="s">
        <v>275</v>
      </c>
    </row>
    <row r="188" spans="1:5" ht="12.75">
      <c r="A188" s="30" t="s">
        <v>42</v>
      </c>
      <c r="E188" s="31" t="s">
        <v>38</v>
      </c>
    </row>
    <row r="189" spans="1:5" ht="12.75">
      <c r="A189" t="s">
        <v>43</v>
      </c>
      <c r="E189" s="29" t="s">
        <v>38</v>
      </c>
    </row>
    <row r="190" spans="1:16" ht="12.75">
      <c r="A190" s="19" t="s">
        <v>35</v>
      </c>
      <c s="23" t="s">
        <v>461</v>
      </c>
      <c s="23" t="s">
        <v>423</v>
      </c>
      <c s="19" t="s">
        <v>38</v>
      </c>
      <c s="24" t="s">
        <v>424</v>
      </c>
      <c s="25" t="s">
        <v>48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41</v>
      </c>
      <c r="E191" s="29" t="s">
        <v>424</v>
      </c>
    </row>
    <row r="192" spans="1:5" ht="12.75">
      <c r="A192" s="30" t="s">
        <v>42</v>
      </c>
      <c r="E192" s="31" t="s">
        <v>38</v>
      </c>
    </row>
    <row r="193" spans="1:5" ht="12.75">
      <c r="A193" t="s">
        <v>43</v>
      </c>
      <c r="E193" s="29" t="s">
        <v>38</v>
      </c>
    </row>
    <row r="194" spans="1:16" ht="12.75">
      <c r="A194" s="19" t="s">
        <v>35</v>
      </c>
      <c s="23" t="s">
        <v>462</v>
      </c>
      <c s="23" t="s">
        <v>277</v>
      </c>
      <c s="19" t="s">
        <v>38</v>
      </c>
      <c s="24" t="s">
        <v>278</v>
      </c>
      <c s="25" t="s">
        <v>48</v>
      </c>
      <c s="26">
        <v>4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41</v>
      </c>
      <c r="E195" s="29" t="s">
        <v>278</v>
      </c>
    </row>
    <row r="196" spans="1:5" ht="12.75">
      <c r="A196" s="30" t="s">
        <v>42</v>
      </c>
      <c r="E196" s="31" t="s">
        <v>38</v>
      </c>
    </row>
    <row r="197" spans="1:5" ht="12.75">
      <c r="A197" t="s">
        <v>43</v>
      </c>
      <c r="E197" s="29" t="s">
        <v>38</v>
      </c>
    </row>
    <row r="198" spans="1:16" ht="12.75">
      <c r="A198" s="19" t="s">
        <v>35</v>
      </c>
      <c s="23" t="s">
        <v>411</v>
      </c>
      <c s="23" t="s">
        <v>280</v>
      </c>
      <c s="19" t="s">
        <v>38</v>
      </c>
      <c s="24" t="s">
        <v>654</v>
      </c>
      <c s="25" t="s">
        <v>48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41</v>
      </c>
      <c r="E199" s="29" t="s">
        <v>655</v>
      </c>
    </row>
    <row r="200" spans="1:5" ht="12.75">
      <c r="A200" s="30" t="s">
        <v>42</v>
      </c>
      <c r="E200" s="31" t="s">
        <v>38</v>
      </c>
    </row>
    <row r="201" spans="1:5" ht="12.75">
      <c r="A201" t="s">
        <v>43</v>
      </c>
      <c r="E201" s="29" t="s">
        <v>38</v>
      </c>
    </row>
    <row r="202" spans="1:16" ht="12.75">
      <c r="A202" s="19" t="s">
        <v>35</v>
      </c>
      <c s="23" t="s">
        <v>467</v>
      </c>
      <c s="23" t="s">
        <v>426</v>
      </c>
      <c s="19" t="s">
        <v>38</v>
      </c>
      <c s="24" t="s">
        <v>427</v>
      </c>
      <c s="25" t="s">
        <v>48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41</v>
      </c>
      <c r="E203" s="29" t="s">
        <v>428</v>
      </c>
    </row>
    <row r="204" spans="1:5" ht="12.75">
      <c r="A204" s="30" t="s">
        <v>42</v>
      </c>
      <c r="E204" s="31" t="s">
        <v>38</v>
      </c>
    </row>
    <row r="205" spans="1:5" ht="12.75">
      <c r="A205" t="s">
        <v>43</v>
      </c>
      <c r="E205" s="29" t="s">
        <v>38</v>
      </c>
    </row>
    <row r="206" spans="1:16" ht="12.75">
      <c r="A206" s="19" t="s">
        <v>35</v>
      </c>
      <c s="23" t="s">
        <v>416</v>
      </c>
      <c s="23" t="s">
        <v>284</v>
      </c>
      <c s="19" t="s">
        <v>38</v>
      </c>
      <c s="24" t="s">
        <v>285</v>
      </c>
      <c s="25" t="s">
        <v>48</v>
      </c>
      <c s="26">
        <v>6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41</v>
      </c>
      <c r="E207" s="29" t="s">
        <v>285</v>
      </c>
    </row>
    <row r="208" spans="1:5" ht="12.75">
      <c r="A208" s="30" t="s">
        <v>42</v>
      </c>
      <c r="E208" s="31" t="s">
        <v>38</v>
      </c>
    </row>
    <row r="209" spans="1:5" ht="12.75">
      <c r="A209" t="s">
        <v>43</v>
      </c>
      <c r="E209" s="29" t="s">
        <v>38</v>
      </c>
    </row>
    <row r="210" spans="1:16" ht="12.75">
      <c r="A210" s="19" t="s">
        <v>35</v>
      </c>
      <c s="23" t="s">
        <v>273</v>
      </c>
      <c s="23" t="s">
        <v>429</v>
      </c>
      <c s="19" t="s">
        <v>38</v>
      </c>
      <c s="24" t="s">
        <v>430</v>
      </c>
      <c s="25" t="s">
        <v>153</v>
      </c>
      <c s="26">
        <v>74.197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41</v>
      </c>
      <c r="E211" s="29" t="s">
        <v>430</v>
      </c>
    </row>
    <row r="212" spans="1:5" ht="25.5">
      <c r="A212" s="30" t="s">
        <v>42</v>
      </c>
      <c r="E212" s="31" t="s">
        <v>656</v>
      </c>
    </row>
    <row r="213" spans="1:5" ht="12.75">
      <c r="A213" t="s">
        <v>43</v>
      </c>
      <c r="E213" s="29" t="s">
        <v>38</v>
      </c>
    </row>
    <row r="214" spans="1:16" ht="12.75">
      <c r="A214" s="19" t="s">
        <v>35</v>
      </c>
      <c s="23" t="s">
        <v>298</v>
      </c>
      <c s="23" t="s">
        <v>432</v>
      </c>
      <c s="19" t="s">
        <v>38</v>
      </c>
      <c s="24" t="s">
        <v>433</v>
      </c>
      <c s="25" t="s">
        <v>153</v>
      </c>
      <c s="26">
        <v>29.638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41</v>
      </c>
      <c r="E215" s="29" t="s">
        <v>433</v>
      </c>
    </row>
    <row r="216" spans="1:5" ht="25.5">
      <c r="A216" s="30" t="s">
        <v>42</v>
      </c>
      <c r="E216" s="31" t="s">
        <v>657</v>
      </c>
    </row>
    <row r="217" spans="1:5" ht="12.75">
      <c r="A217" t="s">
        <v>43</v>
      </c>
      <c r="E217" s="29" t="s">
        <v>38</v>
      </c>
    </row>
    <row r="218" spans="1:16" ht="25.5">
      <c r="A218" s="19" t="s">
        <v>35</v>
      </c>
      <c s="23" t="s">
        <v>283</v>
      </c>
      <c s="23" t="s">
        <v>435</v>
      </c>
      <c s="19" t="s">
        <v>38</v>
      </c>
      <c s="24" t="s">
        <v>436</v>
      </c>
      <c s="25" t="s">
        <v>48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41</v>
      </c>
      <c r="E219" s="29" t="s">
        <v>437</v>
      </c>
    </row>
    <row r="220" spans="1:5" ht="12.75">
      <c r="A220" s="30" t="s">
        <v>42</v>
      </c>
      <c r="E220" s="31" t="s">
        <v>38</v>
      </c>
    </row>
    <row r="221" spans="1:5" ht="12.75">
      <c r="A221" t="s">
        <v>43</v>
      </c>
      <c r="E221" s="29" t="s">
        <v>38</v>
      </c>
    </row>
    <row r="222" spans="1:16" ht="25.5">
      <c r="A222" s="19" t="s">
        <v>35</v>
      </c>
      <c s="23" t="s">
        <v>303</v>
      </c>
      <c s="23" t="s">
        <v>438</v>
      </c>
      <c s="19" t="s">
        <v>38</v>
      </c>
      <c s="24" t="s">
        <v>439</v>
      </c>
      <c s="25" t="s">
        <v>48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41</v>
      </c>
      <c r="E223" s="29" t="s">
        <v>440</v>
      </c>
    </row>
    <row r="224" spans="1:5" ht="12.75">
      <c r="A224" s="30" t="s">
        <v>42</v>
      </c>
      <c r="E224" s="31" t="s">
        <v>38</v>
      </c>
    </row>
    <row r="225" spans="1:5" ht="12.75">
      <c r="A225" t="s">
        <v>43</v>
      </c>
      <c r="E225" s="29" t="s">
        <v>38</v>
      </c>
    </row>
    <row r="226" spans="1:16" ht="25.5">
      <c r="A226" s="19" t="s">
        <v>35</v>
      </c>
      <c s="23" t="s">
        <v>306</v>
      </c>
      <c s="23" t="s">
        <v>441</v>
      </c>
      <c s="19" t="s">
        <v>38</v>
      </c>
      <c s="24" t="s">
        <v>442</v>
      </c>
      <c s="25" t="s">
        <v>48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41</v>
      </c>
      <c r="E227" s="29" t="s">
        <v>442</v>
      </c>
    </row>
    <row r="228" spans="1:5" ht="12.75">
      <c r="A228" s="30" t="s">
        <v>42</v>
      </c>
      <c r="E228" s="31" t="s">
        <v>38</v>
      </c>
    </row>
    <row r="229" spans="1:5" ht="12.75">
      <c r="A229" t="s">
        <v>43</v>
      </c>
      <c r="E229" s="29" t="s">
        <v>38</v>
      </c>
    </row>
    <row r="230" spans="1:16" ht="25.5">
      <c r="A230" s="19" t="s">
        <v>35</v>
      </c>
      <c s="23" t="s">
        <v>279</v>
      </c>
      <c s="23" t="s">
        <v>443</v>
      </c>
      <c s="19" t="s">
        <v>38</v>
      </c>
      <c s="24" t="s">
        <v>444</v>
      </c>
      <c s="25" t="s">
        <v>48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41</v>
      </c>
      <c r="E231" s="29" t="s">
        <v>444</v>
      </c>
    </row>
    <row r="232" spans="1:5" ht="12.75">
      <c r="A232" s="30" t="s">
        <v>42</v>
      </c>
      <c r="E232" s="31" t="s">
        <v>38</v>
      </c>
    </row>
    <row r="233" spans="1:5" ht="12.75">
      <c r="A233" t="s">
        <v>43</v>
      </c>
      <c r="E233" s="29" t="s">
        <v>38</v>
      </c>
    </row>
    <row r="234" spans="1:16" ht="25.5">
      <c r="A234" s="19" t="s">
        <v>35</v>
      </c>
      <c s="23" t="s">
        <v>294</v>
      </c>
      <c s="23" t="s">
        <v>445</v>
      </c>
      <c s="19" t="s">
        <v>38</v>
      </c>
      <c s="24" t="s">
        <v>446</v>
      </c>
      <c s="25" t="s">
        <v>153</v>
      </c>
      <c s="26">
        <v>29.2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41</v>
      </c>
      <c r="E235" s="29" t="s">
        <v>550</v>
      </c>
    </row>
    <row r="236" spans="1:5" ht="12.75">
      <c r="A236" s="30" t="s">
        <v>42</v>
      </c>
      <c r="E236" s="31" t="s">
        <v>658</v>
      </c>
    </row>
    <row r="237" spans="1:5" ht="12.75">
      <c r="A237" t="s">
        <v>43</v>
      </c>
      <c r="E237" s="29" t="s">
        <v>38</v>
      </c>
    </row>
    <row r="238" spans="1:16" ht="25.5">
      <c r="A238" s="19" t="s">
        <v>35</v>
      </c>
      <c s="23" t="s">
        <v>260</v>
      </c>
      <c s="23" t="s">
        <v>449</v>
      </c>
      <c s="19" t="s">
        <v>38</v>
      </c>
      <c s="24" t="s">
        <v>450</v>
      </c>
      <c s="25" t="s">
        <v>153</v>
      </c>
      <c s="26">
        <v>73.1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41</v>
      </c>
      <c r="E239" s="29" t="s">
        <v>451</v>
      </c>
    </row>
    <row r="240" spans="1:5" ht="12.75">
      <c r="A240" s="30" t="s">
        <v>42</v>
      </c>
      <c r="E240" s="31" t="s">
        <v>659</v>
      </c>
    </row>
    <row r="241" spans="1:5" ht="12.75">
      <c r="A241" t="s">
        <v>43</v>
      </c>
      <c r="E241" s="29" t="s">
        <v>38</v>
      </c>
    </row>
    <row r="242" spans="1:16" ht="25.5">
      <c r="A242" s="19" t="s">
        <v>35</v>
      </c>
      <c s="23" t="s">
        <v>270</v>
      </c>
      <c s="23" t="s">
        <v>453</v>
      </c>
      <c s="19" t="s">
        <v>38</v>
      </c>
      <c s="24" t="s">
        <v>454</v>
      </c>
      <c s="25" t="s">
        <v>48</v>
      </c>
      <c s="26">
        <v>3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41</v>
      </c>
      <c r="E243" s="29" t="s">
        <v>660</v>
      </c>
    </row>
    <row r="244" spans="1:5" ht="12.75">
      <c r="A244" s="30" t="s">
        <v>42</v>
      </c>
      <c r="E244" s="31" t="s">
        <v>38</v>
      </c>
    </row>
    <row r="245" spans="1:5" ht="12.75">
      <c r="A245" t="s">
        <v>43</v>
      </c>
      <c r="E245" s="29" t="s">
        <v>38</v>
      </c>
    </row>
    <row r="246" spans="1:16" ht="25.5">
      <c r="A246" s="19" t="s">
        <v>35</v>
      </c>
      <c s="23" t="s">
        <v>276</v>
      </c>
      <c s="23" t="s">
        <v>456</v>
      </c>
      <c s="19" t="s">
        <v>38</v>
      </c>
      <c s="24" t="s">
        <v>457</v>
      </c>
      <c s="25" t="s">
        <v>48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41</v>
      </c>
      <c r="E247" s="29" t="s">
        <v>458</v>
      </c>
    </row>
    <row r="248" spans="1:5" ht="12.75">
      <c r="A248" s="30" t="s">
        <v>42</v>
      </c>
      <c r="E248" s="31" t="s">
        <v>38</v>
      </c>
    </row>
    <row r="249" spans="1:5" ht="12.75">
      <c r="A249" t="s">
        <v>43</v>
      </c>
      <c r="E249" s="29" t="s">
        <v>38</v>
      </c>
    </row>
    <row r="250" spans="1:16" ht="12.75">
      <c r="A250" s="19" t="s">
        <v>35</v>
      </c>
      <c s="23" t="s">
        <v>267</v>
      </c>
      <c s="23" t="s">
        <v>661</v>
      </c>
      <c s="19" t="s">
        <v>38</v>
      </c>
      <c s="24" t="s">
        <v>662</v>
      </c>
      <c s="25" t="s">
        <v>153</v>
      </c>
      <c s="26">
        <v>3.6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41</v>
      </c>
      <c r="E251" s="29" t="s">
        <v>663</v>
      </c>
    </row>
    <row r="252" spans="1:5" ht="12.75">
      <c r="A252" s="30" t="s">
        <v>42</v>
      </c>
      <c r="E252" s="31" t="s">
        <v>38</v>
      </c>
    </row>
    <row r="253" spans="1:5" ht="12.75">
      <c r="A253" t="s">
        <v>43</v>
      </c>
      <c r="E253" s="29" t="s">
        <v>38</v>
      </c>
    </row>
    <row r="254" spans="1:16" ht="12.75">
      <c r="A254" s="19" t="s">
        <v>35</v>
      </c>
      <c s="23" t="s">
        <v>312</v>
      </c>
      <c s="23" t="s">
        <v>459</v>
      </c>
      <c s="19" t="s">
        <v>38</v>
      </c>
      <c s="24" t="s">
        <v>460</v>
      </c>
      <c s="25" t="s">
        <v>301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41</v>
      </c>
      <c r="E255" s="29" t="s">
        <v>297</v>
      </c>
    </row>
    <row r="256" spans="1:5" ht="12.75">
      <c r="A256" s="30" t="s">
        <v>42</v>
      </c>
      <c r="E256" s="31" t="s">
        <v>38</v>
      </c>
    </row>
    <row r="257" spans="1:5" ht="12.75">
      <c r="A257" t="s">
        <v>43</v>
      </c>
      <c r="E257" s="29" t="s">
        <v>38</v>
      </c>
    </row>
    <row r="258" spans="1:16" ht="12.75">
      <c r="A258" s="19" t="s">
        <v>35</v>
      </c>
      <c s="23" t="s">
        <v>309</v>
      </c>
      <c s="23" t="s">
        <v>295</v>
      </c>
      <c s="19" t="s">
        <v>38</v>
      </c>
      <c s="24" t="s">
        <v>296</v>
      </c>
      <c s="25" t="s">
        <v>48</v>
      </c>
      <c s="26">
        <v>4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41</v>
      </c>
      <c r="E259" s="29" t="s">
        <v>297</v>
      </c>
    </row>
    <row r="260" spans="1:5" ht="12.75">
      <c r="A260" s="30" t="s">
        <v>42</v>
      </c>
      <c r="E260" s="31" t="s">
        <v>38</v>
      </c>
    </row>
    <row r="261" spans="1:5" ht="12.75">
      <c r="A261" t="s">
        <v>43</v>
      </c>
      <c r="E261" s="29" t="s">
        <v>38</v>
      </c>
    </row>
    <row r="262" spans="1:16" ht="12.75">
      <c r="A262" s="19" t="s">
        <v>35</v>
      </c>
      <c s="23" t="s">
        <v>264</v>
      </c>
      <c s="23" t="s">
        <v>299</v>
      </c>
      <c s="19" t="s">
        <v>38</v>
      </c>
      <c s="24" t="s">
        <v>300</v>
      </c>
      <c s="25" t="s">
        <v>301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41</v>
      </c>
      <c r="E263" s="29" t="s">
        <v>302</v>
      </c>
    </row>
    <row r="264" spans="1:5" ht="12.75">
      <c r="A264" s="30" t="s">
        <v>42</v>
      </c>
      <c r="E264" s="31" t="s">
        <v>38</v>
      </c>
    </row>
    <row r="265" spans="1:5" ht="12.75">
      <c r="A265" t="s">
        <v>43</v>
      </c>
      <c r="E265" s="29" t="s">
        <v>38</v>
      </c>
    </row>
    <row r="266" spans="1:16" ht="12.75">
      <c r="A266" s="19" t="s">
        <v>35</v>
      </c>
      <c s="23" t="s">
        <v>425</v>
      </c>
      <c s="23" t="s">
        <v>554</v>
      </c>
      <c s="19" t="s">
        <v>38</v>
      </c>
      <c s="24" t="s">
        <v>555</v>
      </c>
      <c s="25" t="s">
        <v>48</v>
      </c>
      <c s="26">
        <v>2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41</v>
      </c>
      <c r="E267" s="29" t="s">
        <v>555</v>
      </c>
    </row>
    <row r="268" spans="1:5" ht="12.75">
      <c r="A268" s="30" t="s">
        <v>42</v>
      </c>
      <c r="E268" s="31" t="s">
        <v>664</v>
      </c>
    </row>
    <row r="269" spans="1:5" ht="12.75">
      <c r="A269" t="s">
        <v>43</v>
      </c>
      <c r="E269" s="29" t="s">
        <v>38</v>
      </c>
    </row>
    <row r="270" spans="1:16" ht="12.75">
      <c r="A270" s="19" t="s">
        <v>35</v>
      </c>
      <c s="23" t="s">
        <v>420</v>
      </c>
      <c s="23" t="s">
        <v>304</v>
      </c>
      <c s="19" t="s">
        <v>38</v>
      </c>
      <c s="24" t="s">
        <v>305</v>
      </c>
      <c s="25" t="s">
        <v>48</v>
      </c>
      <c s="26">
        <v>4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41</v>
      </c>
      <c r="E271" s="29" t="s">
        <v>305</v>
      </c>
    </row>
    <row r="272" spans="1:5" ht="12.75">
      <c r="A272" s="30" t="s">
        <v>42</v>
      </c>
      <c r="E272" s="31" t="s">
        <v>38</v>
      </c>
    </row>
    <row r="273" spans="1:5" ht="12.75">
      <c r="A273" t="s">
        <v>43</v>
      </c>
      <c r="E273" s="29" t="s">
        <v>38</v>
      </c>
    </row>
    <row r="274" spans="1:16" ht="25.5">
      <c r="A274" s="19" t="s">
        <v>35</v>
      </c>
      <c s="23" t="s">
        <v>463</v>
      </c>
      <c s="23" t="s">
        <v>307</v>
      </c>
      <c s="19" t="s">
        <v>38</v>
      </c>
      <c s="24" t="s">
        <v>308</v>
      </c>
      <c s="25" t="s">
        <v>48</v>
      </c>
      <c s="26">
        <v>4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41</v>
      </c>
      <c r="E275" s="29" t="s">
        <v>308</v>
      </c>
    </row>
    <row r="276" spans="1:5" ht="12.75">
      <c r="A276" s="30" t="s">
        <v>42</v>
      </c>
      <c r="E276" s="31" t="s">
        <v>38</v>
      </c>
    </row>
    <row r="277" spans="1:5" ht="12.75">
      <c r="A277" t="s">
        <v>43</v>
      </c>
      <c r="E277" s="29" t="s">
        <v>38</v>
      </c>
    </row>
    <row r="278" spans="1:16" ht="12.75">
      <c r="A278" s="19" t="s">
        <v>35</v>
      </c>
      <c s="23" t="s">
        <v>545</v>
      </c>
      <c s="23" t="s">
        <v>310</v>
      </c>
      <c s="19" t="s">
        <v>38</v>
      </c>
      <c s="24" t="s">
        <v>311</v>
      </c>
      <c s="25" t="s">
        <v>48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41</v>
      </c>
      <c r="E279" s="29" t="s">
        <v>38</v>
      </c>
    </row>
    <row r="280" spans="1:5" ht="12.75">
      <c r="A280" s="30" t="s">
        <v>42</v>
      </c>
      <c r="E280" s="31" t="s">
        <v>38</v>
      </c>
    </row>
    <row r="281" spans="1:5" ht="12.75">
      <c r="A281" t="s">
        <v>43</v>
      </c>
      <c r="E281" s="29" t="s">
        <v>38</v>
      </c>
    </row>
    <row r="282" spans="1:16" ht="25.5">
      <c r="A282" s="19" t="s">
        <v>35</v>
      </c>
      <c s="23" t="s">
        <v>534</v>
      </c>
      <c s="23" t="s">
        <v>464</v>
      </c>
      <c s="19" t="s">
        <v>38</v>
      </c>
      <c s="24" t="s">
        <v>465</v>
      </c>
      <c s="25" t="s">
        <v>48</v>
      </c>
      <c s="26">
        <v>4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41</v>
      </c>
      <c r="E283" s="29" t="s">
        <v>466</v>
      </c>
    </row>
    <row r="284" spans="1:5" ht="12.75">
      <c r="A284" s="30" t="s">
        <v>42</v>
      </c>
      <c r="E284" s="31" t="s">
        <v>38</v>
      </c>
    </row>
    <row r="285" spans="1:5" ht="12.75">
      <c r="A285" t="s">
        <v>43</v>
      </c>
      <c r="E285" s="29" t="s">
        <v>38</v>
      </c>
    </row>
    <row r="286" spans="1:18" ht="12.75" customHeight="1">
      <c r="A286" s="5" t="s">
        <v>33</v>
      </c>
      <c s="5"/>
      <c s="34" t="s">
        <v>330</v>
      </c>
      <c s="5"/>
      <c s="21" t="s">
        <v>331</v>
      </c>
      <c s="5"/>
      <c s="5"/>
      <c s="5"/>
      <c s="35">
        <f>0+Q286</f>
      </c>
      <c r="O286">
        <f>0+R286</f>
      </c>
      <c r="Q286">
        <f>0+I287</f>
      </c>
      <c>
        <f>0+O287</f>
      </c>
    </row>
    <row r="287" spans="1:16" ht="12.75">
      <c r="A287" s="19" t="s">
        <v>35</v>
      </c>
      <c s="23" t="s">
        <v>558</v>
      </c>
      <c s="23" t="s">
        <v>333</v>
      </c>
      <c s="19" t="s">
        <v>38</v>
      </c>
      <c s="24" t="s">
        <v>334</v>
      </c>
      <c s="25" t="s">
        <v>212</v>
      </c>
      <c s="26">
        <v>390.099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41</v>
      </c>
      <c r="E288" s="29" t="s">
        <v>335</v>
      </c>
    </row>
    <row r="289" spans="1:5" ht="12.75">
      <c r="A289" s="30" t="s">
        <v>42</v>
      </c>
      <c r="E289" s="31" t="s">
        <v>38</v>
      </c>
    </row>
    <row r="290" spans="1:5" ht="12.75">
      <c r="A290" t="s">
        <v>43</v>
      </c>
      <c r="E290" s="29" t="s">
        <v>38</v>
      </c>
    </row>
    <row r="291" spans="1:18" ht="12.75" customHeight="1">
      <c r="A291" s="5" t="s">
        <v>33</v>
      </c>
      <c s="5"/>
      <c s="34" t="s">
        <v>336</v>
      </c>
      <c s="5"/>
      <c s="21" t="s">
        <v>337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559</v>
      </c>
      <c s="23" t="s">
        <v>339</v>
      </c>
      <c s="19" t="s">
        <v>38</v>
      </c>
      <c s="24" t="s">
        <v>340</v>
      </c>
      <c s="25" t="s">
        <v>212</v>
      </c>
      <c s="26">
        <v>17.576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25.5">
      <c r="A293" s="28" t="s">
        <v>41</v>
      </c>
      <c r="E293" s="29" t="s">
        <v>341</v>
      </c>
    </row>
    <row r="294" spans="1:5" ht="12.75">
      <c r="A294" s="30" t="s">
        <v>42</v>
      </c>
      <c r="E294" s="31" t="s">
        <v>665</v>
      </c>
    </row>
    <row r="295" spans="1:5" ht="12.75">
      <c r="A295" t="s">
        <v>43</v>
      </c>
      <c r="E295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0+O8+O125+O138+O151+O172+O197+O286+O311+O316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666</v>
      </c>
      <c s="36">
        <f>0+I8+I125+I138+I151+I172+I197+I286+I311+I316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666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667</v>
      </c>
      <c s="19" t="s">
        <v>38</v>
      </c>
      <c s="24" t="s">
        <v>668</v>
      </c>
      <c s="25" t="s">
        <v>131</v>
      </c>
      <c s="26">
        <v>58.96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41</v>
      </c>
      <c r="E10" s="29" t="s">
        <v>669</v>
      </c>
    </row>
    <row r="11" spans="1:5" ht="114.75">
      <c r="A11" s="30" t="s">
        <v>42</v>
      </c>
      <c r="E11" s="37" t="s">
        <v>670</v>
      </c>
    </row>
    <row r="12" spans="1:5" ht="12.75">
      <c r="A12" t="s">
        <v>43</v>
      </c>
      <c r="E12" s="29" t="s">
        <v>38</v>
      </c>
    </row>
    <row r="13" spans="1:16" ht="25.5">
      <c r="A13" s="19" t="s">
        <v>35</v>
      </c>
      <c s="23" t="s">
        <v>14</v>
      </c>
      <c s="23" t="s">
        <v>134</v>
      </c>
      <c s="19" t="s">
        <v>38</v>
      </c>
      <c s="24" t="s">
        <v>135</v>
      </c>
      <c s="25" t="s">
        <v>131</v>
      </c>
      <c s="26">
        <v>6.4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41</v>
      </c>
      <c r="E14" s="29" t="s">
        <v>136</v>
      </c>
    </row>
    <row r="15" spans="1:5" ht="25.5">
      <c r="A15" s="30" t="s">
        <v>42</v>
      </c>
      <c r="E15" s="37" t="s">
        <v>671</v>
      </c>
    </row>
    <row r="16" spans="1:5" ht="12.75">
      <c r="A16" t="s">
        <v>43</v>
      </c>
      <c r="E16" s="29" t="s">
        <v>38</v>
      </c>
    </row>
    <row r="17" spans="1:16" ht="25.5">
      <c r="A17" s="19" t="s">
        <v>35</v>
      </c>
      <c s="23" t="s">
        <v>12</v>
      </c>
      <c s="23" t="s">
        <v>474</v>
      </c>
      <c s="19" t="s">
        <v>38</v>
      </c>
      <c s="24" t="s">
        <v>475</v>
      </c>
      <c s="25" t="s">
        <v>131</v>
      </c>
      <c s="26">
        <v>18.843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41</v>
      </c>
      <c r="E18" s="29" t="s">
        <v>476</v>
      </c>
    </row>
    <row r="19" spans="1:5" ht="51">
      <c r="A19" s="30" t="s">
        <v>42</v>
      </c>
      <c r="E19" s="37" t="s">
        <v>672</v>
      </c>
    </row>
    <row r="20" spans="1:5" ht="12.75">
      <c r="A20" t="s">
        <v>43</v>
      </c>
      <c r="E20" s="29" t="s">
        <v>38</v>
      </c>
    </row>
    <row r="21" spans="1:16" ht="25.5">
      <c r="A21" s="19" t="s">
        <v>35</v>
      </c>
      <c s="23" t="s">
        <v>24</v>
      </c>
      <c s="23" t="s">
        <v>673</v>
      </c>
      <c s="19" t="s">
        <v>38</v>
      </c>
      <c s="24" t="s">
        <v>674</v>
      </c>
      <c s="25" t="s">
        <v>131</v>
      </c>
      <c s="26">
        <v>5.6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41</v>
      </c>
      <c r="E22" s="29" t="s">
        <v>675</v>
      </c>
    </row>
    <row r="23" spans="1:5" ht="38.25">
      <c r="A23" s="30" t="s">
        <v>42</v>
      </c>
      <c r="E23" s="37" t="s">
        <v>676</v>
      </c>
    </row>
    <row r="24" spans="1:5" ht="12.75">
      <c r="A24" t="s">
        <v>43</v>
      </c>
      <c r="E24" s="29" t="s">
        <v>38</v>
      </c>
    </row>
    <row r="25" spans="1:16" ht="12.75">
      <c r="A25" s="19" t="s">
        <v>35</v>
      </c>
      <c s="23" t="s">
        <v>26</v>
      </c>
      <c s="23" t="s">
        <v>478</v>
      </c>
      <c s="19" t="s">
        <v>38</v>
      </c>
      <c s="24" t="s">
        <v>479</v>
      </c>
      <c s="25" t="s">
        <v>131</v>
      </c>
      <c s="26">
        <v>145.85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41</v>
      </c>
      <c r="E26" s="29" t="s">
        <v>480</v>
      </c>
    </row>
    <row r="27" spans="1:5" ht="89.25">
      <c r="A27" s="30" t="s">
        <v>42</v>
      </c>
      <c r="E27" s="37" t="s">
        <v>677</v>
      </c>
    </row>
    <row r="28" spans="1:5" ht="12.75">
      <c r="A28" t="s">
        <v>43</v>
      </c>
      <c r="E28" s="29" t="s">
        <v>38</v>
      </c>
    </row>
    <row r="29" spans="1:16" ht="12.75">
      <c r="A29" s="19" t="s">
        <v>35</v>
      </c>
      <c s="23" t="s">
        <v>13</v>
      </c>
      <c s="23" t="s">
        <v>482</v>
      </c>
      <c s="19" t="s">
        <v>38</v>
      </c>
      <c s="24" t="s">
        <v>483</v>
      </c>
      <c s="25" t="s">
        <v>131</v>
      </c>
      <c s="26">
        <v>58.84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41</v>
      </c>
      <c r="E30" s="29" t="s">
        <v>484</v>
      </c>
    </row>
    <row r="31" spans="1:5" ht="114.75">
      <c r="A31" s="30" t="s">
        <v>42</v>
      </c>
      <c r="E31" s="37" t="s">
        <v>678</v>
      </c>
    </row>
    <row r="32" spans="1:5" ht="12.75">
      <c r="A32" t="s">
        <v>43</v>
      </c>
      <c r="E32" s="29" t="s">
        <v>38</v>
      </c>
    </row>
    <row r="33" spans="1:16" ht="12.75">
      <c r="A33" s="19" t="s">
        <v>35</v>
      </c>
      <c s="23" t="s">
        <v>59</v>
      </c>
      <c s="23" t="s">
        <v>485</v>
      </c>
      <c s="19" t="s">
        <v>38</v>
      </c>
      <c s="24" t="s">
        <v>486</v>
      </c>
      <c s="25" t="s">
        <v>153</v>
      </c>
      <c s="26">
        <v>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41</v>
      </c>
      <c r="E34" s="29" t="s">
        <v>487</v>
      </c>
    </row>
    <row r="35" spans="1:5" ht="12.75">
      <c r="A35" s="30" t="s">
        <v>42</v>
      </c>
      <c r="E35" s="31" t="s">
        <v>38</v>
      </c>
    </row>
    <row r="36" spans="1:5" ht="12.75">
      <c r="A36" t="s">
        <v>43</v>
      </c>
      <c r="E36" s="29" t="s">
        <v>38</v>
      </c>
    </row>
    <row r="37" spans="1:16" ht="12.75">
      <c r="A37" s="19" t="s">
        <v>35</v>
      </c>
      <c s="23" t="s">
        <v>62</v>
      </c>
      <c s="23" t="s">
        <v>141</v>
      </c>
      <c s="19" t="s">
        <v>38</v>
      </c>
      <c s="24" t="s">
        <v>142</v>
      </c>
      <c s="25" t="s">
        <v>143</v>
      </c>
      <c s="26">
        <v>150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41</v>
      </c>
      <c r="E38" s="29" t="s">
        <v>144</v>
      </c>
    </row>
    <row r="39" spans="1:5" ht="12.75">
      <c r="A39" s="30" t="s">
        <v>42</v>
      </c>
      <c r="E39" s="31" t="s">
        <v>679</v>
      </c>
    </row>
    <row r="40" spans="1:5" ht="12.75">
      <c r="A40" t="s">
        <v>43</v>
      </c>
      <c r="E40" s="29" t="s">
        <v>38</v>
      </c>
    </row>
    <row r="41" spans="1:16" ht="12.75">
      <c r="A41" s="19" t="s">
        <v>35</v>
      </c>
      <c s="23" t="s">
        <v>30</v>
      </c>
      <c s="23" t="s">
        <v>344</v>
      </c>
      <c s="19" t="s">
        <v>38</v>
      </c>
      <c s="24" t="s">
        <v>345</v>
      </c>
      <c s="25" t="s">
        <v>143</v>
      </c>
      <c s="26">
        <v>384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41</v>
      </c>
      <c r="E42" s="29" t="s">
        <v>346</v>
      </c>
    </row>
    <row r="43" spans="1:5" ht="25.5">
      <c r="A43" s="30" t="s">
        <v>42</v>
      </c>
      <c r="E43" s="37" t="s">
        <v>680</v>
      </c>
    </row>
    <row r="44" spans="1:5" ht="12.75">
      <c r="A44" t="s">
        <v>43</v>
      </c>
      <c r="E44" s="29" t="s">
        <v>38</v>
      </c>
    </row>
    <row r="45" spans="1:16" ht="12.75">
      <c r="A45" s="19" t="s">
        <v>35</v>
      </c>
      <c s="23" t="s">
        <v>32</v>
      </c>
      <c s="23" t="s">
        <v>146</v>
      </c>
      <c s="19" t="s">
        <v>38</v>
      </c>
      <c s="24" t="s">
        <v>147</v>
      </c>
      <c s="25" t="s">
        <v>148</v>
      </c>
      <c s="26">
        <v>30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41</v>
      </c>
      <c r="E46" s="29" t="s">
        <v>149</v>
      </c>
    </row>
    <row r="47" spans="1:5" ht="12.75">
      <c r="A47" s="30" t="s">
        <v>42</v>
      </c>
      <c r="E47" s="31" t="s">
        <v>681</v>
      </c>
    </row>
    <row r="48" spans="1:5" ht="12.75">
      <c r="A48" t="s">
        <v>43</v>
      </c>
      <c r="E48" s="29" t="s">
        <v>38</v>
      </c>
    </row>
    <row r="49" spans="1:16" ht="12.75">
      <c r="A49" s="19" t="s">
        <v>35</v>
      </c>
      <c s="23" t="s">
        <v>70</v>
      </c>
      <c s="23" t="s">
        <v>349</v>
      </c>
      <c s="19" t="s">
        <v>38</v>
      </c>
      <c s="24" t="s">
        <v>350</v>
      </c>
      <c s="25" t="s">
        <v>148</v>
      </c>
      <c s="26">
        <v>32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41</v>
      </c>
      <c r="E50" s="29" t="s">
        <v>351</v>
      </c>
    </row>
    <row r="51" spans="1:5" ht="12.75">
      <c r="A51" s="30" t="s">
        <v>42</v>
      </c>
      <c r="E51" s="31" t="s">
        <v>682</v>
      </c>
    </row>
    <row r="52" spans="1:5" ht="12.75">
      <c r="A52" t="s">
        <v>43</v>
      </c>
      <c r="E52" s="29" t="s">
        <v>38</v>
      </c>
    </row>
    <row r="53" spans="1:16" ht="12.75">
      <c r="A53" s="19" t="s">
        <v>35</v>
      </c>
      <c s="23" t="s">
        <v>73</v>
      </c>
      <c s="23" t="s">
        <v>151</v>
      </c>
      <c s="19" t="s">
        <v>38</v>
      </c>
      <c s="24" t="s">
        <v>152</v>
      </c>
      <c s="25" t="s">
        <v>153</v>
      </c>
      <c s="26">
        <v>3.2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41</v>
      </c>
      <c r="E54" s="29" t="s">
        <v>154</v>
      </c>
    </row>
    <row r="55" spans="1:5" ht="25.5">
      <c r="A55" s="30" t="s">
        <v>42</v>
      </c>
      <c r="E55" s="31" t="s">
        <v>592</v>
      </c>
    </row>
    <row r="56" spans="1:5" ht="12.75">
      <c r="A56" t="s">
        <v>43</v>
      </c>
      <c r="E56" s="29" t="s">
        <v>38</v>
      </c>
    </row>
    <row r="57" spans="1:16" ht="25.5">
      <c r="A57" s="19" t="s">
        <v>35</v>
      </c>
      <c s="23" t="s">
        <v>76</v>
      </c>
      <c s="23" t="s">
        <v>156</v>
      </c>
      <c s="19" t="s">
        <v>38</v>
      </c>
      <c s="24" t="s">
        <v>157</v>
      </c>
      <c s="25" t="s">
        <v>153</v>
      </c>
      <c s="26">
        <v>3.2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41</v>
      </c>
      <c r="E58" s="29" t="s">
        <v>158</v>
      </c>
    </row>
    <row r="59" spans="1:5" ht="12.75">
      <c r="A59" s="30" t="s">
        <v>42</v>
      </c>
      <c r="E59" s="31" t="s">
        <v>683</v>
      </c>
    </row>
    <row r="60" spans="1:5" ht="12.75">
      <c r="A60" t="s">
        <v>43</v>
      </c>
      <c r="E60" s="29" t="s">
        <v>38</v>
      </c>
    </row>
    <row r="61" spans="1:16" ht="12.75">
      <c r="A61" s="19" t="s">
        <v>35</v>
      </c>
      <c s="23" t="s">
        <v>79</v>
      </c>
      <c s="23" t="s">
        <v>160</v>
      </c>
      <c s="19" t="s">
        <v>38</v>
      </c>
      <c s="24" t="s">
        <v>161</v>
      </c>
      <c s="25" t="s">
        <v>153</v>
      </c>
      <c s="26">
        <v>4.8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63.75">
      <c r="A62" s="28" t="s">
        <v>41</v>
      </c>
      <c r="E62" s="29" t="s">
        <v>162</v>
      </c>
    </row>
    <row r="63" spans="1:5" ht="25.5">
      <c r="A63" s="30" t="s">
        <v>42</v>
      </c>
      <c r="E63" s="31" t="s">
        <v>684</v>
      </c>
    </row>
    <row r="64" spans="1:5" ht="12.75">
      <c r="A64" t="s">
        <v>43</v>
      </c>
      <c r="E64" s="29" t="s">
        <v>38</v>
      </c>
    </row>
    <row r="65" spans="1:16" ht="12.75">
      <c r="A65" s="19" t="s">
        <v>35</v>
      </c>
      <c s="23" t="s">
        <v>82</v>
      </c>
      <c s="23" t="s">
        <v>164</v>
      </c>
      <c s="19" t="s">
        <v>38</v>
      </c>
      <c s="24" t="s">
        <v>165</v>
      </c>
      <c s="25" t="s">
        <v>166</v>
      </c>
      <c s="26">
        <v>25.275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41</v>
      </c>
      <c r="E66" s="29" t="s">
        <v>167</v>
      </c>
    </row>
    <row r="67" spans="1:5" ht="102">
      <c r="A67" s="30" t="s">
        <v>42</v>
      </c>
      <c r="E67" s="37" t="s">
        <v>685</v>
      </c>
    </row>
    <row r="68" spans="1:5" ht="12.75">
      <c r="A68" t="s">
        <v>43</v>
      </c>
      <c r="E68" s="29" t="s">
        <v>38</v>
      </c>
    </row>
    <row r="69" spans="1:16" ht="25.5">
      <c r="A69" s="19" t="s">
        <v>35</v>
      </c>
      <c s="23" t="s">
        <v>86</v>
      </c>
      <c s="23" t="s">
        <v>686</v>
      </c>
      <c s="19" t="s">
        <v>38</v>
      </c>
      <c s="24" t="s">
        <v>687</v>
      </c>
      <c s="25" t="s">
        <v>166</v>
      </c>
      <c s="26">
        <v>55.171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41</v>
      </c>
      <c r="E70" s="29" t="s">
        <v>688</v>
      </c>
    </row>
    <row r="71" spans="1:5" ht="140.25">
      <c r="A71" s="30" t="s">
        <v>42</v>
      </c>
      <c r="E71" s="37" t="s">
        <v>689</v>
      </c>
    </row>
    <row r="72" spans="1:5" ht="12.75">
      <c r="A72" t="s">
        <v>43</v>
      </c>
      <c r="E72" s="29" t="s">
        <v>38</v>
      </c>
    </row>
    <row r="73" spans="1:16" ht="25.5">
      <c r="A73" s="19" t="s">
        <v>35</v>
      </c>
      <c s="23" t="s">
        <v>89</v>
      </c>
      <c s="23" t="s">
        <v>362</v>
      </c>
      <c s="19" t="s">
        <v>38</v>
      </c>
      <c s="24" t="s">
        <v>363</v>
      </c>
      <c s="25" t="s">
        <v>166</v>
      </c>
      <c s="26">
        <v>27.586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41</v>
      </c>
      <c r="E74" s="29" t="s">
        <v>364</v>
      </c>
    </row>
    <row r="75" spans="1:5" ht="12.75">
      <c r="A75" s="30" t="s">
        <v>42</v>
      </c>
      <c r="E75" s="31" t="s">
        <v>690</v>
      </c>
    </row>
    <row r="76" spans="1:5" ht="12.75">
      <c r="A76" t="s">
        <v>43</v>
      </c>
      <c r="E76" s="29" t="s">
        <v>38</v>
      </c>
    </row>
    <row r="77" spans="1:16" ht="25.5">
      <c r="A77" s="19" t="s">
        <v>35</v>
      </c>
      <c s="23" t="s">
        <v>92</v>
      </c>
      <c s="23" t="s">
        <v>177</v>
      </c>
      <c s="19" t="s">
        <v>38</v>
      </c>
      <c s="24" t="s">
        <v>178</v>
      </c>
      <c s="25" t="s">
        <v>166</v>
      </c>
      <c s="26">
        <v>9.195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41</v>
      </c>
      <c r="E78" s="29" t="s">
        <v>179</v>
      </c>
    </row>
    <row r="79" spans="1:5" ht="12.75">
      <c r="A79" s="30" t="s">
        <v>42</v>
      </c>
      <c r="E79" s="31" t="s">
        <v>691</v>
      </c>
    </row>
    <row r="80" spans="1:5" ht="12.75">
      <c r="A80" t="s">
        <v>43</v>
      </c>
      <c r="E80" s="29" t="s">
        <v>38</v>
      </c>
    </row>
    <row r="81" spans="1:16" ht="25.5">
      <c r="A81" s="19" t="s">
        <v>35</v>
      </c>
      <c s="23" t="s">
        <v>95</v>
      </c>
      <c s="23" t="s">
        <v>181</v>
      </c>
      <c s="19" t="s">
        <v>38</v>
      </c>
      <c s="24" t="s">
        <v>182</v>
      </c>
      <c s="25" t="s">
        <v>166</v>
      </c>
      <c s="26">
        <v>9.195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41</v>
      </c>
      <c r="E82" s="29" t="s">
        <v>183</v>
      </c>
    </row>
    <row r="83" spans="1:5" ht="12.75">
      <c r="A83" s="30" t="s">
        <v>42</v>
      </c>
      <c r="E83" s="31" t="s">
        <v>691</v>
      </c>
    </row>
    <row r="84" spans="1:5" ht="12.75">
      <c r="A84" t="s">
        <v>43</v>
      </c>
      <c r="E84" s="29" t="s">
        <v>38</v>
      </c>
    </row>
    <row r="85" spans="1:16" ht="12.75">
      <c r="A85" s="19" t="s">
        <v>35</v>
      </c>
      <c s="23" t="s">
        <v>98</v>
      </c>
      <c s="23" t="s">
        <v>184</v>
      </c>
      <c s="19" t="s">
        <v>38</v>
      </c>
      <c s="24" t="s">
        <v>185</v>
      </c>
      <c s="25" t="s">
        <v>131</v>
      </c>
      <c s="26">
        <v>138.678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41</v>
      </c>
      <c r="E86" s="29" t="s">
        <v>186</v>
      </c>
    </row>
    <row r="87" spans="1:5" ht="89.25">
      <c r="A87" s="30" t="s">
        <v>42</v>
      </c>
      <c r="E87" s="37" t="s">
        <v>692</v>
      </c>
    </row>
    <row r="88" spans="1:5" ht="12.75">
      <c r="A88" t="s">
        <v>43</v>
      </c>
      <c r="E88" s="29" t="s">
        <v>38</v>
      </c>
    </row>
    <row r="89" spans="1:16" ht="12.75">
      <c r="A89" s="19" t="s">
        <v>35</v>
      </c>
      <c s="23" t="s">
        <v>101</v>
      </c>
      <c s="23" t="s">
        <v>188</v>
      </c>
      <c s="19" t="s">
        <v>38</v>
      </c>
      <c s="24" t="s">
        <v>189</v>
      </c>
      <c s="25" t="s">
        <v>131</v>
      </c>
      <c s="26">
        <v>138.678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41</v>
      </c>
      <c r="E90" s="29" t="s">
        <v>190</v>
      </c>
    </row>
    <row r="91" spans="1:5" ht="12.75">
      <c r="A91" s="30" t="s">
        <v>42</v>
      </c>
      <c r="E91" s="31" t="s">
        <v>38</v>
      </c>
    </row>
    <row r="92" spans="1:5" ht="12.75">
      <c r="A92" t="s">
        <v>43</v>
      </c>
      <c r="E92" s="29" t="s">
        <v>38</v>
      </c>
    </row>
    <row r="93" spans="1:16" ht="12.75">
      <c r="A93" s="19" t="s">
        <v>35</v>
      </c>
      <c s="23" t="s">
        <v>104</v>
      </c>
      <c s="23" t="s">
        <v>191</v>
      </c>
      <c s="19" t="s">
        <v>38</v>
      </c>
      <c s="24" t="s">
        <v>192</v>
      </c>
      <c s="25" t="s">
        <v>166</v>
      </c>
      <c s="26">
        <v>55.171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41</v>
      </c>
      <c r="E94" s="29" t="s">
        <v>193</v>
      </c>
    </row>
    <row r="95" spans="1:5" ht="12.75">
      <c r="A95" s="30" t="s">
        <v>42</v>
      </c>
      <c r="E95" s="31" t="s">
        <v>693</v>
      </c>
    </row>
    <row r="96" spans="1:5" ht="12.75">
      <c r="A96" t="s">
        <v>43</v>
      </c>
      <c r="E96" s="29" t="s">
        <v>38</v>
      </c>
    </row>
    <row r="97" spans="1:16" ht="12.75">
      <c r="A97" s="19" t="s">
        <v>35</v>
      </c>
      <c s="23" t="s">
        <v>109</v>
      </c>
      <c s="23" t="s">
        <v>195</v>
      </c>
      <c s="19" t="s">
        <v>38</v>
      </c>
      <c s="24" t="s">
        <v>196</v>
      </c>
      <c s="25" t="s">
        <v>166</v>
      </c>
      <c s="26">
        <v>36.781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41</v>
      </c>
      <c r="E98" s="29" t="s">
        <v>197</v>
      </c>
    </row>
    <row r="99" spans="1:5" ht="12.75">
      <c r="A99" s="30" t="s">
        <v>42</v>
      </c>
      <c r="E99" s="31" t="s">
        <v>694</v>
      </c>
    </row>
    <row r="100" spans="1:5" ht="12.75">
      <c r="A100" t="s">
        <v>43</v>
      </c>
      <c r="E100" s="29" t="s">
        <v>38</v>
      </c>
    </row>
    <row r="101" spans="1:16" ht="12.75">
      <c r="A101" s="19" t="s">
        <v>35</v>
      </c>
      <c s="23" t="s">
        <v>112</v>
      </c>
      <c s="23" t="s">
        <v>199</v>
      </c>
      <c s="19" t="s">
        <v>38</v>
      </c>
      <c s="24" t="s">
        <v>200</v>
      </c>
      <c s="25" t="s">
        <v>166</v>
      </c>
      <c s="26">
        <v>91.952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41</v>
      </c>
      <c r="E102" s="29" t="s">
        <v>201</v>
      </c>
    </row>
    <row r="103" spans="1:5" ht="89.25">
      <c r="A103" s="30" t="s">
        <v>42</v>
      </c>
      <c r="E103" s="37" t="s">
        <v>695</v>
      </c>
    </row>
    <row r="104" spans="1:5" ht="12.75">
      <c r="A104" t="s">
        <v>43</v>
      </c>
      <c r="E104" s="29" t="s">
        <v>38</v>
      </c>
    </row>
    <row r="105" spans="1:16" ht="12.75">
      <c r="A105" s="19" t="s">
        <v>35</v>
      </c>
      <c s="23" t="s">
        <v>117</v>
      </c>
      <c s="23" t="s">
        <v>502</v>
      </c>
      <c s="19" t="s">
        <v>38</v>
      </c>
      <c s="24" t="s">
        <v>503</v>
      </c>
      <c s="25" t="s">
        <v>212</v>
      </c>
      <c s="26">
        <v>29.232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41</v>
      </c>
      <c r="E106" s="29" t="s">
        <v>38</v>
      </c>
    </row>
    <row r="107" spans="1:5" ht="12.75">
      <c r="A107" s="30" t="s">
        <v>42</v>
      </c>
      <c r="E107" s="31" t="s">
        <v>696</v>
      </c>
    </row>
    <row r="108" spans="1:5" ht="12.75">
      <c r="A108" t="s">
        <v>43</v>
      </c>
      <c r="E108" s="29" t="s">
        <v>38</v>
      </c>
    </row>
    <row r="109" spans="1:16" ht="12.75">
      <c r="A109" s="19" t="s">
        <v>35</v>
      </c>
      <c s="23" t="s">
        <v>121</v>
      </c>
      <c s="23" t="s">
        <v>203</v>
      </c>
      <c s="19" t="s">
        <v>38</v>
      </c>
      <c s="24" t="s">
        <v>204</v>
      </c>
      <c s="25" t="s">
        <v>166</v>
      </c>
      <c s="26">
        <v>45.125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41</v>
      </c>
      <c r="E110" s="29" t="s">
        <v>205</v>
      </c>
    </row>
    <row r="111" spans="1:5" ht="76.5">
      <c r="A111" s="30" t="s">
        <v>42</v>
      </c>
      <c r="E111" s="31" t="s">
        <v>697</v>
      </c>
    </row>
    <row r="112" spans="1:5" ht="12.75">
      <c r="A112" t="s">
        <v>43</v>
      </c>
      <c r="E112" s="29" t="s">
        <v>38</v>
      </c>
    </row>
    <row r="113" spans="1:16" ht="12.75">
      <c r="A113" s="19" t="s">
        <v>35</v>
      </c>
      <c s="23" t="s">
        <v>36</v>
      </c>
      <c s="23" t="s">
        <v>635</v>
      </c>
      <c s="19" t="s">
        <v>38</v>
      </c>
      <c s="24" t="s">
        <v>636</v>
      </c>
      <c s="25" t="s">
        <v>166</v>
      </c>
      <c s="26">
        <v>39.184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38.25">
      <c r="A114" s="28" t="s">
        <v>41</v>
      </c>
      <c r="E114" s="29" t="s">
        <v>637</v>
      </c>
    </row>
    <row r="115" spans="1:5" ht="25.5">
      <c r="A115" s="30" t="s">
        <v>42</v>
      </c>
      <c r="E115" s="31" t="s">
        <v>698</v>
      </c>
    </row>
    <row r="116" spans="1:5" ht="12.75">
      <c r="A116" t="s">
        <v>43</v>
      </c>
      <c r="E116" s="29" t="s">
        <v>38</v>
      </c>
    </row>
    <row r="117" spans="1:16" ht="12.75">
      <c r="A117" s="19" t="s">
        <v>35</v>
      </c>
      <c s="23" t="s">
        <v>234</v>
      </c>
      <c s="23" t="s">
        <v>210</v>
      </c>
      <c s="19" t="s">
        <v>38</v>
      </c>
      <c s="24" t="s">
        <v>211</v>
      </c>
      <c s="25" t="s">
        <v>212</v>
      </c>
      <c s="26">
        <v>78.368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41</v>
      </c>
      <c r="E118" s="29" t="s">
        <v>211</v>
      </c>
    </row>
    <row r="119" spans="1:5" ht="12.75">
      <c r="A119" s="30" t="s">
        <v>42</v>
      </c>
      <c r="E119" s="31" t="s">
        <v>699</v>
      </c>
    </row>
    <row r="120" spans="1:5" ht="12.75">
      <c r="A120" t="s">
        <v>43</v>
      </c>
      <c r="E120" s="29" t="s">
        <v>38</v>
      </c>
    </row>
    <row r="121" spans="1:16" ht="12.75">
      <c r="A121" s="19" t="s">
        <v>35</v>
      </c>
      <c s="23" t="s">
        <v>124</v>
      </c>
      <c s="23" t="s">
        <v>214</v>
      </c>
      <c s="19" t="s">
        <v>38</v>
      </c>
      <c s="24" t="s">
        <v>215</v>
      </c>
      <c s="25" t="s">
        <v>212</v>
      </c>
      <c s="26">
        <v>83.481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41</v>
      </c>
      <c r="E122" s="29" t="s">
        <v>215</v>
      </c>
    </row>
    <row r="123" spans="1:5" ht="12.75">
      <c r="A123" s="30" t="s">
        <v>42</v>
      </c>
      <c r="E123" s="31" t="s">
        <v>700</v>
      </c>
    </row>
    <row r="124" spans="1:5" ht="12.75">
      <c r="A124" t="s">
        <v>43</v>
      </c>
      <c r="E124" s="29" t="s">
        <v>38</v>
      </c>
    </row>
    <row r="125" spans="1:18" ht="12.75" customHeight="1">
      <c r="A125" s="5" t="s">
        <v>33</v>
      </c>
      <c s="5"/>
      <c s="34" t="s">
        <v>14</v>
      </c>
      <c s="5"/>
      <c s="21" t="s">
        <v>217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239</v>
      </c>
      <c s="23" t="s">
        <v>218</v>
      </c>
      <c s="19" t="s">
        <v>38</v>
      </c>
      <c s="24" t="s">
        <v>219</v>
      </c>
      <c s="25" t="s">
        <v>153</v>
      </c>
      <c s="26">
        <v>43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41</v>
      </c>
      <c r="E127" s="29" t="s">
        <v>220</v>
      </c>
    </row>
    <row r="128" spans="1:5" ht="12.75">
      <c r="A128" s="30" t="s">
        <v>42</v>
      </c>
      <c r="E128" s="31" t="s">
        <v>701</v>
      </c>
    </row>
    <row r="129" spans="1:5" ht="12.75">
      <c r="A129" t="s">
        <v>43</v>
      </c>
      <c r="E129" s="29" t="s">
        <v>38</v>
      </c>
    </row>
    <row r="130" spans="1:16" ht="12.75">
      <c r="A130" s="19" t="s">
        <v>35</v>
      </c>
      <c s="23" t="s">
        <v>286</v>
      </c>
      <c s="23" t="s">
        <v>222</v>
      </c>
      <c s="19" t="s">
        <v>38</v>
      </c>
      <c s="24" t="s">
        <v>223</v>
      </c>
      <c s="25" t="s">
        <v>131</v>
      </c>
      <c s="26">
        <v>68.8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41</v>
      </c>
      <c r="E131" s="29" t="s">
        <v>224</v>
      </c>
    </row>
    <row r="132" spans="1:5" ht="12.75">
      <c r="A132" s="30" t="s">
        <v>42</v>
      </c>
      <c r="E132" s="31" t="s">
        <v>702</v>
      </c>
    </row>
    <row r="133" spans="1:5" ht="12.75">
      <c r="A133" t="s">
        <v>43</v>
      </c>
      <c r="E133" s="29" t="s">
        <v>38</v>
      </c>
    </row>
    <row r="134" spans="1:16" ht="12.75">
      <c r="A134" s="19" t="s">
        <v>35</v>
      </c>
      <c s="23" t="s">
        <v>254</v>
      </c>
      <c s="23" t="s">
        <v>226</v>
      </c>
      <c s="19" t="s">
        <v>38</v>
      </c>
      <c s="24" t="s">
        <v>227</v>
      </c>
      <c s="25" t="s">
        <v>131</v>
      </c>
      <c s="26">
        <v>81.494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41</v>
      </c>
      <c r="E135" s="29" t="s">
        <v>227</v>
      </c>
    </row>
    <row r="136" spans="1:5" ht="25.5">
      <c r="A136" s="30" t="s">
        <v>42</v>
      </c>
      <c r="E136" s="31" t="s">
        <v>703</v>
      </c>
    </row>
    <row r="137" spans="1:5" ht="12.75">
      <c r="A137" t="s">
        <v>43</v>
      </c>
      <c r="E137" s="29" t="s">
        <v>38</v>
      </c>
    </row>
    <row r="138" spans="1:18" ht="12.75" customHeight="1">
      <c r="A138" s="5" t="s">
        <v>33</v>
      </c>
      <c s="5"/>
      <c s="34" t="s">
        <v>12</v>
      </c>
      <c s="5"/>
      <c s="21" t="s">
        <v>229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290</v>
      </c>
      <c s="23" t="s">
        <v>383</v>
      </c>
      <c s="19" t="s">
        <v>38</v>
      </c>
      <c s="24" t="s">
        <v>643</v>
      </c>
      <c s="25" t="s">
        <v>166</v>
      </c>
      <c s="26">
        <v>0.867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41</v>
      </c>
      <c r="E140" s="29" t="s">
        <v>385</v>
      </c>
    </row>
    <row r="141" spans="1:5" ht="102">
      <c r="A141" s="30" t="s">
        <v>42</v>
      </c>
      <c r="E141" s="37" t="s">
        <v>704</v>
      </c>
    </row>
    <row r="142" spans="1:5" ht="12.75">
      <c r="A142" t="s">
        <v>43</v>
      </c>
      <c r="E142" s="29" t="s">
        <v>38</v>
      </c>
    </row>
    <row r="143" spans="1:16" ht="12.75">
      <c r="A143" s="19" t="s">
        <v>35</v>
      </c>
      <c s="23" t="s">
        <v>257</v>
      </c>
      <c s="23" t="s">
        <v>230</v>
      </c>
      <c s="19" t="s">
        <v>38</v>
      </c>
      <c s="24" t="s">
        <v>231</v>
      </c>
      <c s="25" t="s">
        <v>153</v>
      </c>
      <c s="26">
        <v>43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41</v>
      </c>
      <c r="E144" s="29" t="s">
        <v>232</v>
      </c>
    </row>
    <row r="145" spans="1:5" ht="12.75">
      <c r="A145" s="30" t="s">
        <v>42</v>
      </c>
      <c r="E145" s="31" t="s">
        <v>38</v>
      </c>
    </row>
    <row r="146" spans="1:5" ht="12.75">
      <c r="A146" t="s">
        <v>43</v>
      </c>
      <c r="E146" s="29" t="s">
        <v>38</v>
      </c>
    </row>
    <row r="147" spans="1:16" ht="12.75">
      <c r="A147" s="19" t="s">
        <v>35</v>
      </c>
      <c s="23" t="s">
        <v>294</v>
      </c>
      <c s="23" t="s">
        <v>705</v>
      </c>
      <c s="19" t="s">
        <v>38</v>
      </c>
      <c s="24" t="s">
        <v>706</v>
      </c>
      <c s="25" t="s">
        <v>153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41</v>
      </c>
      <c r="E148" s="29" t="s">
        <v>706</v>
      </c>
    </row>
    <row r="149" spans="1:5" ht="38.25">
      <c r="A149" s="30" t="s">
        <v>42</v>
      </c>
      <c r="E149" s="37" t="s">
        <v>707</v>
      </c>
    </row>
    <row r="150" spans="1:5" ht="12.75">
      <c r="A150" t="s">
        <v>43</v>
      </c>
      <c r="E150" s="29" t="s">
        <v>38</v>
      </c>
    </row>
    <row r="151" spans="1:18" ht="12.75" customHeight="1">
      <c r="A151" s="5" t="s">
        <v>33</v>
      </c>
      <c s="5"/>
      <c s="34" t="s">
        <v>24</v>
      </c>
      <c s="5"/>
      <c s="21" t="s">
        <v>233</v>
      </c>
      <c s="5"/>
      <c s="5"/>
      <c s="5"/>
      <c s="35">
        <f>0+Q151</f>
      </c>
      <c r="O151">
        <f>0+R151</f>
      </c>
      <c r="Q151">
        <f>0+I152+I156+I160+I164+I168</f>
      </c>
      <c>
        <f>0+O152+O156+O160+O164+O168</f>
      </c>
    </row>
    <row r="152" spans="1:16" ht="12.75">
      <c r="A152" s="19" t="s">
        <v>35</v>
      </c>
      <c s="23" t="s">
        <v>298</v>
      </c>
      <c s="23" t="s">
        <v>235</v>
      </c>
      <c s="19" t="s">
        <v>38</v>
      </c>
      <c s="24" t="s">
        <v>236</v>
      </c>
      <c s="25" t="s">
        <v>166</v>
      </c>
      <c s="26">
        <v>6.536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41</v>
      </c>
      <c r="E153" s="29" t="s">
        <v>237</v>
      </c>
    </row>
    <row r="154" spans="1:5" ht="114.75">
      <c r="A154" s="30" t="s">
        <v>42</v>
      </c>
      <c r="E154" s="37" t="s">
        <v>708</v>
      </c>
    </row>
    <row r="155" spans="1:5" ht="12.75">
      <c r="A155" t="s">
        <v>43</v>
      </c>
      <c r="E155" s="29" t="s">
        <v>38</v>
      </c>
    </row>
    <row r="156" spans="1:16" ht="12.75">
      <c r="A156" s="19" t="s">
        <v>35</v>
      </c>
      <c s="23" t="s">
        <v>260</v>
      </c>
      <c s="23" t="s">
        <v>240</v>
      </c>
      <c s="19" t="s">
        <v>38</v>
      </c>
      <c s="24" t="s">
        <v>241</v>
      </c>
      <c s="25" t="s">
        <v>166</v>
      </c>
      <c s="26">
        <v>0.675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41</v>
      </c>
      <c r="E157" s="29" t="s">
        <v>242</v>
      </c>
    </row>
    <row r="158" spans="1:5" ht="38.25">
      <c r="A158" s="30" t="s">
        <v>42</v>
      </c>
      <c r="E158" s="37" t="s">
        <v>514</v>
      </c>
    </row>
    <row r="159" spans="1:5" ht="12.75">
      <c r="A159" t="s">
        <v>43</v>
      </c>
      <c r="E159" s="29" t="s">
        <v>38</v>
      </c>
    </row>
    <row r="160" spans="1:16" ht="12.75">
      <c r="A160" s="19" t="s">
        <v>35</v>
      </c>
      <c s="23" t="s">
        <v>273</v>
      </c>
      <c s="23" t="s">
        <v>393</v>
      </c>
      <c s="19" t="s">
        <v>38</v>
      </c>
      <c s="24" t="s">
        <v>394</v>
      </c>
      <c s="25" t="s">
        <v>166</v>
      </c>
      <c s="26">
        <v>19.936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41</v>
      </c>
      <c r="E161" s="29" t="s">
        <v>395</v>
      </c>
    </row>
    <row r="162" spans="1:5" ht="25.5">
      <c r="A162" s="30" t="s">
        <v>42</v>
      </c>
      <c r="E162" s="31" t="s">
        <v>709</v>
      </c>
    </row>
    <row r="163" spans="1:5" ht="12.75">
      <c r="A163" t="s">
        <v>43</v>
      </c>
      <c r="E163" s="29" t="s">
        <v>38</v>
      </c>
    </row>
    <row r="164" spans="1:16" ht="25.5">
      <c r="A164" s="19" t="s">
        <v>35</v>
      </c>
      <c s="23" t="s">
        <v>270</v>
      </c>
      <c s="23" t="s">
        <v>710</v>
      </c>
      <c s="19" t="s">
        <v>38</v>
      </c>
      <c s="24" t="s">
        <v>711</v>
      </c>
      <c s="25" t="s">
        <v>131</v>
      </c>
      <c s="26">
        <v>4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41</v>
      </c>
      <c r="E165" s="29" t="s">
        <v>712</v>
      </c>
    </row>
    <row r="166" spans="1:5" ht="38.25">
      <c r="A166" s="30" t="s">
        <v>42</v>
      </c>
      <c r="E166" s="37" t="s">
        <v>713</v>
      </c>
    </row>
    <row r="167" spans="1:5" ht="12.75">
      <c r="A167" t="s">
        <v>43</v>
      </c>
      <c r="E167" s="29" t="s">
        <v>38</v>
      </c>
    </row>
    <row r="168" spans="1:16" ht="12.75">
      <c r="A168" s="19" t="s">
        <v>35</v>
      </c>
      <c s="23" t="s">
        <v>283</v>
      </c>
      <c s="23" t="s">
        <v>714</v>
      </c>
      <c s="19" t="s">
        <v>38</v>
      </c>
      <c s="24" t="s">
        <v>715</v>
      </c>
      <c s="25" t="s">
        <v>131</v>
      </c>
      <c s="26">
        <v>5.6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41</v>
      </c>
      <c r="E169" s="29" t="s">
        <v>38</v>
      </c>
    </row>
    <row r="170" spans="1:5" ht="38.25">
      <c r="A170" s="30" t="s">
        <v>42</v>
      </c>
      <c r="E170" s="37" t="s">
        <v>676</v>
      </c>
    </row>
    <row r="171" spans="1:5" ht="12.75">
      <c r="A171" t="s">
        <v>43</v>
      </c>
      <c r="E171" s="29" t="s">
        <v>38</v>
      </c>
    </row>
    <row r="172" spans="1:18" ht="12.75" customHeight="1">
      <c r="A172" s="5" t="s">
        <v>33</v>
      </c>
      <c s="5"/>
      <c s="34" t="s">
        <v>26</v>
      </c>
      <c s="5"/>
      <c s="21" t="s">
        <v>244</v>
      </c>
      <c s="5"/>
      <c s="5"/>
      <c s="5"/>
      <c s="35">
        <f>0+Q172</f>
      </c>
      <c r="O172">
        <f>0+R172</f>
      </c>
      <c r="Q172">
        <f>0+I173+I177+I181+I185+I189+I193</f>
      </c>
      <c>
        <f>0+O173+O177+O181+O185+O189+O193</f>
      </c>
    </row>
    <row r="173" spans="1:16" ht="12.75">
      <c r="A173" s="19" t="s">
        <v>35</v>
      </c>
      <c s="23" t="s">
        <v>303</v>
      </c>
      <c s="23" t="s">
        <v>249</v>
      </c>
      <c s="19" t="s">
        <v>38</v>
      </c>
      <c s="24" t="s">
        <v>250</v>
      </c>
      <c s="25" t="s">
        <v>131</v>
      </c>
      <c s="26">
        <v>6.4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41</v>
      </c>
      <c r="E174" s="29" t="s">
        <v>251</v>
      </c>
    </row>
    <row r="175" spans="1:5" ht="12.75">
      <c r="A175" s="30" t="s">
        <v>42</v>
      </c>
      <c r="E175" s="31" t="s">
        <v>716</v>
      </c>
    </row>
    <row r="176" spans="1:5" ht="12.75">
      <c r="A176" t="s">
        <v>43</v>
      </c>
      <c r="E176" s="29" t="s">
        <v>38</v>
      </c>
    </row>
    <row r="177" spans="1:16" ht="25.5">
      <c r="A177" s="19" t="s">
        <v>35</v>
      </c>
      <c s="23" t="s">
        <v>276</v>
      </c>
      <c s="23" t="s">
        <v>518</v>
      </c>
      <c s="19" t="s">
        <v>38</v>
      </c>
      <c s="24" t="s">
        <v>519</v>
      </c>
      <c s="25" t="s">
        <v>131</v>
      </c>
      <c s="26">
        <v>58.84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41</v>
      </c>
      <c r="E178" s="29" t="s">
        <v>520</v>
      </c>
    </row>
    <row r="179" spans="1:5" ht="114.75">
      <c r="A179" s="30" t="s">
        <v>42</v>
      </c>
      <c r="E179" s="37" t="s">
        <v>678</v>
      </c>
    </row>
    <row r="180" spans="1:5" ht="12.75">
      <c r="A180" t="s">
        <v>43</v>
      </c>
      <c r="E180" s="29" t="s">
        <v>38</v>
      </c>
    </row>
    <row r="181" spans="1:16" ht="12.75">
      <c r="A181" s="19" t="s">
        <v>35</v>
      </c>
      <c s="23" t="s">
        <v>306</v>
      </c>
      <c s="23" t="s">
        <v>521</v>
      </c>
      <c s="19" t="s">
        <v>38</v>
      </c>
      <c s="24" t="s">
        <v>522</v>
      </c>
      <c s="25" t="s">
        <v>131</v>
      </c>
      <c s="26">
        <v>58.84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41</v>
      </c>
      <c r="E182" s="29" t="s">
        <v>523</v>
      </c>
    </row>
    <row r="183" spans="1:5" ht="12.75">
      <c r="A183" s="30" t="s">
        <v>42</v>
      </c>
      <c r="E183" s="31" t="s">
        <v>38</v>
      </c>
    </row>
    <row r="184" spans="1:5" ht="12.75">
      <c r="A184" t="s">
        <v>43</v>
      </c>
      <c r="E184" s="29" t="s">
        <v>38</v>
      </c>
    </row>
    <row r="185" spans="1:16" ht="12.75">
      <c r="A185" s="19" t="s">
        <v>35</v>
      </c>
      <c s="23" t="s">
        <v>279</v>
      </c>
      <c s="23" t="s">
        <v>524</v>
      </c>
      <c s="19" t="s">
        <v>38</v>
      </c>
      <c s="24" t="s">
        <v>525</v>
      </c>
      <c s="25" t="s">
        <v>131</v>
      </c>
      <c s="26">
        <v>58.84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41</v>
      </c>
      <c r="E186" s="29" t="s">
        <v>526</v>
      </c>
    </row>
    <row r="187" spans="1:5" ht="12.75">
      <c r="A187" s="30" t="s">
        <v>42</v>
      </c>
      <c r="E187" s="31" t="s">
        <v>38</v>
      </c>
    </row>
    <row r="188" spans="1:5" ht="12.75">
      <c r="A188" t="s">
        <v>43</v>
      </c>
      <c r="E188" s="29" t="s">
        <v>38</v>
      </c>
    </row>
    <row r="189" spans="1:16" ht="12.75">
      <c r="A189" s="19" t="s">
        <v>35</v>
      </c>
      <c s="23" t="s">
        <v>267</v>
      </c>
      <c s="23" t="s">
        <v>527</v>
      </c>
      <c s="19" t="s">
        <v>38</v>
      </c>
      <c s="24" t="s">
        <v>528</v>
      </c>
      <c s="25" t="s">
        <v>131</v>
      </c>
      <c s="26">
        <v>145.85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41</v>
      </c>
      <c r="E190" s="29" t="s">
        <v>529</v>
      </c>
    </row>
    <row r="191" spans="1:5" ht="12.75">
      <c r="A191" s="30" t="s">
        <v>42</v>
      </c>
      <c r="E191" s="31" t="s">
        <v>38</v>
      </c>
    </row>
    <row r="192" spans="1:5" ht="12.75">
      <c r="A192" t="s">
        <v>43</v>
      </c>
      <c r="E192" s="29" t="s">
        <v>38</v>
      </c>
    </row>
    <row r="193" spans="1:16" ht="25.5">
      <c r="A193" s="19" t="s">
        <v>35</v>
      </c>
      <c s="23" t="s">
        <v>309</v>
      </c>
      <c s="23" t="s">
        <v>530</v>
      </c>
      <c s="19" t="s">
        <v>38</v>
      </c>
      <c s="24" t="s">
        <v>531</v>
      </c>
      <c s="25" t="s">
        <v>131</v>
      </c>
      <c s="26">
        <v>145.85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41</v>
      </c>
      <c r="E194" s="29" t="s">
        <v>532</v>
      </c>
    </row>
    <row r="195" spans="1:5" ht="76.5">
      <c r="A195" s="30" t="s">
        <v>42</v>
      </c>
      <c r="E195" s="37" t="s">
        <v>717</v>
      </c>
    </row>
    <row r="196" spans="1:5" ht="12.75">
      <c r="A196" t="s">
        <v>43</v>
      </c>
      <c r="E196" s="29" t="s">
        <v>38</v>
      </c>
    </row>
    <row r="197" spans="1:18" ht="12.75" customHeight="1">
      <c r="A197" s="5" t="s">
        <v>33</v>
      </c>
      <c s="5"/>
      <c s="34" t="s">
        <v>62</v>
      </c>
      <c s="5"/>
      <c s="21" t="s">
        <v>253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0+I198+I202+I206+I210+I214+I218+I222+I226+I230+I234+I238+I242+I246+I250+I254+I258+I262+I266+I270+I274+I278+I282</f>
      </c>
      <c>
        <f>0+O198+O202+O206+O210+O214+O218+O222+O226+O230+O234+O238+O242+O246+O250+O254+O258+O262+O266+O270+O274+O278+O282</f>
      </c>
    </row>
    <row r="198" spans="1:16" ht="12.75">
      <c r="A198" s="19" t="s">
        <v>35</v>
      </c>
      <c s="23" t="s">
        <v>332</v>
      </c>
      <c s="23" t="s">
        <v>258</v>
      </c>
      <c s="19" t="s">
        <v>38</v>
      </c>
      <c s="24" t="s">
        <v>259</v>
      </c>
      <c s="25" t="s">
        <v>48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41</v>
      </c>
      <c r="E199" s="29" t="s">
        <v>259</v>
      </c>
    </row>
    <row r="200" spans="1:5" ht="12.75">
      <c r="A200" s="30" t="s">
        <v>42</v>
      </c>
      <c r="E200" s="31" t="s">
        <v>38</v>
      </c>
    </row>
    <row r="201" spans="1:5" ht="12.75">
      <c r="A201" t="s">
        <v>43</v>
      </c>
      <c r="E201" s="29" t="s">
        <v>38</v>
      </c>
    </row>
    <row r="202" spans="1:16" ht="12.75">
      <c r="A202" s="19" t="s">
        <v>35</v>
      </c>
      <c s="23" t="s">
        <v>425</v>
      </c>
      <c s="23" t="s">
        <v>261</v>
      </c>
      <c s="19" t="s">
        <v>38</v>
      </c>
      <c s="24" t="s">
        <v>262</v>
      </c>
      <c s="25" t="s">
        <v>48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41</v>
      </c>
      <c r="E203" s="29" t="s">
        <v>263</v>
      </c>
    </row>
    <row r="204" spans="1:5" ht="12.75">
      <c r="A204" s="30" t="s">
        <v>42</v>
      </c>
      <c r="E204" s="31" t="s">
        <v>38</v>
      </c>
    </row>
    <row r="205" spans="1:5" ht="12.75">
      <c r="A205" t="s">
        <v>43</v>
      </c>
      <c r="E205" s="29" t="s">
        <v>38</v>
      </c>
    </row>
    <row r="206" spans="1:16" ht="12.75">
      <c r="A206" s="19" t="s">
        <v>35</v>
      </c>
      <c s="23" t="s">
        <v>535</v>
      </c>
      <c s="23" t="s">
        <v>265</v>
      </c>
      <c s="19" t="s">
        <v>38</v>
      </c>
      <c s="24" t="s">
        <v>266</v>
      </c>
      <c s="25" t="s">
        <v>48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41</v>
      </c>
      <c r="E207" s="29" t="s">
        <v>266</v>
      </c>
    </row>
    <row r="208" spans="1:5" ht="12.75">
      <c r="A208" s="30" t="s">
        <v>42</v>
      </c>
      <c r="E208" s="31" t="s">
        <v>38</v>
      </c>
    </row>
    <row r="209" spans="1:5" ht="12.75">
      <c r="A209" t="s">
        <v>43</v>
      </c>
      <c r="E209" s="29" t="s">
        <v>38</v>
      </c>
    </row>
    <row r="210" spans="1:16" ht="25.5">
      <c r="A210" s="19" t="s">
        <v>35</v>
      </c>
      <c s="23" t="s">
        <v>557</v>
      </c>
      <c s="23" t="s">
        <v>413</v>
      </c>
      <c s="19" t="s">
        <v>38</v>
      </c>
      <c s="24" t="s">
        <v>414</v>
      </c>
      <c s="25" t="s">
        <v>153</v>
      </c>
      <c s="26">
        <v>6.3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41</v>
      </c>
      <c r="E211" s="29" t="s">
        <v>38</v>
      </c>
    </row>
    <row r="212" spans="1:5" ht="12.75">
      <c r="A212" s="30" t="s">
        <v>42</v>
      </c>
      <c r="E212" s="31" t="s">
        <v>718</v>
      </c>
    </row>
    <row r="213" spans="1:5" ht="12.75">
      <c r="A213" t="s">
        <v>43</v>
      </c>
      <c r="E213" s="29" t="s">
        <v>38</v>
      </c>
    </row>
    <row r="214" spans="1:16" ht="12.75">
      <c r="A214" s="19" t="s">
        <v>35</v>
      </c>
      <c s="23" t="s">
        <v>544</v>
      </c>
      <c s="23" t="s">
        <v>268</v>
      </c>
      <c s="19" t="s">
        <v>38</v>
      </c>
      <c s="24" t="s">
        <v>269</v>
      </c>
      <c s="25" t="s">
        <v>48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41</v>
      </c>
      <c r="E215" s="29" t="s">
        <v>269</v>
      </c>
    </row>
    <row r="216" spans="1:5" ht="12.75">
      <c r="A216" s="30" t="s">
        <v>42</v>
      </c>
      <c r="E216" s="31" t="s">
        <v>38</v>
      </c>
    </row>
    <row r="217" spans="1:5" ht="12.75">
      <c r="A217" t="s">
        <v>43</v>
      </c>
      <c r="E217" s="29" t="s">
        <v>38</v>
      </c>
    </row>
    <row r="218" spans="1:16" ht="12.75">
      <c r="A218" s="19" t="s">
        <v>35</v>
      </c>
      <c s="23" t="s">
        <v>412</v>
      </c>
      <c s="23" t="s">
        <v>421</v>
      </c>
      <c s="19" t="s">
        <v>38</v>
      </c>
      <c s="24" t="s">
        <v>422</v>
      </c>
      <c s="25" t="s">
        <v>48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41</v>
      </c>
      <c r="E219" s="29" t="s">
        <v>422</v>
      </c>
    </row>
    <row r="220" spans="1:5" ht="12.75">
      <c r="A220" s="30" t="s">
        <v>42</v>
      </c>
      <c r="E220" s="31" t="s">
        <v>38</v>
      </c>
    </row>
    <row r="221" spans="1:5" ht="12.75">
      <c r="A221" t="s">
        <v>43</v>
      </c>
      <c r="E221" s="29" t="s">
        <v>38</v>
      </c>
    </row>
    <row r="222" spans="1:16" ht="12.75">
      <c r="A222" s="19" t="s">
        <v>35</v>
      </c>
      <c s="23" t="s">
        <v>416</v>
      </c>
      <c s="23" t="s">
        <v>274</v>
      </c>
      <c s="19" t="s">
        <v>38</v>
      </c>
      <c s="24" t="s">
        <v>275</v>
      </c>
      <c s="25" t="s">
        <v>48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41</v>
      </c>
      <c r="E223" s="29" t="s">
        <v>275</v>
      </c>
    </row>
    <row r="224" spans="1:5" ht="12.75">
      <c r="A224" s="30" t="s">
        <v>42</v>
      </c>
      <c r="E224" s="31" t="s">
        <v>38</v>
      </c>
    </row>
    <row r="225" spans="1:5" ht="12.75">
      <c r="A225" t="s">
        <v>43</v>
      </c>
      <c r="E225" s="29" t="s">
        <v>38</v>
      </c>
    </row>
    <row r="226" spans="1:16" ht="12.75">
      <c r="A226" s="19" t="s">
        <v>35</v>
      </c>
      <c s="23" t="s">
        <v>463</v>
      </c>
      <c s="23" t="s">
        <v>277</v>
      </c>
      <c s="19" t="s">
        <v>38</v>
      </c>
      <c s="24" t="s">
        <v>278</v>
      </c>
      <c s="25" t="s">
        <v>48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41</v>
      </c>
      <c r="E227" s="29" t="s">
        <v>278</v>
      </c>
    </row>
    <row r="228" spans="1:5" ht="12.75">
      <c r="A228" s="30" t="s">
        <v>42</v>
      </c>
      <c r="E228" s="31" t="s">
        <v>38</v>
      </c>
    </row>
    <row r="229" spans="1:5" ht="12.75">
      <c r="A229" t="s">
        <v>43</v>
      </c>
      <c r="E229" s="29" t="s">
        <v>38</v>
      </c>
    </row>
    <row r="230" spans="1:16" ht="12.75">
      <c r="A230" s="19" t="s">
        <v>35</v>
      </c>
      <c s="23" t="s">
        <v>467</v>
      </c>
      <c s="23" t="s">
        <v>280</v>
      </c>
      <c s="19" t="s">
        <v>38</v>
      </c>
      <c s="24" t="s">
        <v>654</v>
      </c>
      <c s="25" t="s">
        <v>48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41</v>
      </c>
      <c r="E231" s="29" t="s">
        <v>655</v>
      </c>
    </row>
    <row r="232" spans="1:5" ht="12.75">
      <c r="A232" s="30" t="s">
        <v>42</v>
      </c>
      <c r="E232" s="31" t="s">
        <v>38</v>
      </c>
    </row>
    <row r="233" spans="1:5" ht="12.75">
      <c r="A233" t="s">
        <v>43</v>
      </c>
      <c r="E233" s="29" t="s">
        <v>38</v>
      </c>
    </row>
    <row r="234" spans="1:16" ht="12.75">
      <c r="A234" s="19" t="s">
        <v>35</v>
      </c>
      <c s="23" t="s">
        <v>468</v>
      </c>
      <c s="23" t="s">
        <v>426</v>
      </c>
      <c s="19" t="s">
        <v>38</v>
      </c>
      <c s="24" t="s">
        <v>427</v>
      </c>
      <c s="25" t="s">
        <v>48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41</v>
      </c>
      <c r="E235" s="29" t="s">
        <v>428</v>
      </c>
    </row>
    <row r="236" spans="1:5" ht="12.75">
      <c r="A236" s="30" t="s">
        <v>42</v>
      </c>
      <c r="E236" s="31" t="s">
        <v>38</v>
      </c>
    </row>
    <row r="237" spans="1:5" ht="12.75">
      <c r="A237" t="s">
        <v>43</v>
      </c>
      <c r="E237" s="29" t="s">
        <v>38</v>
      </c>
    </row>
    <row r="238" spans="1:16" ht="12.75">
      <c r="A238" s="19" t="s">
        <v>35</v>
      </c>
      <c s="23" t="s">
        <v>420</v>
      </c>
      <c s="23" t="s">
        <v>284</v>
      </c>
      <c s="19" t="s">
        <v>38</v>
      </c>
      <c s="24" t="s">
        <v>285</v>
      </c>
      <c s="25" t="s">
        <v>48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41</v>
      </c>
      <c r="E239" s="29" t="s">
        <v>285</v>
      </c>
    </row>
    <row r="240" spans="1:5" ht="12.75">
      <c r="A240" s="30" t="s">
        <v>42</v>
      </c>
      <c r="E240" s="31" t="s">
        <v>38</v>
      </c>
    </row>
    <row r="241" spans="1:5" ht="12.75">
      <c r="A241" t="s">
        <v>43</v>
      </c>
      <c r="E241" s="29" t="s">
        <v>38</v>
      </c>
    </row>
    <row r="242" spans="1:16" ht="12.75">
      <c r="A242" s="19" t="s">
        <v>35</v>
      </c>
      <c s="23" t="s">
        <v>264</v>
      </c>
      <c s="23" t="s">
        <v>429</v>
      </c>
      <c s="19" t="s">
        <v>38</v>
      </c>
      <c s="24" t="s">
        <v>430</v>
      </c>
      <c s="25" t="s">
        <v>153</v>
      </c>
      <c s="26">
        <v>43.645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41</v>
      </c>
      <c r="E243" s="29" t="s">
        <v>430</v>
      </c>
    </row>
    <row r="244" spans="1:5" ht="25.5">
      <c r="A244" s="30" t="s">
        <v>42</v>
      </c>
      <c r="E244" s="31" t="s">
        <v>719</v>
      </c>
    </row>
    <row r="245" spans="1:5" ht="12.75">
      <c r="A245" t="s">
        <v>43</v>
      </c>
      <c r="E245" s="29" t="s">
        <v>38</v>
      </c>
    </row>
    <row r="246" spans="1:16" ht="25.5">
      <c r="A246" s="19" t="s">
        <v>35</v>
      </c>
      <c s="23" t="s">
        <v>320</v>
      </c>
      <c s="23" t="s">
        <v>441</v>
      </c>
      <c s="19" t="s">
        <v>38</v>
      </c>
      <c s="24" t="s">
        <v>442</v>
      </c>
      <c s="25" t="s">
        <v>48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41</v>
      </c>
      <c r="E247" s="29" t="s">
        <v>442</v>
      </c>
    </row>
    <row r="248" spans="1:5" ht="12.75">
      <c r="A248" s="30" t="s">
        <v>42</v>
      </c>
      <c r="E248" s="31" t="s">
        <v>38</v>
      </c>
    </row>
    <row r="249" spans="1:5" ht="12.75">
      <c r="A249" t="s">
        <v>43</v>
      </c>
      <c r="E249" s="29" t="s">
        <v>38</v>
      </c>
    </row>
    <row r="250" spans="1:16" ht="25.5">
      <c r="A250" s="19" t="s">
        <v>35</v>
      </c>
      <c s="23" t="s">
        <v>312</v>
      </c>
      <c s="23" t="s">
        <v>449</v>
      </c>
      <c s="19" t="s">
        <v>38</v>
      </c>
      <c s="24" t="s">
        <v>450</v>
      </c>
      <c s="25" t="s">
        <v>153</v>
      </c>
      <c s="26">
        <v>43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41</v>
      </c>
      <c r="E251" s="29" t="s">
        <v>451</v>
      </c>
    </row>
    <row r="252" spans="1:5" ht="12.75">
      <c r="A252" s="30" t="s">
        <v>42</v>
      </c>
      <c r="E252" s="31" t="s">
        <v>701</v>
      </c>
    </row>
    <row r="253" spans="1:5" ht="12.75">
      <c r="A253" t="s">
        <v>43</v>
      </c>
      <c r="E253" s="29" t="s">
        <v>38</v>
      </c>
    </row>
    <row r="254" spans="1:16" ht="25.5">
      <c r="A254" s="19" t="s">
        <v>35</v>
      </c>
      <c s="23" t="s">
        <v>315</v>
      </c>
      <c s="23" t="s">
        <v>456</v>
      </c>
      <c s="19" t="s">
        <v>38</v>
      </c>
      <c s="24" t="s">
        <v>457</v>
      </c>
      <c s="25" t="s">
        <v>48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41</v>
      </c>
      <c r="E255" s="29" t="s">
        <v>458</v>
      </c>
    </row>
    <row r="256" spans="1:5" ht="12.75">
      <c r="A256" s="30" t="s">
        <v>42</v>
      </c>
      <c r="E256" s="31" t="s">
        <v>38</v>
      </c>
    </row>
    <row r="257" spans="1:5" ht="12.75">
      <c r="A257" t="s">
        <v>43</v>
      </c>
      <c r="E257" s="29" t="s">
        <v>38</v>
      </c>
    </row>
    <row r="258" spans="1:16" ht="12.75">
      <c r="A258" s="19" t="s">
        <v>35</v>
      </c>
      <c s="23" t="s">
        <v>325</v>
      </c>
      <c s="23" t="s">
        <v>291</v>
      </c>
      <c s="19" t="s">
        <v>38</v>
      </c>
      <c s="24" t="s">
        <v>292</v>
      </c>
      <c s="25" t="s">
        <v>48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41</v>
      </c>
      <c r="E259" s="29" t="s">
        <v>293</v>
      </c>
    </row>
    <row r="260" spans="1:5" ht="12.75">
      <c r="A260" s="30" t="s">
        <v>42</v>
      </c>
      <c r="E260" s="31" t="s">
        <v>38</v>
      </c>
    </row>
    <row r="261" spans="1:5" ht="12.75">
      <c r="A261" t="s">
        <v>43</v>
      </c>
      <c r="E261" s="29" t="s">
        <v>38</v>
      </c>
    </row>
    <row r="262" spans="1:16" ht="12.75">
      <c r="A262" s="19" t="s">
        <v>35</v>
      </c>
      <c s="23" t="s">
        <v>338</v>
      </c>
      <c s="23" t="s">
        <v>295</v>
      </c>
      <c s="19" t="s">
        <v>38</v>
      </c>
      <c s="24" t="s">
        <v>296</v>
      </c>
      <c s="25" t="s">
        <v>48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41</v>
      </c>
      <c r="E263" s="29" t="s">
        <v>297</v>
      </c>
    </row>
    <row r="264" spans="1:5" ht="12.75">
      <c r="A264" s="30" t="s">
        <v>42</v>
      </c>
      <c r="E264" s="31" t="s">
        <v>38</v>
      </c>
    </row>
    <row r="265" spans="1:5" ht="12.75">
      <c r="A265" t="s">
        <v>43</v>
      </c>
      <c r="E265" s="29" t="s">
        <v>38</v>
      </c>
    </row>
    <row r="266" spans="1:16" ht="12.75">
      <c r="A266" s="19" t="s">
        <v>35</v>
      </c>
      <c s="23" t="s">
        <v>461</v>
      </c>
      <c s="23" t="s">
        <v>299</v>
      </c>
      <c s="19" t="s">
        <v>38</v>
      </c>
      <c s="24" t="s">
        <v>300</v>
      </c>
      <c s="25" t="s">
        <v>301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41</v>
      </c>
      <c r="E267" s="29" t="s">
        <v>302</v>
      </c>
    </row>
    <row r="268" spans="1:5" ht="12.75">
      <c r="A268" s="30" t="s">
        <v>42</v>
      </c>
      <c r="E268" s="31" t="s">
        <v>38</v>
      </c>
    </row>
    <row r="269" spans="1:5" ht="12.75">
      <c r="A269" t="s">
        <v>43</v>
      </c>
      <c r="E269" s="29" t="s">
        <v>38</v>
      </c>
    </row>
    <row r="270" spans="1:16" ht="12.75">
      <c r="A270" s="19" t="s">
        <v>35</v>
      </c>
      <c s="23" t="s">
        <v>462</v>
      </c>
      <c s="23" t="s">
        <v>304</v>
      </c>
      <c s="19" t="s">
        <v>38</v>
      </c>
      <c s="24" t="s">
        <v>305</v>
      </c>
      <c s="25" t="s">
        <v>48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41</v>
      </c>
      <c r="E271" s="29" t="s">
        <v>305</v>
      </c>
    </row>
    <row r="272" spans="1:5" ht="12.75">
      <c r="A272" s="30" t="s">
        <v>42</v>
      </c>
      <c r="E272" s="31" t="s">
        <v>38</v>
      </c>
    </row>
    <row r="273" spans="1:5" ht="12.75">
      <c r="A273" t="s">
        <v>43</v>
      </c>
      <c r="E273" s="29" t="s">
        <v>38</v>
      </c>
    </row>
    <row r="274" spans="1:16" ht="25.5">
      <c r="A274" s="19" t="s">
        <v>35</v>
      </c>
      <c s="23" t="s">
        <v>411</v>
      </c>
      <c s="23" t="s">
        <v>307</v>
      </c>
      <c s="19" t="s">
        <v>38</v>
      </c>
      <c s="24" t="s">
        <v>308</v>
      </c>
      <c s="25" t="s">
        <v>48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41</v>
      </c>
      <c r="E275" s="29" t="s">
        <v>308</v>
      </c>
    </row>
    <row r="276" spans="1:5" ht="12.75">
      <c r="A276" s="30" t="s">
        <v>42</v>
      </c>
      <c r="E276" s="31" t="s">
        <v>38</v>
      </c>
    </row>
    <row r="277" spans="1:5" ht="12.75">
      <c r="A277" t="s">
        <v>43</v>
      </c>
      <c r="E277" s="29" t="s">
        <v>38</v>
      </c>
    </row>
    <row r="278" spans="1:16" ht="12.75">
      <c r="A278" s="19" t="s">
        <v>35</v>
      </c>
      <c s="23" t="s">
        <v>545</v>
      </c>
      <c s="23" t="s">
        <v>310</v>
      </c>
      <c s="19" t="s">
        <v>38</v>
      </c>
      <c s="24" t="s">
        <v>311</v>
      </c>
      <c s="25" t="s">
        <v>48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41</v>
      </c>
      <c r="E279" s="29" t="s">
        <v>38</v>
      </c>
    </row>
    <row r="280" spans="1:5" ht="12.75">
      <c r="A280" s="30" t="s">
        <v>42</v>
      </c>
      <c r="E280" s="31" t="s">
        <v>38</v>
      </c>
    </row>
    <row r="281" spans="1:5" ht="12.75">
      <c r="A281" t="s">
        <v>43</v>
      </c>
      <c r="E281" s="29" t="s">
        <v>38</v>
      </c>
    </row>
    <row r="282" spans="1:16" ht="12.75">
      <c r="A282" s="19" t="s">
        <v>35</v>
      </c>
      <c s="23" t="s">
        <v>534</v>
      </c>
      <c s="23" t="s">
        <v>313</v>
      </c>
      <c s="19" t="s">
        <v>38</v>
      </c>
      <c s="24" t="s">
        <v>314</v>
      </c>
      <c s="25" t="s">
        <v>48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41</v>
      </c>
      <c r="E283" s="29" t="s">
        <v>314</v>
      </c>
    </row>
    <row r="284" spans="1:5" ht="12.75">
      <c r="A284" s="30" t="s">
        <v>42</v>
      </c>
      <c r="E284" s="31" t="s">
        <v>38</v>
      </c>
    </row>
    <row r="285" spans="1:5" ht="12.75">
      <c r="A285" t="s">
        <v>43</v>
      </c>
      <c r="E285" s="29" t="s">
        <v>38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0+I287+I291+I295+I299+I303+I307</f>
      </c>
      <c>
        <f>0+O287+O291+O295+O299+O303+O307</f>
      </c>
    </row>
    <row r="287" spans="1:16" ht="25.5">
      <c r="A287" s="19" t="s">
        <v>35</v>
      </c>
      <c s="23" t="s">
        <v>558</v>
      </c>
      <c s="23" t="s">
        <v>720</v>
      </c>
      <c s="19" t="s">
        <v>38</v>
      </c>
      <c s="24" t="s">
        <v>721</v>
      </c>
      <c s="25" t="s">
        <v>153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41</v>
      </c>
      <c r="E288" s="29" t="s">
        <v>722</v>
      </c>
    </row>
    <row r="289" spans="1:5" ht="12.75">
      <c r="A289" s="30" t="s">
        <v>42</v>
      </c>
      <c r="E289" s="31" t="s">
        <v>38</v>
      </c>
    </row>
    <row r="290" spans="1:5" ht="12.75">
      <c r="A290" t="s">
        <v>43</v>
      </c>
      <c r="E290" s="29" t="s">
        <v>38</v>
      </c>
    </row>
    <row r="291" spans="1:16" ht="25.5">
      <c r="A291" s="19" t="s">
        <v>35</v>
      </c>
      <c s="23" t="s">
        <v>559</v>
      </c>
      <c s="23" t="s">
        <v>569</v>
      </c>
      <c s="19" t="s">
        <v>38</v>
      </c>
      <c s="24" t="s">
        <v>570</v>
      </c>
      <c s="25" t="s">
        <v>153</v>
      </c>
      <c s="26">
        <v>88.9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41</v>
      </c>
      <c r="E292" s="29" t="s">
        <v>571</v>
      </c>
    </row>
    <row r="293" spans="1:5" ht="63.75">
      <c r="A293" s="30" t="s">
        <v>42</v>
      </c>
      <c r="E293" s="37" t="s">
        <v>723</v>
      </c>
    </row>
    <row r="294" spans="1:5" ht="12.75">
      <c r="A294" t="s">
        <v>43</v>
      </c>
      <c r="E294" s="29" t="s">
        <v>38</v>
      </c>
    </row>
    <row r="295" spans="1:16" ht="12.75">
      <c r="A295" s="19" t="s">
        <v>35</v>
      </c>
      <c s="23" t="s">
        <v>533</v>
      </c>
      <c s="23" t="s">
        <v>316</v>
      </c>
      <c s="19" t="s">
        <v>38</v>
      </c>
      <c s="24" t="s">
        <v>317</v>
      </c>
      <c s="25" t="s">
        <v>153</v>
      </c>
      <c s="26">
        <v>21.4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41</v>
      </c>
      <c r="E296" s="29" t="s">
        <v>318</v>
      </c>
    </row>
    <row r="297" spans="1:5" ht="12.75">
      <c r="A297" s="30" t="s">
        <v>42</v>
      </c>
      <c r="E297" s="31" t="s">
        <v>724</v>
      </c>
    </row>
    <row r="298" spans="1:5" ht="12.75">
      <c r="A298" t="s">
        <v>43</v>
      </c>
      <c r="E298" s="29" t="s">
        <v>38</v>
      </c>
    </row>
    <row r="299" spans="1:16" ht="25.5">
      <c r="A299" s="19" t="s">
        <v>35</v>
      </c>
      <c s="23" t="s">
        <v>564</v>
      </c>
      <c s="23" t="s">
        <v>321</v>
      </c>
      <c s="19" t="s">
        <v>38</v>
      </c>
      <c s="24" t="s">
        <v>322</v>
      </c>
      <c s="25" t="s">
        <v>166</v>
      </c>
      <c s="26">
        <v>0.3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41</v>
      </c>
      <c r="E300" s="29" t="s">
        <v>323</v>
      </c>
    </row>
    <row r="301" spans="1:5" ht="38.25">
      <c r="A301" s="30" t="s">
        <v>42</v>
      </c>
      <c r="E301" s="37" t="s">
        <v>324</v>
      </c>
    </row>
    <row r="302" spans="1:5" ht="12.75">
      <c r="A302" t="s">
        <v>43</v>
      </c>
      <c r="E302" s="29" t="s">
        <v>38</v>
      </c>
    </row>
    <row r="303" spans="1:16" ht="12.75">
      <c r="A303" s="19" t="s">
        <v>35</v>
      </c>
      <c s="23" t="s">
        <v>560</v>
      </c>
      <c s="23" t="s">
        <v>326</v>
      </c>
      <c s="19" t="s">
        <v>38</v>
      </c>
      <c s="24" t="s">
        <v>327</v>
      </c>
      <c s="25" t="s">
        <v>153</v>
      </c>
      <c s="26">
        <v>0.5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41</v>
      </c>
      <c r="E304" s="29" t="s">
        <v>328</v>
      </c>
    </row>
    <row r="305" spans="1:5" ht="12.75">
      <c r="A305" s="30" t="s">
        <v>42</v>
      </c>
      <c r="E305" s="31" t="s">
        <v>725</v>
      </c>
    </row>
    <row r="306" spans="1:5" ht="12.75">
      <c r="A306" t="s">
        <v>43</v>
      </c>
      <c r="E306" s="29" t="s">
        <v>38</v>
      </c>
    </row>
    <row r="307" spans="1:16" ht="12.75">
      <c r="A307" s="19" t="s">
        <v>35</v>
      </c>
      <c s="23" t="s">
        <v>568</v>
      </c>
      <c s="23" t="s">
        <v>574</v>
      </c>
      <c s="19" t="s">
        <v>38</v>
      </c>
      <c s="24" t="s">
        <v>575</v>
      </c>
      <c s="25" t="s">
        <v>153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51">
      <c r="A308" s="28" t="s">
        <v>41</v>
      </c>
      <c r="E308" s="29" t="s">
        <v>576</v>
      </c>
    </row>
    <row r="309" spans="1:5" ht="12.75">
      <c r="A309" s="30" t="s">
        <v>42</v>
      </c>
      <c r="E309" s="31" t="s">
        <v>38</v>
      </c>
    </row>
    <row r="310" spans="1:5" ht="12.75">
      <c r="A310" t="s">
        <v>43</v>
      </c>
      <c r="E310" s="29" t="s">
        <v>38</v>
      </c>
    </row>
    <row r="311" spans="1:18" ht="12.75" customHeight="1">
      <c r="A311" s="5" t="s">
        <v>33</v>
      </c>
      <c s="5"/>
      <c s="34" t="s">
        <v>330</v>
      </c>
      <c s="5"/>
      <c s="21" t="s">
        <v>331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573</v>
      </c>
      <c s="23" t="s">
        <v>333</v>
      </c>
      <c s="19" t="s">
        <v>38</v>
      </c>
      <c s="24" t="s">
        <v>334</v>
      </c>
      <c s="25" t="s">
        <v>212</v>
      </c>
      <c s="26">
        <v>208.694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41</v>
      </c>
      <c r="E313" s="29" t="s">
        <v>335</v>
      </c>
    </row>
    <row r="314" spans="1:5" ht="12.75">
      <c r="A314" s="30" t="s">
        <v>42</v>
      </c>
      <c r="E314" s="31" t="s">
        <v>38</v>
      </c>
    </row>
    <row r="315" spans="1:5" ht="12.75">
      <c r="A315" t="s">
        <v>43</v>
      </c>
      <c r="E315" s="29" t="s">
        <v>38</v>
      </c>
    </row>
    <row r="316" spans="1:18" ht="12.75" customHeight="1">
      <c r="A316" s="5" t="s">
        <v>33</v>
      </c>
      <c s="5"/>
      <c s="34" t="s">
        <v>336</v>
      </c>
      <c s="5"/>
      <c s="21" t="s">
        <v>337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578</v>
      </c>
      <c s="23" t="s">
        <v>339</v>
      </c>
      <c s="19" t="s">
        <v>38</v>
      </c>
      <c s="24" t="s">
        <v>340</v>
      </c>
      <c s="25" t="s">
        <v>212</v>
      </c>
      <c s="26">
        <v>2.122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41</v>
      </c>
      <c r="E318" s="29" t="s">
        <v>341</v>
      </c>
    </row>
    <row r="319" spans="1:5" ht="12.75">
      <c r="A319" s="30" t="s">
        <v>42</v>
      </c>
      <c r="E319" s="31" t="s">
        <v>726</v>
      </c>
    </row>
    <row r="320" spans="1:5" ht="12.75">
      <c r="A320" t="s">
        <v>43</v>
      </c>
      <c r="E320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0+O8+O113+O126+O131+O148+O177+O254+O263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727</v>
      </c>
      <c s="36">
        <f>0+I8+I113+I126+I131+I148+I177+I254+I263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727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25.5">
      <c r="A9" s="19" t="s">
        <v>35</v>
      </c>
      <c s="23" t="s">
        <v>20</v>
      </c>
      <c s="23" t="s">
        <v>470</v>
      </c>
      <c s="19" t="s">
        <v>38</v>
      </c>
      <c s="24" t="s">
        <v>471</v>
      </c>
      <c s="25" t="s">
        <v>131</v>
      </c>
      <c s="26">
        <v>41.43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41</v>
      </c>
      <c r="E10" s="29" t="s">
        <v>472</v>
      </c>
    </row>
    <row r="11" spans="1:5" ht="102">
      <c r="A11" s="30" t="s">
        <v>42</v>
      </c>
      <c r="E11" s="37" t="s">
        <v>728</v>
      </c>
    </row>
    <row r="12" spans="1:5" ht="12.75">
      <c r="A12" t="s">
        <v>43</v>
      </c>
      <c r="E12" s="29" t="s">
        <v>38</v>
      </c>
    </row>
    <row r="13" spans="1:16" ht="25.5">
      <c r="A13" s="19" t="s">
        <v>35</v>
      </c>
      <c s="23" t="s">
        <v>14</v>
      </c>
      <c s="23" t="s">
        <v>474</v>
      </c>
      <c s="19" t="s">
        <v>38</v>
      </c>
      <c s="24" t="s">
        <v>475</v>
      </c>
      <c s="25" t="s">
        <v>131</v>
      </c>
      <c s="26">
        <v>41.43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41</v>
      </c>
      <c r="E14" s="29" t="s">
        <v>476</v>
      </c>
    </row>
    <row r="15" spans="1:5" ht="25.5">
      <c r="A15" s="30" t="s">
        <v>42</v>
      </c>
      <c r="E15" s="37" t="s">
        <v>729</v>
      </c>
    </row>
    <row r="16" spans="1:5" ht="12.75">
      <c r="A16" t="s">
        <v>43</v>
      </c>
      <c r="E16" s="29" t="s">
        <v>38</v>
      </c>
    </row>
    <row r="17" spans="1:16" ht="12.75">
      <c r="A17" s="19" t="s">
        <v>35</v>
      </c>
      <c s="23" t="s">
        <v>12</v>
      </c>
      <c s="23" t="s">
        <v>478</v>
      </c>
      <c s="19" t="s">
        <v>38</v>
      </c>
      <c s="24" t="s">
        <v>479</v>
      </c>
      <c s="25" t="s">
        <v>131</v>
      </c>
      <c s="26">
        <v>119.65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41</v>
      </c>
      <c r="E18" s="29" t="s">
        <v>480</v>
      </c>
    </row>
    <row r="19" spans="1:5" ht="38.25">
      <c r="A19" s="30" t="s">
        <v>42</v>
      </c>
      <c r="E19" s="37" t="s">
        <v>730</v>
      </c>
    </row>
    <row r="20" spans="1:5" ht="12.75">
      <c r="A20" t="s">
        <v>43</v>
      </c>
      <c r="E20" s="29" t="s">
        <v>38</v>
      </c>
    </row>
    <row r="21" spans="1:16" ht="12.75">
      <c r="A21" s="19" t="s">
        <v>35</v>
      </c>
      <c s="23" t="s">
        <v>24</v>
      </c>
      <c s="23" t="s">
        <v>482</v>
      </c>
      <c s="19" t="s">
        <v>38</v>
      </c>
      <c s="24" t="s">
        <v>483</v>
      </c>
      <c s="25" t="s">
        <v>131</v>
      </c>
      <c s="26">
        <v>41.43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41</v>
      </c>
      <c r="E22" s="29" t="s">
        <v>484</v>
      </c>
    </row>
    <row r="23" spans="1:5" ht="102">
      <c r="A23" s="30" t="s">
        <v>42</v>
      </c>
      <c r="E23" s="37" t="s">
        <v>728</v>
      </c>
    </row>
    <row r="24" spans="1:5" ht="12.75">
      <c r="A24" t="s">
        <v>43</v>
      </c>
      <c r="E24" s="29" t="s">
        <v>38</v>
      </c>
    </row>
    <row r="25" spans="1:16" ht="12.75">
      <c r="A25" s="19" t="s">
        <v>35</v>
      </c>
      <c s="23" t="s">
        <v>26</v>
      </c>
      <c s="23" t="s">
        <v>141</v>
      </c>
      <c s="19" t="s">
        <v>38</v>
      </c>
      <c s="24" t="s">
        <v>142</v>
      </c>
      <c s="25" t="s">
        <v>143</v>
      </c>
      <c s="26">
        <v>120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41</v>
      </c>
      <c r="E26" s="29" t="s">
        <v>144</v>
      </c>
    </row>
    <row r="27" spans="1:5" ht="25.5">
      <c r="A27" s="30" t="s">
        <v>42</v>
      </c>
      <c r="E27" s="37" t="s">
        <v>731</v>
      </c>
    </row>
    <row r="28" spans="1:5" ht="12.75">
      <c r="A28" t="s">
        <v>43</v>
      </c>
      <c r="E28" s="29" t="s">
        <v>38</v>
      </c>
    </row>
    <row r="29" spans="1:16" ht="12.75">
      <c r="A29" s="19" t="s">
        <v>35</v>
      </c>
      <c s="23" t="s">
        <v>13</v>
      </c>
      <c s="23" t="s">
        <v>344</v>
      </c>
      <c s="19" t="s">
        <v>38</v>
      </c>
      <c s="24" t="s">
        <v>345</v>
      </c>
      <c s="25" t="s">
        <v>143</v>
      </c>
      <c s="26">
        <v>252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41</v>
      </c>
      <c r="E30" s="29" t="s">
        <v>346</v>
      </c>
    </row>
    <row r="31" spans="1:5" ht="25.5">
      <c r="A31" s="30" t="s">
        <v>42</v>
      </c>
      <c r="E31" s="37" t="s">
        <v>732</v>
      </c>
    </row>
    <row r="32" spans="1:5" ht="12.75">
      <c r="A32" t="s">
        <v>43</v>
      </c>
      <c r="E32" s="29" t="s">
        <v>38</v>
      </c>
    </row>
    <row r="33" spans="1:16" ht="12.75">
      <c r="A33" s="19" t="s">
        <v>35</v>
      </c>
      <c s="23" t="s">
        <v>59</v>
      </c>
      <c s="23" t="s">
        <v>146</v>
      </c>
      <c s="19" t="s">
        <v>38</v>
      </c>
      <c s="24" t="s">
        <v>147</v>
      </c>
      <c s="25" t="s">
        <v>148</v>
      </c>
      <c s="26">
        <v>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41</v>
      </c>
      <c r="E34" s="29" t="s">
        <v>149</v>
      </c>
    </row>
    <row r="35" spans="1:5" ht="12.75">
      <c r="A35" s="30" t="s">
        <v>42</v>
      </c>
      <c r="E35" s="31" t="s">
        <v>733</v>
      </c>
    </row>
    <row r="36" spans="1:5" ht="12.75">
      <c r="A36" t="s">
        <v>43</v>
      </c>
      <c r="E36" s="29" t="s">
        <v>38</v>
      </c>
    </row>
    <row r="37" spans="1:16" ht="12.75">
      <c r="A37" s="19" t="s">
        <v>35</v>
      </c>
      <c s="23" t="s">
        <v>62</v>
      </c>
      <c s="23" t="s">
        <v>349</v>
      </c>
      <c s="19" t="s">
        <v>38</v>
      </c>
      <c s="24" t="s">
        <v>350</v>
      </c>
      <c s="25" t="s">
        <v>148</v>
      </c>
      <c s="26">
        <v>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41</v>
      </c>
      <c r="E38" s="29" t="s">
        <v>351</v>
      </c>
    </row>
    <row r="39" spans="1:5" ht="12.75">
      <c r="A39" s="30" t="s">
        <v>42</v>
      </c>
      <c r="E39" s="31" t="s">
        <v>734</v>
      </c>
    </row>
    <row r="40" spans="1:5" ht="12.75">
      <c r="A40" t="s">
        <v>43</v>
      </c>
      <c r="E40" s="29" t="s">
        <v>38</v>
      </c>
    </row>
    <row r="41" spans="1:16" ht="12.75">
      <c r="A41" s="19" t="s">
        <v>35</v>
      </c>
      <c s="23" t="s">
        <v>30</v>
      </c>
      <c s="23" t="s">
        <v>151</v>
      </c>
      <c s="19" t="s">
        <v>38</v>
      </c>
      <c s="24" t="s">
        <v>152</v>
      </c>
      <c s="25" t="s">
        <v>153</v>
      </c>
      <c s="26">
        <v>1.3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41</v>
      </c>
      <c r="E42" s="29" t="s">
        <v>154</v>
      </c>
    </row>
    <row r="43" spans="1:5" ht="12.75">
      <c r="A43" s="30" t="s">
        <v>42</v>
      </c>
      <c r="E43" s="31" t="s">
        <v>492</v>
      </c>
    </row>
    <row r="44" spans="1:5" ht="12.75">
      <c r="A44" t="s">
        <v>43</v>
      </c>
      <c r="E44" s="29" t="s">
        <v>38</v>
      </c>
    </row>
    <row r="45" spans="1:16" ht="12.75">
      <c r="A45" s="19" t="s">
        <v>35</v>
      </c>
      <c s="23" t="s">
        <v>32</v>
      </c>
      <c s="23" t="s">
        <v>353</v>
      </c>
      <c s="19" t="s">
        <v>38</v>
      </c>
      <c s="24" t="s">
        <v>354</v>
      </c>
      <c s="25" t="s">
        <v>153</v>
      </c>
      <c s="26">
        <v>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41</v>
      </c>
      <c r="E46" s="29" t="s">
        <v>355</v>
      </c>
    </row>
    <row r="47" spans="1:5" ht="12.75">
      <c r="A47" s="30" t="s">
        <v>42</v>
      </c>
      <c r="E47" s="31" t="s">
        <v>735</v>
      </c>
    </row>
    <row r="48" spans="1:5" ht="12.75">
      <c r="A48" t="s">
        <v>43</v>
      </c>
      <c r="E48" s="29" t="s">
        <v>38</v>
      </c>
    </row>
    <row r="49" spans="1:16" ht="12.75">
      <c r="A49" s="19" t="s">
        <v>35</v>
      </c>
      <c s="23" t="s">
        <v>70</v>
      </c>
      <c s="23" t="s">
        <v>160</v>
      </c>
      <c s="19" t="s">
        <v>38</v>
      </c>
      <c s="24" t="s">
        <v>161</v>
      </c>
      <c s="25" t="s">
        <v>153</v>
      </c>
      <c s="26">
        <v>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41</v>
      </c>
      <c r="E50" s="29" t="s">
        <v>162</v>
      </c>
    </row>
    <row r="51" spans="1:5" ht="25.5">
      <c r="A51" s="30" t="s">
        <v>42</v>
      </c>
      <c r="E51" s="31" t="s">
        <v>736</v>
      </c>
    </row>
    <row r="52" spans="1:5" ht="12.75">
      <c r="A52" t="s">
        <v>43</v>
      </c>
      <c r="E52" s="29" t="s">
        <v>38</v>
      </c>
    </row>
    <row r="53" spans="1:16" ht="12.75">
      <c r="A53" s="19" t="s">
        <v>35</v>
      </c>
      <c s="23" t="s">
        <v>73</v>
      </c>
      <c s="23" t="s">
        <v>164</v>
      </c>
      <c s="19" t="s">
        <v>38</v>
      </c>
      <c s="24" t="s">
        <v>165</v>
      </c>
      <c s="25" t="s">
        <v>166</v>
      </c>
      <c s="26">
        <v>17.807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41</v>
      </c>
      <c r="E54" s="29" t="s">
        <v>167</v>
      </c>
    </row>
    <row r="55" spans="1:5" ht="89.25">
      <c r="A55" s="30" t="s">
        <v>42</v>
      </c>
      <c r="E55" s="37" t="s">
        <v>737</v>
      </c>
    </row>
    <row r="56" spans="1:5" ht="12.75">
      <c r="A56" t="s">
        <v>43</v>
      </c>
      <c r="E56" s="29" t="s">
        <v>38</v>
      </c>
    </row>
    <row r="57" spans="1:16" ht="25.5">
      <c r="A57" s="19" t="s">
        <v>35</v>
      </c>
      <c s="23" t="s">
        <v>76</v>
      </c>
      <c s="23" t="s">
        <v>686</v>
      </c>
      <c s="19" t="s">
        <v>38</v>
      </c>
      <c s="24" t="s">
        <v>687</v>
      </c>
      <c s="25" t="s">
        <v>166</v>
      </c>
      <c s="26">
        <v>48.875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41</v>
      </c>
      <c r="E58" s="29" t="s">
        <v>688</v>
      </c>
    </row>
    <row r="59" spans="1:5" ht="127.5">
      <c r="A59" s="30" t="s">
        <v>42</v>
      </c>
      <c r="E59" s="37" t="s">
        <v>738</v>
      </c>
    </row>
    <row r="60" spans="1:5" ht="12.75">
      <c r="A60" t="s">
        <v>43</v>
      </c>
      <c r="E60" s="29" t="s">
        <v>38</v>
      </c>
    </row>
    <row r="61" spans="1:16" ht="25.5">
      <c r="A61" s="19" t="s">
        <v>35</v>
      </c>
      <c s="23" t="s">
        <v>79</v>
      </c>
      <c s="23" t="s">
        <v>362</v>
      </c>
      <c s="19" t="s">
        <v>38</v>
      </c>
      <c s="24" t="s">
        <v>363</v>
      </c>
      <c s="25" t="s">
        <v>166</v>
      </c>
      <c s="26">
        <v>24.438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41</v>
      </c>
      <c r="E62" s="29" t="s">
        <v>364</v>
      </c>
    </row>
    <row r="63" spans="1:5" ht="12.75">
      <c r="A63" s="30" t="s">
        <v>42</v>
      </c>
      <c r="E63" s="31" t="s">
        <v>739</v>
      </c>
    </row>
    <row r="64" spans="1:5" ht="12.75">
      <c r="A64" t="s">
        <v>43</v>
      </c>
      <c r="E64" s="29" t="s">
        <v>38</v>
      </c>
    </row>
    <row r="65" spans="1:16" ht="25.5">
      <c r="A65" s="19" t="s">
        <v>35</v>
      </c>
      <c s="23" t="s">
        <v>82</v>
      </c>
      <c s="23" t="s">
        <v>177</v>
      </c>
      <c s="19" t="s">
        <v>38</v>
      </c>
      <c s="24" t="s">
        <v>178</v>
      </c>
      <c s="25" t="s">
        <v>166</v>
      </c>
      <c s="26">
        <v>8.146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41</v>
      </c>
      <c r="E66" s="29" t="s">
        <v>179</v>
      </c>
    </row>
    <row r="67" spans="1:5" ht="12.75">
      <c r="A67" s="30" t="s">
        <v>42</v>
      </c>
      <c r="E67" s="31" t="s">
        <v>740</v>
      </c>
    </row>
    <row r="68" spans="1:5" ht="12.75">
      <c r="A68" t="s">
        <v>43</v>
      </c>
      <c r="E68" s="29" t="s">
        <v>38</v>
      </c>
    </row>
    <row r="69" spans="1:16" ht="25.5">
      <c r="A69" s="19" t="s">
        <v>35</v>
      </c>
      <c s="23" t="s">
        <v>86</v>
      </c>
      <c s="23" t="s">
        <v>181</v>
      </c>
      <c s="19" t="s">
        <v>38</v>
      </c>
      <c s="24" t="s">
        <v>182</v>
      </c>
      <c s="25" t="s">
        <v>166</v>
      </c>
      <c s="26">
        <v>8.146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41</v>
      </c>
      <c r="E70" s="29" t="s">
        <v>183</v>
      </c>
    </row>
    <row r="71" spans="1:5" ht="12.75">
      <c r="A71" s="30" t="s">
        <v>42</v>
      </c>
      <c r="E71" s="31" t="s">
        <v>740</v>
      </c>
    </row>
    <row r="72" spans="1:5" ht="12.75">
      <c r="A72" t="s">
        <v>43</v>
      </c>
      <c r="E72" s="29" t="s">
        <v>38</v>
      </c>
    </row>
    <row r="73" spans="1:16" ht="12.75">
      <c r="A73" s="19" t="s">
        <v>35</v>
      </c>
      <c s="23" t="s">
        <v>89</v>
      </c>
      <c s="23" t="s">
        <v>184</v>
      </c>
      <c s="19" t="s">
        <v>38</v>
      </c>
      <c s="24" t="s">
        <v>185</v>
      </c>
      <c s="25" t="s">
        <v>131</v>
      </c>
      <c s="26">
        <v>66.384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41</v>
      </c>
      <c r="E74" s="29" t="s">
        <v>186</v>
      </c>
    </row>
    <row r="75" spans="1:5" ht="102">
      <c r="A75" s="30" t="s">
        <v>42</v>
      </c>
      <c r="E75" s="37" t="s">
        <v>741</v>
      </c>
    </row>
    <row r="76" spans="1:5" ht="12.75">
      <c r="A76" t="s">
        <v>43</v>
      </c>
      <c r="E76" s="29" t="s">
        <v>38</v>
      </c>
    </row>
    <row r="77" spans="1:16" ht="12.75">
      <c r="A77" s="19" t="s">
        <v>35</v>
      </c>
      <c s="23" t="s">
        <v>92</v>
      </c>
      <c s="23" t="s">
        <v>188</v>
      </c>
      <c s="19" t="s">
        <v>38</v>
      </c>
      <c s="24" t="s">
        <v>189</v>
      </c>
      <c s="25" t="s">
        <v>131</v>
      </c>
      <c s="26">
        <v>66.384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41</v>
      </c>
      <c r="E78" s="29" t="s">
        <v>190</v>
      </c>
    </row>
    <row r="79" spans="1:5" ht="12.75">
      <c r="A79" s="30" t="s">
        <v>42</v>
      </c>
      <c r="E79" s="31" t="s">
        <v>38</v>
      </c>
    </row>
    <row r="80" spans="1:5" ht="12.75">
      <c r="A80" t="s">
        <v>43</v>
      </c>
      <c r="E80" s="29" t="s">
        <v>38</v>
      </c>
    </row>
    <row r="81" spans="1:16" ht="12.75">
      <c r="A81" s="19" t="s">
        <v>35</v>
      </c>
      <c s="23" t="s">
        <v>95</v>
      </c>
      <c s="23" t="s">
        <v>191</v>
      </c>
      <c s="19" t="s">
        <v>38</v>
      </c>
      <c s="24" t="s">
        <v>192</v>
      </c>
      <c s="25" t="s">
        <v>166</v>
      </c>
      <c s="26">
        <v>48.875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41</v>
      </c>
      <c r="E82" s="29" t="s">
        <v>193</v>
      </c>
    </row>
    <row r="83" spans="1:5" ht="12.75">
      <c r="A83" s="30" t="s">
        <v>42</v>
      </c>
      <c r="E83" s="31" t="s">
        <v>742</v>
      </c>
    </row>
    <row r="84" spans="1:5" ht="12.75">
      <c r="A84" t="s">
        <v>43</v>
      </c>
      <c r="E84" s="29" t="s">
        <v>38</v>
      </c>
    </row>
    <row r="85" spans="1:16" ht="12.75">
      <c r="A85" s="19" t="s">
        <v>35</v>
      </c>
      <c s="23" t="s">
        <v>98</v>
      </c>
      <c s="23" t="s">
        <v>195</v>
      </c>
      <c s="19" t="s">
        <v>38</v>
      </c>
      <c s="24" t="s">
        <v>196</v>
      </c>
      <c s="25" t="s">
        <v>166</v>
      </c>
      <c s="26">
        <v>32.584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41</v>
      </c>
      <c r="E86" s="29" t="s">
        <v>197</v>
      </c>
    </row>
    <row r="87" spans="1:5" ht="12.75">
      <c r="A87" s="30" t="s">
        <v>42</v>
      </c>
      <c r="E87" s="31" t="s">
        <v>743</v>
      </c>
    </row>
    <row r="88" spans="1:5" ht="12.75">
      <c r="A88" t="s">
        <v>43</v>
      </c>
      <c r="E88" s="29" t="s">
        <v>38</v>
      </c>
    </row>
    <row r="89" spans="1:16" ht="12.75">
      <c r="A89" s="19" t="s">
        <v>35</v>
      </c>
      <c s="23" t="s">
        <v>101</v>
      </c>
      <c s="23" t="s">
        <v>199</v>
      </c>
      <c s="19" t="s">
        <v>38</v>
      </c>
      <c s="24" t="s">
        <v>200</v>
      </c>
      <c s="25" t="s">
        <v>166</v>
      </c>
      <c s="26">
        <v>81.459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41</v>
      </c>
      <c r="E90" s="29" t="s">
        <v>201</v>
      </c>
    </row>
    <row r="91" spans="1:5" ht="89.25">
      <c r="A91" s="30" t="s">
        <v>42</v>
      </c>
      <c r="E91" s="37" t="s">
        <v>744</v>
      </c>
    </row>
    <row r="92" spans="1:5" ht="12.75">
      <c r="A92" t="s">
        <v>43</v>
      </c>
      <c r="E92" s="29" t="s">
        <v>38</v>
      </c>
    </row>
    <row r="93" spans="1:16" ht="12.75">
      <c r="A93" s="19" t="s">
        <v>35</v>
      </c>
      <c s="23" t="s">
        <v>104</v>
      </c>
      <c s="23" t="s">
        <v>502</v>
      </c>
      <c s="19" t="s">
        <v>38</v>
      </c>
      <c s="24" t="s">
        <v>503</v>
      </c>
      <c s="25" t="s">
        <v>212</v>
      </c>
      <c s="26">
        <v>23.343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41</v>
      </c>
      <c r="E94" s="29" t="s">
        <v>38</v>
      </c>
    </row>
    <row r="95" spans="1:5" ht="12.75">
      <c r="A95" s="30" t="s">
        <v>42</v>
      </c>
      <c r="E95" s="31" t="s">
        <v>745</v>
      </c>
    </row>
    <row r="96" spans="1:5" ht="12.75">
      <c r="A96" t="s">
        <v>43</v>
      </c>
      <c r="E96" s="29" t="s">
        <v>38</v>
      </c>
    </row>
    <row r="97" spans="1:16" ht="12.75">
      <c r="A97" s="19" t="s">
        <v>35</v>
      </c>
      <c s="23" t="s">
        <v>109</v>
      </c>
      <c s="23" t="s">
        <v>203</v>
      </c>
      <c s="19" t="s">
        <v>38</v>
      </c>
      <c s="24" t="s">
        <v>204</v>
      </c>
      <c s="25" t="s">
        <v>166</v>
      </c>
      <c s="26">
        <v>55.519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41</v>
      </c>
      <c r="E98" s="29" t="s">
        <v>205</v>
      </c>
    </row>
    <row r="99" spans="1:5" ht="51">
      <c r="A99" s="30" t="s">
        <v>42</v>
      </c>
      <c r="E99" s="31" t="s">
        <v>746</v>
      </c>
    </row>
    <row r="100" spans="1:5" ht="12.75">
      <c r="A100" t="s">
        <v>43</v>
      </c>
      <c r="E100" s="29" t="s">
        <v>38</v>
      </c>
    </row>
    <row r="101" spans="1:16" ht="12.75">
      <c r="A101" s="19" t="s">
        <v>35</v>
      </c>
      <c s="23" t="s">
        <v>117</v>
      </c>
      <c s="23" t="s">
        <v>635</v>
      </c>
      <c s="19" t="s">
        <v>38</v>
      </c>
      <c s="24" t="s">
        <v>636</v>
      </c>
      <c s="25" t="s">
        <v>166</v>
      </c>
      <c s="26">
        <v>24.978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41</v>
      </c>
      <c r="E102" s="29" t="s">
        <v>637</v>
      </c>
    </row>
    <row r="103" spans="1:5" ht="25.5">
      <c r="A103" s="30" t="s">
        <v>42</v>
      </c>
      <c r="E103" s="31" t="s">
        <v>747</v>
      </c>
    </row>
    <row r="104" spans="1:5" ht="12.75">
      <c r="A104" t="s">
        <v>43</v>
      </c>
      <c r="E104" s="29" t="s">
        <v>38</v>
      </c>
    </row>
    <row r="105" spans="1:16" ht="12.75">
      <c r="A105" s="19" t="s">
        <v>35</v>
      </c>
      <c s="23" t="s">
        <v>121</v>
      </c>
      <c s="23" t="s">
        <v>210</v>
      </c>
      <c s="19" t="s">
        <v>38</v>
      </c>
      <c s="24" t="s">
        <v>211</v>
      </c>
      <c s="25" t="s">
        <v>212</v>
      </c>
      <c s="26">
        <v>49.956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41</v>
      </c>
      <c r="E106" s="29" t="s">
        <v>211</v>
      </c>
    </row>
    <row r="107" spans="1:5" ht="12.75">
      <c r="A107" s="30" t="s">
        <v>42</v>
      </c>
      <c r="E107" s="31" t="s">
        <v>748</v>
      </c>
    </row>
    <row r="108" spans="1:5" ht="12.75">
      <c r="A108" t="s">
        <v>43</v>
      </c>
      <c r="E108" s="29" t="s">
        <v>38</v>
      </c>
    </row>
    <row r="109" spans="1:16" ht="12.75">
      <c r="A109" s="19" t="s">
        <v>35</v>
      </c>
      <c s="23" t="s">
        <v>112</v>
      </c>
      <c s="23" t="s">
        <v>214</v>
      </c>
      <c s="19" t="s">
        <v>38</v>
      </c>
      <c s="24" t="s">
        <v>215</v>
      </c>
      <c s="25" t="s">
        <v>212</v>
      </c>
      <c s="26">
        <v>102.71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41</v>
      </c>
      <c r="E110" s="29" t="s">
        <v>215</v>
      </c>
    </row>
    <row r="111" spans="1:5" ht="12.75">
      <c r="A111" s="30" t="s">
        <v>42</v>
      </c>
      <c r="E111" s="31" t="s">
        <v>749</v>
      </c>
    </row>
    <row r="112" spans="1:5" ht="12.75">
      <c r="A112" t="s">
        <v>43</v>
      </c>
      <c r="E112" s="29" t="s">
        <v>38</v>
      </c>
    </row>
    <row r="113" spans="1:18" ht="12.75" customHeight="1">
      <c r="A113" s="5" t="s">
        <v>33</v>
      </c>
      <c s="5"/>
      <c s="34" t="s">
        <v>14</v>
      </c>
      <c s="5"/>
      <c s="21" t="s">
        <v>217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124</v>
      </c>
      <c s="23" t="s">
        <v>218</v>
      </c>
      <c s="19" t="s">
        <v>38</v>
      </c>
      <c s="24" t="s">
        <v>219</v>
      </c>
      <c s="25" t="s">
        <v>153</v>
      </c>
      <c s="26">
        <v>17.85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41</v>
      </c>
      <c r="E115" s="29" t="s">
        <v>220</v>
      </c>
    </row>
    <row r="116" spans="1:5" ht="38.25">
      <c r="A116" s="30" t="s">
        <v>42</v>
      </c>
      <c r="E116" s="31" t="s">
        <v>750</v>
      </c>
    </row>
    <row r="117" spans="1:5" ht="12.75">
      <c r="A117" t="s">
        <v>43</v>
      </c>
      <c r="E117" s="29" t="s">
        <v>38</v>
      </c>
    </row>
    <row r="118" spans="1:16" ht="12.75">
      <c r="A118" s="19" t="s">
        <v>35</v>
      </c>
      <c s="23" t="s">
        <v>36</v>
      </c>
      <c s="23" t="s">
        <v>222</v>
      </c>
      <c s="19" t="s">
        <v>38</v>
      </c>
      <c s="24" t="s">
        <v>223</v>
      </c>
      <c s="25" t="s">
        <v>131</v>
      </c>
      <c s="26">
        <v>19.635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41</v>
      </c>
      <c r="E119" s="29" t="s">
        <v>224</v>
      </c>
    </row>
    <row r="120" spans="1:5" ht="12.75">
      <c r="A120" s="30" t="s">
        <v>42</v>
      </c>
      <c r="E120" s="31" t="s">
        <v>751</v>
      </c>
    </row>
    <row r="121" spans="1:5" ht="12.75">
      <c r="A121" t="s">
        <v>43</v>
      </c>
      <c r="E121" s="29" t="s">
        <v>38</v>
      </c>
    </row>
    <row r="122" spans="1:16" ht="12.75">
      <c r="A122" s="19" t="s">
        <v>35</v>
      </c>
      <c s="23" t="s">
        <v>234</v>
      </c>
      <c s="23" t="s">
        <v>226</v>
      </c>
      <c s="19" t="s">
        <v>38</v>
      </c>
      <c s="24" t="s">
        <v>227</v>
      </c>
      <c s="25" t="s">
        <v>131</v>
      </c>
      <c s="26">
        <v>23.258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41</v>
      </c>
      <c r="E123" s="29" t="s">
        <v>227</v>
      </c>
    </row>
    <row r="124" spans="1:5" ht="12.75">
      <c r="A124" s="30" t="s">
        <v>42</v>
      </c>
      <c r="E124" s="31" t="s">
        <v>38</v>
      </c>
    </row>
    <row r="125" spans="1:5" ht="12.75">
      <c r="A125" t="s">
        <v>43</v>
      </c>
      <c r="E125" s="29" t="s">
        <v>38</v>
      </c>
    </row>
    <row r="126" spans="1:18" ht="12.75" customHeight="1">
      <c r="A126" s="5" t="s">
        <v>33</v>
      </c>
      <c s="5"/>
      <c s="34" t="s">
        <v>12</v>
      </c>
      <c s="5"/>
      <c s="21" t="s">
        <v>229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239</v>
      </c>
      <c s="23" t="s">
        <v>230</v>
      </c>
      <c s="19" t="s">
        <v>38</v>
      </c>
      <c s="24" t="s">
        <v>231</v>
      </c>
      <c s="25" t="s">
        <v>153</v>
      </c>
      <c s="26">
        <v>35.7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41</v>
      </c>
      <c r="E128" s="29" t="s">
        <v>232</v>
      </c>
    </row>
    <row r="129" spans="1:5" ht="12.75">
      <c r="A129" s="30" t="s">
        <v>42</v>
      </c>
      <c r="E129" s="31" t="s">
        <v>752</v>
      </c>
    </row>
    <row r="130" spans="1:5" ht="12.75">
      <c r="A130" t="s">
        <v>43</v>
      </c>
      <c r="E130" s="29" t="s">
        <v>38</v>
      </c>
    </row>
    <row r="131" spans="1:18" ht="12.75" customHeight="1">
      <c r="A131" s="5" t="s">
        <v>33</v>
      </c>
      <c s="5"/>
      <c s="34" t="s">
        <v>24</v>
      </c>
      <c s="5"/>
      <c s="21" t="s">
        <v>233</v>
      </c>
      <c s="5"/>
      <c s="5"/>
      <c s="5"/>
      <c s="35">
        <f>0+Q131</f>
      </c>
      <c r="O131">
        <f>0+R131</f>
      </c>
      <c r="Q131">
        <f>0+I132+I136+I140+I144</f>
      </c>
      <c>
        <f>0+O132+O136+O140+O144</f>
      </c>
    </row>
    <row r="132" spans="1:16" ht="12.75">
      <c r="A132" s="19" t="s">
        <v>35</v>
      </c>
      <c s="23" t="s">
        <v>286</v>
      </c>
      <c s="23" t="s">
        <v>235</v>
      </c>
      <c s="19" t="s">
        <v>38</v>
      </c>
      <c s="24" t="s">
        <v>236</v>
      </c>
      <c s="25" t="s">
        <v>166</v>
      </c>
      <c s="26">
        <v>5.463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41</v>
      </c>
      <c r="E133" s="29" t="s">
        <v>237</v>
      </c>
    </row>
    <row r="134" spans="1:5" ht="89.25">
      <c r="A134" s="30" t="s">
        <v>42</v>
      </c>
      <c r="E134" s="37" t="s">
        <v>753</v>
      </c>
    </row>
    <row r="135" spans="1:5" ht="12.75">
      <c r="A135" t="s">
        <v>43</v>
      </c>
      <c r="E135" s="29" t="s">
        <v>38</v>
      </c>
    </row>
    <row r="136" spans="1:16" ht="12.75">
      <c r="A136" s="19" t="s">
        <v>35</v>
      </c>
      <c s="23" t="s">
        <v>254</v>
      </c>
      <c s="23" t="s">
        <v>240</v>
      </c>
      <c s="19" t="s">
        <v>38</v>
      </c>
      <c s="24" t="s">
        <v>241</v>
      </c>
      <c s="25" t="s">
        <v>166</v>
      </c>
      <c s="26">
        <v>0.45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41</v>
      </c>
      <c r="E137" s="29" t="s">
        <v>242</v>
      </c>
    </row>
    <row r="138" spans="1:5" ht="38.25">
      <c r="A138" s="30" t="s">
        <v>42</v>
      </c>
      <c r="E138" s="37" t="s">
        <v>754</v>
      </c>
    </row>
    <row r="139" spans="1:5" ht="12.75">
      <c r="A139" t="s">
        <v>43</v>
      </c>
      <c r="E139" s="29" t="s">
        <v>38</v>
      </c>
    </row>
    <row r="140" spans="1:16" ht="12.75">
      <c r="A140" s="19" t="s">
        <v>35</v>
      </c>
      <c s="23" t="s">
        <v>290</v>
      </c>
      <c s="23" t="s">
        <v>393</v>
      </c>
      <c s="19" t="s">
        <v>38</v>
      </c>
      <c s="24" t="s">
        <v>394</v>
      </c>
      <c s="25" t="s">
        <v>166</v>
      </c>
      <c s="26">
        <v>14.268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41</v>
      </c>
      <c r="E141" s="29" t="s">
        <v>395</v>
      </c>
    </row>
    <row r="142" spans="1:5" ht="25.5">
      <c r="A142" s="30" t="s">
        <v>42</v>
      </c>
      <c r="E142" s="31" t="s">
        <v>755</v>
      </c>
    </row>
    <row r="143" spans="1:5" ht="12.75">
      <c r="A143" t="s">
        <v>43</v>
      </c>
      <c r="E143" s="29" t="s">
        <v>38</v>
      </c>
    </row>
    <row r="144" spans="1:16" ht="12.75">
      <c r="A144" s="19" t="s">
        <v>35</v>
      </c>
      <c s="23" t="s">
        <v>257</v>
      </c>
      <c s="23" t="s">
        <v>397</v>
      </c>
      <c s="19" t="s">
        <v>38</v>
      </c>
      <c s="24" t="s">
        <v>398</v>
      </c>
      <c s="25" t="s">
        <v>131</v>
      </c>
      <c s="26">
        <v>21.42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41</v>
      </c>
      <c r="E145" s="29" t="s">
        <v>399</v>
      </c>
    </row>
    <row r="146" spans="1:5" ht="12.75">
      <c r="A146" s="30" t="s">
        <v>42</v>
      </c>
      <c r="E146" s="31" t="s">
        <v>756</v>
      </c>
    </row>
    <row r="147" spans="1:5" ht="12.75">
      <c r="A147" t="s">
        <v>43</v>
      </c>
      <c r="E147" s="29" t="s">
        <v>38</v>
      </c>
    </row>
    <row r="148" spans="1:18" ht="12.75" customHeight="1">
      <c r="A148" s="5" t="s">
        <v>33</v>
      </c>
      <c s="5"/>
      <c s="34" t="s">
        <v>26</v>
      </c>
      <c s="5"/>
      <c s="21" t="s">
        <v>244</v>
      </c>
      <c s="5"/>
      <c s="5"/>
      <c s="5"/>
      <c s="35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9" t="s">
        <v>35</v>
      </c>
      <c s="23" t="s">
        <v>294</v>
      </c>
      <c s="23" t="s">
        <v>245</v>
      </c>
      <c s="19" t="s">
        <v>38</v>
      </c>
      <c s="24" t="s">
        <v>246</v>
      </c>
      <c s="25" t="s">
        <v>131</v>
      </c>
      <c s="26">
        <v>13.2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41</v>
      </c>
      <c r="E150" s="29" t="s">
        <v>247</v>
      </c>
    </row>
    <row r="151" spans="1:5" ht="25.5">
      <c r="A151" s="30" t="s">
        <v>42</v>
      </c>
      <c r="E151" s="37" t="s">
        <v>757</v>
      </c>
    </row>
    <row r="152" spans="1:5" ht="12.75">
      <c r="A152" t="s">
        <v>43</v>
      </c>
      <c r="E152" s="29" t="s">
        <v>38</v>
      </c>
    </row>
    <row r="153" spans="1:16" ht="12.75">
      <c r="A153" s="19" t="s">
        <v>35</v>
      </c>
      <c s="23" t="s">
        <v>298</v>
      </c>
      <c s="23" t="s">
        <v>249</v>
      </c>
      <c s="19" t="s">
        <v>38</v>
      </c>
      <c s="24" t="s">
        <v>250</v>
      </c>
      <c s="25" t="s">
        <v>131</v>
      </c>
      <c s="26">
        <v>13.2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41</v>
      </c>
      <c r="E154" s="29" t="s">
        <v>251</v>
      </c>
    </row>
    <row r="155" spans="1:5" ht="12.75">
      <c r="A155" s="30" t="s">
        <v>42</v>
      </c>
      <c r="E155" s="31" t="s">
        <v>38</v>
      </c>
    </row>
    <row r="156" spans="1:5" ht="12.75">
      <c r="A156" t="s">
        <v>43</v>
      </c>
      <c r="E156" s="29" t="s">
        <v>38</v>
      </c>
    </row>
    <row r="157" spans="1:16" ht="25.5">
      <c r="A157" s="19" t="s">
        <v>35</v>
      </c>
      <c s="23" t="s">
        <v>260</v>
      </c>
      <c s="23" t="s">
        <v>518</v>
      </c>
      <c s="19" t="s">
        <v>38</v>
      </c>
      <c s="24" t="s">
        <v>519</v>
      </c>
      <c s="25" t="s">
        <v>131</v>
      </c>
      <c s="26">
        <v>41.43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41</v>
      </c>
      <c r="E158" s="29" t="s">
        <v>520</v>
      </c>
    </row>
    <row r="159" spans="1:5" ht="102">
      <c r="A159" s="30" t="s">
        <v>42</v>
      </c>
      <c r="E159" s="37" t="s">
        <v>728</v>
      </c>
    </row>
    <row r="160" spans="1:5" ht="12.75">
      <c r="A160" t="s">
        <v>43</v>
      </c>
      <c r="E160" s="29" t="s">
        <v>38</v>
      </c>
    </row>
    <row r="161" spans="1:16" ht="12.75">
      <c r="A161" s="19" t="s">
        <v>35</v>
      </c>
      <c s="23" t="s">
        <v>273</v>
      </c>
      <c s="23" t="s">
        <v>521</v>
      </c>
      <c s="19" t="s">
        <v>38</v>
      </c>
      <c s="24" t="s">
        <v>522</v>
      </c>
      <c s="25" t="s">
        <v>131</v>
      </c>
      <c s="26">
        <v>41.43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41</v>
      </c>
      <c r="E162" s="29" t="s">
        <v>523</v>
      </c>
    </row>
    <row r="163" spans="1:5" ht="12.75">
      <c r="A163" s="30" t="s">
        <v>42</v>
      </c>
      <c r="E163" s="31" t="s">
        <v>38</v>
      </c>
    </row>
    <row r="164" spans="1:5" ht="12.75">
      <c r="A164" t="s">
        <v>43</v>
      </c>
      <c r="E164" s="29" t="s">
        <v>38</v>
      </c>
    </row>
    <row r="165" spans="1:16" ht="12.75">
      <c r="A165" s="19" t="s">
        <v>35</v>
      </c>
      <c s="23" t="s">
        <v>270</v>
      </c>
      <c s="23" t="s">
        <v>524</v>
      </c>
      <c s="19" t="s">
        <v>38</v>
      </c>
      <c s="24" t="s">
        <v>525</v>
      </c>
      <c s="25" t="s">
        <v>131</v>
      </c>
      <c s="26">
        <v>41.43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41</v>
      </c>
      <c r="E166" s="29" t="s">
        <v>526</v>
      </c>
    </row>
    <row r="167" spans="1:5" ht="12.75">
      <c r="A167" s="30" t="s">
        <v>42</v>
      </c>
      <c r="E167" s="31" t="s">
        <v>38</v>
      </c>
    </row>
    <row r="168" spans="1:5" ht="12.75">
      <c r="A168" t="s">
        <v>43</v>
      </c>
      <c r="E168" s="29" t="s">
        <v>38</v>
      </c>
    </row>
    <row r="169" spans="1:16" ht="12.75">
      <c r="A169" s="19" t="s">
        <v>35</v>
      </c>
      <c s="23" t="s">
        <v>283</v>
      </c>
      <c s="23" t="s">
        <v>527</v>
      </c>
      <c s="19" t="s">
        <v>38</v>
      </c>
      <c s="24" t="s">
        <v>528</v>
      </c>
      <c s="25" t="s">
        <v>131</v>
      </c>
      <c s="26">
        <v>119.65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41</v>
      </c>
      <c r="E170" s="29" t="s">
        <v>529</v>
      </c>
    </row>
    <row r="171" spans="1:5" ht="12.75">
      <c r="A171" s="30" t="s">
        <v>42</v>
      </c>
      <c r="E171" s="31" t="s">
        <v>38</v>
      </c>
    </row>
    <row r="172" spans="1:5" ht="12.75">
      <c r="A172" t="s">
        <v>43</v>
      </c>
      <c r="E172" s="29" t="s">
        <v>38</v>
      </c>
    </row>
    <row r="173" spans="1:16" ht="25.5">
      <c r="A173" s="19" t="s">
        <v>35</v>
      </c>
      <c s="23" t="s">
        <v>303</v>
      </c>
      <c s="23" t="s">
        <v>530</v>
      </c>
      <c s="19" t="s">
        <v>38</v>
      </c>
      <c s="24" t="s">
        <v>531</v>
      </c>
      <c s="25" t="s">
        <v>131</v>
      </c>
      <c s="26">
        <v>119.65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41</v>
      </c>
      <c r="E174" s="29" t="s">
        <v>532</v>
      </c>
    </row>
    <row r="175" spans="1:5" ht="38.25">
      <c r="A175" s="30" t="s">
        <v>42</v>
      </c>
      <c r="E175" s="37" t="s">
        <v>730</v>
      </c>
    </row>
    <row r="176" spans="1:5" ht="12.75">
      <c r="A176" t="s">
        <v>43</v>
      </c>
      <c r="E176" s="29" t="s">
        <v>38</v>
      </c>
    </row>
    <row r="177" spans="1:18" ht="12.75" customHeight="1">
      <c r="A177" s="5" t="s">
        <v>33</v>
      </c>
      <c s="5"/>
      <c s="34" t="s">
        <v>62</v>
      </c>
      <c s="5"/>
      <c s="21" t="s">
        <v>253</v>
      </c>
      <c s="5"/>
      <c s="5"/>
      <c s="5"/>
      <c s="35">
        <f>0+Q177</f>
      </c>
      <c r="O177">
        <f>0+R177</f>
      </c>
      <c r="Q177">
        <f>0+I178+I182+I186+I190+I194+I198+I202+I206+I210+I214+I218+I222+I226+I230+I234+I238+I242+I246+I250</f>
      </c>
      <c>
        <f>0+O178+O182+O186+O190+O194+O198+O202+O206+O210+O214+O218+O222+O226+O230+O234+O238+O242+O246+O250</f>
      </c>
    </row>
    <row r="178" spans="1:16" ht="12.75">
      <c r="A178" s="19" t="s">
        <v>35</v>
      </c>
      <c s="23" t="s">
        <v>309</v>
      </c>
      <c s="23" t="s">
        <v>261</v>
      </c>
      <c s="19" t="s">
        <v>38</v>
      </c>
      <c s="24" t="s">
        <v>262</v>
      </c>
      <c s="25" t="s">
        <v>48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41</v>
      </c>
      <c r="E179" s="29" t="s">
        <v>263</v>
      </c>
    </row>
    <row r="180" spans="1:5" ht="12.75">
      <c r="A180" s="30" t="s">
        <v>42</v>
      </c>
      <c r="E180" s="31" t="s">
        <v>38</v>
      </c>
    </row>
    <row r="181" spans="1:5" ht="12.75">
      <c r="A181" t="s">
        <v>43</v>
      </c>
      <c r="E181" s="29" t="s">
        <v>38</v>
      </c>
    </row>
    <row r="182" spans="1:16" ht="12.75">
      <c r="A182" s="19" t="s">
        <v>35</v>
      </c>
      <c s="23" t="s">
        <v>264</v>
      </c>
      <c s="23" t="s">
        <v>408</v>
      </c>
      <c s="19" t="s">
        <v>38</v>
      </c>
      <c s="24" t="s">
        <v>409</v>
      </c>
      <c s="25" t="s">
        <v>48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41</v>
      </c>
      <c r="E183" s="29" t="s">
        <v>410</v>
      </c>
    </row>
    <row r="184" spans="1:5" ht="12.75">
      <c r="A184" s="30" t="s">
        <v>42</v>
      </c>
      <c r="E184" s="31" t="s">
        <v>38</v>
      </c>
    </row>
    <row r="185" spans="1:5" ht="12.75">
      <c r="A185" t="s">
        <v>43</v>
      </c>
      <c r="E185" s="29" t="s">
        <v>38</v>
      </c>
    </row>
    <row r="186" spans="1:16" ht="12.75">
      <c r="A186" s="19" t="s">
        <v>35</v>
      </c>
      <c s="23" t="s">
        <v>463</v>
      </c>
      <c s="23" t="s">
        <v>265</v>
      </c>
      <c s="19" t="s">
        <v>38</v>
      </c>
      <c s="24" t="s">
        <v>266</v>
      </c>
      <c s="25" t="s">
        <v>48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41</v>
      </c>
      <c r="E187" s="29" t="s">
        <v>266</v>
      </c>
    </row>
    <row r="188" spans="1:5" ht="12.75">
      <c r="A188" s="30" t="s">
        <v>42</v>
      </c>
      <c r="E188" s="31" t="s">
        <v>38</v>
      </c>
    </row>
    <row r="189" spans="1:5" ht="12.75">
      <c r="A189" t="s">
        <v>43</v>
      </c>
      <c r="E189" s="29" t="s">
        <v>38</v>
      </c>
    </row>
    <row r="190" spans="1:16" ht="12.75">
      <c r="A190" s="19" t="s">
        <v>35</v>
      </c>
      <c s="23" t="s">
        <v>416</v>
      </c>
      <c s="23" t="s">
        <v>268</v>
      </c>
      <c s="19" t="s">
        <v>38</v>
      </c>
      <c s="24" t="s">
        <v>269</v>
      </c>
      <c s="25" t="s">
        <v>48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41</v>
      </c>
      <c r="E191" s="29" t="s">
        <v>269</v>
      </c>
    </row>
    <row r="192" spans="1:5" ht="12.75">
      <c r="A192" s="30" t="s">
        <v>42</v>
      </c>
      <c r="E192" s="31" t="s">
        <v>38</v>
      </c>
    </row>
    <row r="193" spans="1:5" ht="12.75">
      <c r="A193" t="s">
        <v>43</v>
      </c>
      <c r="E193" s="29" t="s">
        <v>38</v>
      </c>
    </row>
    <row r="194" spans="1:16" ht="12.75">
      <c r="A194" s="19" t="s">
        <v>35</v>
      </c>
      <c s="23" t="s">
        <v>325</v>
      </c>
      <c s="23" t="s">
        <v>536</v>
      </c>
      <c s="19" t="s">
        <v>38</v>
      </c>
      <c s="24" t="s">
        <v>537</v>
      </c>
      <c s="25" t="s">
        <v>48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41</v>
      </c>
      <c r="E195" s="29" t="s">
        <v>537</v>
      </c>
    </row>
    <row r="196" spans="1:5" ht="12.75">
      <c r="A196" s="30" t="s">
        <v>42</v>
      </c>
      <c r="E196" s="31" t="s">
        <v>38</v>
      </c>
    </row>
    <row r="197" spans="1:5" ht="12.75">
      <c r="A197" t="s">
        <v>43</v>
      </c>
      <c r="E197" s="29" t="s">
        <v>38</v>
      </c>
    </row>
    <row r="198" spans="1:16" ht="12.75">
      <c r="A198" s="19" t="s">
        <v>35</v>
      </c>
      <c s="23" t="s">
        <v>312</v>
      </c>
      <c s="23" t="s">
        <v>271</v>
      </c>
      <c s="19" t="s">
        <v>38</v>
      </c>
      <c s="24" t="s">
        <v>272</v>
      </c>
      <c s="25" t="s">
        <v>48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41</v>
      </c>
      <c r="E199" s="29" t="s">
        <v>272</v>
      </c>
    </row>
    <row r="200" spans="1:5" ht="12.75">
      <c r="A200" s="30" t="s">
        <v>42</v>
      </c>
      <c r="E200" s="31" t="s">
        <v>38</v>
      </c>
    </row>
    <row r="201" spans="1:5" ht="12.75">
      <c r="A201" t="s">
        <v>43</v>
      </c>
      <c r="E201" s="29" t="s">
        <v>38</v>
      </c>
    </row>
    <row r="202" spans="1:16" ht="12.75">
      <c r="A202" s="19" t="s">
        <v>35</v>
      </c>
      <c s="23" t="s">
        <v>315</v>
      </c>
      <c s="23" t="s">
        <v>423</v>
      </c>
      <c s="19" t="s">
        <v>38</v>
      </c>
      <c s="24" t="s">
        <v>424</v>
      </c>
      <c s="25" t="s">
        <v>48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41</v>
      </c>
      <c r="E203" s="29" t="s">
        <v>424</v>
      </c>
    </row>
    <row r="204" spans="1:5" ht="12.75">
      <c r="A204" s="30" t="s">
        <v>42</v>
      </c>
      <c r="E204" s="31" t="s">
        <v>38</v>
      </c>
    </row>
    <row r="205" spans="1:5" ht="12.75">
      <c r="A205" t="s">
        <v>43</v>
      </c>
      <c r="E205" s="29" t="s">
        <v>38</v>
      </c>
    </row>
    <row r="206" spans="1:16" ht="12.75">
      <c r="A206" s="19" t="s">
        <v>35</v>
      </c>
      <c s="23" t="s">
        <v>461</v>
      </c>
      <c s="23" t="s">
        <v>277</v>
      </c>
      <c s="19" t="s">
        <v>38</v>
      </c>
      <c s="24" t="s">
        <v>278</v>
      </c>
      <c s="25" t="s">
        <v>48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41</v>
      </c>
      <c r="E207" s="29" t="s">
        <v>278</v>
      </c>
    </row>
    <row r="208" spans="1:5" ht="12.75">
      <c r="A208" s="30" t="s">
        <v>42</v>
      </c>
      <c r="E208" s="31" t="s">
        <v>38</v>
      </c>
    </row>
    <row r="209" spans="1:5" ht="12.75">
      <c r="A209" t="s">
        <v>43</v>
      </c>
      <c r="E209" s="29" t="s">
        <v>38</v>
      </c>
    </row>
    <row r="210" spans="1:16" ht="12.75">
      <c r="A210" s="19" t="s">
        <v>35</v>
      </c>
      <c s="23" t="s">
        <v>412</v>
      </c>
      <c s="23" t="s">
        <v>426</v>
      </c>
      <c s="19" t="s">
        <v>38</v>
      </c>
      <c s="24" t="s">
        <v>427</v>
      </c>
      <c s="25" t="s">
        <v>48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41</v>
      </c>
      <c r="E211" s="29" t="s">
        <v>428</v>
      </c>
    </row>
    <row r="212" spans="1:5" ht="12.75">
      <c r="A212" s="30" t="s">
        <v>42</v>
      </c>
      <c r="E212" s="31" t="s">
        <v>38</v>
      </c>
    </row>
    <row r="213" spans="1:5" ht="12.75">
      <c r="A213" t="s">
        <v>43</v>
      </c>
      <c r="E213" s="29" t="s">
        <v>38</v>
      </c>
    </row>
    <row r="214" spans="1:16" ht="12.75">
      <c r="A214" s="19" t="s">
        <v>35</v>
      </c>
      <c s="23" t="s">
        <v>332</v>
      </c>
      <c s="23" t="s">
        <v>284</v>
      </c>
      <c s="19" t="s">
        <v>38</v>
      </c>
      <c s="24" t="s">
        <v>285</v>
      </c>
      <c s="25" t="s">
        <v>48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41</v>
      </c>
      <c r="E215" s="29" t="s">
        <v>285</v>
      </c>
    </row>
    <row r="216" spans="1:5" ht="12.75">
      <c r="A216" s="30" t="s">
        <v>42</v>
      </c>
      <c r="E216" s="31" t="s">
        <v>38</v>
      </c>
    </row>
    <row r="217" spans="1:5" ht="12.75">
      <c r="A217" t="s">
        <v>43</v>
      </c>
      <c r="E217" s="29" t="s">
        <v>38</v>
      </c>
    </row>
    <row r="218" spans="1:16" ht="12.75">
      <c r="A218" s="19" t="s">
        <v>35</v>
      </c>
      <c s="23" t="s">
        <v>306</v>
      </c>
      <c s="23" t="s">
        <v>432</v>
      </c>
      <c s="19" t="s">
        <v>38</v>
      </c>
      <c s="24" t="s">
        <v>433</v>
      </c>
      <c s="25" t="s">
        <v>153</v>
      </c>
      <c s="26">
        <v>36.236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41</v>
      </c>
      <c r="E219" s="29" t="s">
        <v>433</v>
      </c>
    </row>
    <row r="220" spans="1:5" ht="25.5">
      <c r="A220" s="30" t="s">
        <v>42</v>
      </c>
      <c r="E220" s="31" t="s">
        <v>758</v>
      </c>
    </row>
    <row r="221" spans="1:5" ht="12.75">
      <c r="A221" t="s">
        <v>43</v>
      </c>
      <c r="E221" s="29" t="s">
        <v>38</v>
      </c>
    </row>
    <row r="222" spans="1:16" ht="25.5">
      <c r="A222" s="19" t="s">
        <v>35</v>
      </c>
      <c s="23" t="s">
        <v>276</v>
      </c>
      <c s="23" t="s">
        <v>445</v>
      </c>
      <c s="19" t="s">
        <v>38</v>
      </c>
      <c s="24" t="s">
        <v>446</v>
      </c>
      <c s="25" t="s">
        <v>153</v>
      </c>
      <c s="26">
        <v>35.7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41</v>
      </c>
      <c r="E223" s="29" t="s">
        <v>447</v>
      </c>
    </row>
    <row r="224" spans="1:5" ht="12.75">
      <c r="A224" s="30" t="s">
        <v>42</v>
      </c>
      <c r="E224" s="31" t="s">
        <v>759</v>
      </c>
    </row>
    <row r="225" spans="1:5" ht="12.75">
      <c r="A225" t="s">
        <v>43</v>
      </c>
      <c r="E225" s="29" t="s">
        <v>38</v>
      </c>
    </row>
    <row r="226" spans="1:16" ht="12.75">
      <c r="A226" s="19" t="s">
        <v>35</v>
      </c>
      <c s="23" t="s">
        <v>279</v>
      </c>
      <c s="23" t="s">
        <v>459</v>
      </c>
      <c s="19" t="s">
        <v>38</v>
      </c>
      <c s="24" t="s">
        <v>460</v>
      </c>
      <c s="25" t="s">
        <v>301</v>
      </c>
      <c s="26">
        <v>2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41</v>
      </c>
      <c r="E227" s="29" t="s">
        <v>297</v>
      </c>
    </row>
    <row r="228" spans="1:5" ht="12.75">
      <c r="A228" s="30" t="s">
        <v>42</v>
      </c>
      <c r="E228" s="31" t="s">
        <v>38</v>
      </c>
    </row>
    <row r="229" spans="1:5" ht="12.75">
      <c r="A229" t="s">
        <v>43</v>
      </c>
      <c r="E229" s="29" t="s">
        <v>38</v>
      </c>
    </row>
    <row r="230" spans="1:16" ht="12.75">
      <c r="A230" s="19" t="s">
        <v>35</v>
      </c>
      <c s="23" t="s">
        <v>267</v>
      </c>
      <c s="23" t="s">
        <v>295</v>
      </c>
      <c s="19" t="s">
        <v>38</v>
      </c>
      <c s="24" t="s">
        <v>296</v>
      </c>
      <c s="25" t="s">
        <v>48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41</v>
      </c>
      <c r="E231" s="29" t="s">
        <v>297</v>
      </c>
    </row>
    <row r="232" spans="1:5" ht="12.75">
      <c r="A232" s="30" t="s">
        <v>42</v>
      </c>
      <c r="E232" s="31" t="s">
        <v>38</v>
      </c>
    </row>
    <row r="233" spans="1:5" ht="12.75">
      <c r="A233" t="s">
        <v>43</v>
      </c>
      <c r="E233" s="29" t="s">
        <v>38</v>
      </c>
    </row>
    <row r="234" spans="1:16" ht="12.75">
      <c r="A234" s="19" t="s">
        <v>35</v>
      </c>
      <c s="23" t="s">
        <v>320</v>
      </c>
      <c s="23" t="s">
        <v>554</v>
      </c>
      <c s="19" t="s">
        <v>38</v>
      </c>
      <c s="24" t="s">
        <v>555</v>
      </c>
      <c s="25" t="s">
        <v>48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41</v>
      </c>
      <c r="E235" s="29" t="s">
        <v>555</v>
      </c>
    </row>
    <row r="236" spans="1:5" ht="12.75">
      <c r="A236" s="30" t="s">
        <v>42</v>
      </c>
      <c r="E236" s="31" t="s">
        <v>760</v>
      </c>
    </row>
    <row r="237" spans="1:5" ht="12.75">
      <c r="A237" t="s">
        <v>43</v>
      </c>
      <c r="E237" s="29" t="s">
        <v>38</v>
      </c>
    </row>
    <row r="238" spans="1:16" ht="12.75">
      <c r="A238" s="19" t="s">
        <v>35</v>
      </c>
      <c s="23" t="s">
        <v>338</v>
      </c>
      <c s="23" t="s">
        <v>304</v>
      </c>
      <c s="19" t="s">
        <v>38</v>
      </c>
      <c s="24" t="s">
        <v>305</v>
      </c>
      <c s="25" t="s">
        <v>48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41</v>
      </c>
      <c r="E239" s="29" t="s">
        <v>305</v>
      </c>
    </row>
    <row r="240" spans="1:5" ht="12.75">
      <c r="A240" s="30" t="s">
        <v>42</v>
      </c>
      <c r="E240" s="31" t="s">
        <v>38</v>
      </c>
    </row>
    <row r="241" spans="1:5" ht="12.75">
      <c r="A241" t="s">
        <v>43</v>
      </c>
      <c r="E241" s="29" t="s">
        <v>38</v>
      </c>
    </row>
    <row r="242" spans="1:16" ht="25.5">
      <c r="A242" s="19" t="s">
        <v>35</v>
      </c>
      <c s="23" t="s">
        <v>425</v>
      </c>
      <c s="23" t="s">
        <v>307</v>
      </c>
      <c s="19" t="s">
        <v>38</v>
      </c>
      <c s="24" t="s">
        <v>308</v>
      </c>
      <c s="25" t="s">
        <v>48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41</v>
      </c>
      <c r="E243" s="29" t="s">
        <v>308</v>
      </c>
    </row>
    <row r="244" spans="1:5" ht="12.75">
      <c r="A244" s="30" t="s">
        <v>42</v>
      </c>
      <c r="E244" s="31" t="s">
        <v>38</v>
      </c>
    </row>
    <row r="245" spans="1:5" ht="12.75">
      <c r="A245" t="s">
        <v>43</v>
      </c>
      <c r="E245" s="29" t="s">
        <v>38</v>
      </c>
    </row>
    <row r="246" spans="1:16" ht="12.75">
      <c r="A246" s="19" t="s">
        <v>35</v>
      </c>
      <c s="23" t="s">
        <v>420</v>
      </c>
      <c s="23" t="s">
        <v>310</v>
      </c>
      <c s="19" t="s">
        <v>38</v>
      </c>
      <c s="24" t="s">
        <v>311</v>
      </c>
      <c s="25" t="s">
        <v>48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41</v>
      </c>
      <c r="E247" s="29" t="s">
        <v>38</v>
      </c>
    </row>
    <row r="248" spans="1:5" ht="12.75">
      <c r="A248" s="30" t="s">
        <v>42</v>
      </c>
      <c r="E248" s="31" t="s">
        <v>38</v>
      </c>
    </row>
    <row r="249" spans="1:5" ht="12.75">
      <c r="A249" t="s">
        <v>43</v>
      </c>
      <c r="E249" s="29" t="s">
        <v>38</v>
      </c>
    </row>
    <row r="250" spans="1:16" ht="25.5">
      <c r="A250" s="19" t="s">
        <v>35</v>
      </c>
      <c s="23" t="s">
        <v>462</v>
      </c>
      <c s="23" t="s">
        <v>464</v>
      </c>
      <c s="19" t="s">
        <v>38</v>
      </c>
      <c s="24" t="s">
        <v>465</v>
      </c>
      <c s="25" t="s">
        <v>48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41</v>
      </c>
      <c r="E251" s="29" t="s">
        <v>466</v>
      </c>
    </row>
    <row r="252" spans="1:5" ht="12.75">
      <c r="A252" s="30" t="s">
        <v>42</v>
      </c>
      <c r="E252" s="31" t="s">
        <v>38</v>
      </c>
    </row>
    <row r="253" spans="1:5" ht="12.75">
      <c r="A253" t="s">
        <v>43</v>
      </c>
      <c r="E253" s="29" t="s">
        <v>38</v>
      </c>
    </row>
    <row r="254" spans="1:18" ht="12.75" customHeight="1">
      <c r="A254" s="5" t="s">
        <v>33</v>
      </c>
      <c s="5"/>
      <c s="34" t="s">
        <v>30</v>
      </c>
      <c s="5"/>
      <c s="21" t="s">
        <v>34</v>
      </c>
      <c s="5"/>
      <c s="5"/>
      <c s="5"/>
      <c s="35">
        <f>0+Q254</f>
      </c>
      <c r="O254">
        <f>0+R254</f>
      </c>
      <c r="Q254">
        <f>0+I255+I259</f>
      </c>
      <c>
        <f>0+O255+O259</f>
      </c>
    </row>
    <row r="255" spans="1:16" ht="25.5">
      <c r="A255" s="19" t="s">
        <v>35</v>
      </c>
      <c s="23" t="s">
        <v>411</v>
      </c>
      <c s="23" t="s">
        <v>569</v>
      </c>
      <c s="19" t="s">
        <v>38</v>
      </c>
      <c s="24" t="s">
        <v>570</v>
      </c>
      <c s="25" t="s">
        <v>153</v>
      </c>
      <c s="26">
        <v>16.1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38.25">
      <c r="A256" s="28" t="s">
        <v>41</v>
      </c>
      <c r="E256" s="29" t="s">
        <v>571</v>
      </c>
    </row>
    <row r="257" spans="1:5" ht="38.25">
      <c r="A257" s="30" t="s">
        <v>42</v>
      </c>
      <c r="E257" s="37" t="s">
        <v>761</v>
      </c>
    </row>
    <row r="258" spans="1:5" ht="12.75">
      <c r="A258" t="s">
        <v>43</v>
      </c>
      <c r="E258" s="29" t="s">
        <v>38</v>
      </c>
    </row>
    <row r="259" spans="1:16" ht="12.75">
      <c r="A259" s="19" t="s">
        <v>35</v>
      </c>
      <c s="23" t="s">
        <v>467</v>
      </c>
      <c s="23" t="s">
        <v>316</v>
      </c>
      <c s="19" t="s">
        <v>38</v>
      </c>
      <c s="24" t="s">
        <v>317</v>
      </c>
      <c s="25" t="s">
        <v>153</v>
      </c>
      <c s="26">
        <v>3.1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41</v>
      </c>
      <c r="E260" s="29" t="s">
        <v>318</v>
      </c>
    </row>
    <row r="261" spans="1:5" ht="25.5">
      <c r="A261" s="30" t="s">
        <v>42</v>
      </c>
      <c r="E261" s="37" t="s">
        <v>762</v>
      </c>
    </row>
    <row r="262" spans="1:5" ht="12.75">
      <c r="A262" t="s">
        <v>43</v>
      </c>
      <c r="E262" s="29" t="s">
        <v>38</v>
      </c>
    </row>
    <row r="263" spans="1:18" ht="12.75" customHeight="1">
      <c r="A263" s="5" t="s">
        <v>33</v>
      </c>
      <c s="5"/>
      <c s="34" t="s">
        <v>330</v>
      </c>
      <c s="5"/>
      <c s="21" t="s">
        <v>331</v>
      </c>
      <c s="5"/>
      <c s="5"/>
      <c s="5"/>
      <c s="35">
        <f>0+Q263</f>
      </c>
      <c r="O263">
        <f>0+R263</f>
      </c>
      <c r="Q263">
        <f>0+I264</f>
      </c>
      <c>
        <f>0+O264</f>
      </c>
    </row>
    <row r="264" spans="1:16" ht="12.75">
      <c r="A264" s="19" t="s">
        <v>35</v>
      </c>
      <c s="23" t="s">
        <v>468</v>
      </c>
      <c s="23" t="s">
        <v>333</v>
      </c>
      <c s="19" t="s">
        <v>38</v>
      </c>
      <c s="24" t="s">
        <v>334</v>
      </c>
      <c s="25" t="s">
        <v>212</v>
      </c>
      <c s="26">
        <v>177.388</v>
      </c>
      <c s="27">
        <v>0</v>
      </c>
      <c s="27">
        <f>ROUND(ROUND(H264,2)*ROUND(G264,3),2)</f>
      </c>
      <c r="O264">
        <f>(I264*21)/100</f>
      </c>
      <c t="s">
        <v>14</v>
      </c>
    </row>
    <row r="265" spans="1:5" ht="38.25">
      <c r="A265" s="28" t="s">
        <v>41</v>
      </c>
      <c r="E265" s="29" t="s">
        <v>335</v>
      </c>
    </row>
    <row r="266" spans="1:5" ht="12.75">
      <c r="A266" s="30" t="s">
        <v>42</v>
      </c>
      <c r="E266" s="31" t="s">
        <v>38</v>
      </c>
    </row>
    <row r="267" spans="1:5" ht="12.75">
      <c r="A267" t="s">
        <v>43</v>
      </c>
      <c r="E267" s="29" t="s">
        <v>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