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neuhauslhunalcz.sharepoint.com/sites/085CHBNovaPaka/Sdilene dokumenty/03 DPS/NH - PD Interier/_DOKUMENTACE/PRUZKUM TRHU/"/>
    </mc:Choice>
  </mc:AlternateContent>
  <xr:revisionPtr revIDLastSave="1" documentId="8_{98D9611A-C831-4C01-8AF4-AE9180993C8F}" xr6:coauthVersionLast="47" xr6:coauthVersionMax="47" xr10:uidLastSave="{971A51A2-0558-472F-97CF-1E7FC6E44583}"/>
  <bookViews>
    <workbookView xWindow="-120" yWindow="-120" windowWidth="38640" windowHeight="21240" xr2:uid="{00000000-000D-0000-FFFF-FFFF00000000}"/>
  </bookViews>
  <sheets>
    <sheet name="průzkum ELEKTRONIKA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3" l="1"/>
  <c r="M47" i="13"/>
  <c r="M46" i="13"/>
  <c r="L46" i="13"/>
  <c r="K46" i="13"/>
  <c r="M44" i="13"/>
  <c r="M43" i="13"/>
  <c r="L43" i="13"/>
  <c r="K43" i="13"/>
  <c r="M41" i="13"/>
  <c r="M40" i="13"/>
  <c r="L40" i="13"/>
  <c r="K40" i="13"/>
  <c r="M38" i="13"/>
  <c r="M37" i="13"/>
  <c r="L37" i="13"/>
  <c r="K37" i="13"/>
  <c r="M35" i="13"/>
  <c r="M34" i="13"/>
  <c r="L34" i="13"/>
  <c r="K34" i="13"/>
  <c r="M32" i="13"/>
  <c r="M31" i="13"/>
  <c r="L31" i="13"/>
  <c r="K31" i="13"/>
  <c r="M29" i="13"/>
  <c r="M28" i="13"/>
  <c r="L28" i="13"/>
  <c r="K28" i="13"/>
  <c r="M26" i="13"/>
  <c r="M25" i="13"/>
  <c r="L25" i="13"/>
  <c r="K25" i="13"/>
  <c r="M23" i="13"/>
  <c r="M22" i="13"/>
  <c r="L22" i="13"/>
  <c r="K22" i="13"/>
  <c r="M20" i="13"/>
  <c r="M19" i="13"/>
  <c r="L19" i="13"/>
  <c r="K19" i="13"/>
  <c r="M17" i="13"/>
  <c r="M16" i="13"/>
  <c r="L16" i="13"/>
  <c r="K16" i="13"/>
  <c r="M14" i="13"/>
  <c r="M13" i="13"/>
  <c r="L13" i="13"/>
  <c r="K13" i="13"/>
  <c r="M11" i="13"/>
  <c r="M10" i="13"/>
  <c r="M3" i="13" s="1"/>
  <c r="L10" i="13"/>
  <c r="K10" i="13"/>
  <c r="L3" i="13"/>
  <c r="K3" i="13"/>
  <c r="K4" i="13" s="1"/>
</calcChain>
</file>

<file path=xl/sharedStrings.xml><?xml version="1.0" encoding="utf-8"?>
<sst xmlns="http://schemas.openxmlformats.org/spreadsheetml/2006/main" count="334" uniqueCount="228">
  <si>
    <t>Kód</t>
  </si>
  <si>
    <t>Odkaz</t>
  </si>
  <si>
    <t>-</t>
  </si>
  <si>
    <t>Počet celkem</t>
  </si>
  <si>
    <t>Specifikace</t>
  </si>
  <si>
    <t>CELKEM</t>
  </si>
  <si>
    <t>Specifikace výrobku</t>
  </si>
  <si>
    <t>Označení</t>
  </si>
  <si>
    <t>Značka</t>
  </si>
  <si>
    <t>Produkt</t>
  </si>
  <si>
    <t>celkem A</t>
  </si>
  <si>
    <t>celkem B</t>
  </si>
  <si>
    <t>celkem C</t>
  </si>
  <si>
    <t>Bosch</t>
  </si>
  <si>
    <t>VYBAVENÍ - VOLNĚ STOJÍCÍ ELEKTRONIKA - průzkum trhu</t>
  </si>
  <si>
    <t>Typ - Popis</t>
  </si>
  <si>
    <t>Maloobchodní cena - Kč s DPH</t>
  </si>
  <si>
    <t>televize - min. uhlopříčka 55"</t>
  </si>
  <si>
    <t xml:space="preserve">Televize LED, nástěnná instalace, 4K Ultra HD rozlišení, 50Hz, </t>
  </si>
  <si>
    <t>F.01.1.A</t>
  </si>
  <si>
    <t>Samsung</t>
  </si>
  <si>
    <t>UE55CU7172</t>
  </si>
  <si>
    <t>uhlopříčka 55"
4k rozlišení</t>
  </si>
  <si>
    <t>https://www.alza.cz/55-samsung-ue55cu7172-d7673958.htm</t>
  </si>
  <si>
    <t>F.01.1.B</t>
  </si>
  <si>
    <t>TCL</t>
  </si>
  <si>
    <t>55P638</t>
  </si>
  <si>
    <t>https://www.alza.cz/55-tcl-55p638-d7093491.htm</t>
  </si>
  <si>
    <t>F.01.1.C</t>
  </si>
  <si>
    <t>LG</t>
  </si>
  <si>
    <t>55NANO76</t>
  </si>
  <si>
    <t>https://www.alza.cz/55-lg-55nano763qa-d7177035.htm</t>
  </si>
  <si>
    <t>držák na televizi - nástěnný</t>
  </si>
  <si>
    <t>Držák na televizi - kloubový, vysoká nosnost, náklon + 10° / - 20°, natočení 120°, rotace 6°,</t>
  </si>
  <si>
    <t>F.01.2.A</t>
  </si>
  <si>
    <t>Stell</t>
  </si>
  <si>
    <t>SHO 7600 SLIM</t>
  </si>
  <si>
    <t>pro televizi o velikosti 23 až 70"</t>
  </si>
  <si>
    <t>https://www.alza.cz/stell-sho-7600-slim-d5627433.htm</t>
  </si>
  <si>
    <t>F.01.2.B</t>
  </si>
  <si>
    <t>AlzaErgo</t>
  </si>
  <si>
    <t>M310B</t>
  </si>
  <si>
    <t>pro televizi o velikosti 37" až 70"</t>
  </si>
  <si>
    <t>https://www.alza.cz/alzaergo-convey?dq=5628154</t>
  </si>
  <si>
    <t>F.01.2.C</t>
  </si>
  <si>
    <t xml:space="preserve">M230B Convey kloubový </t>
  </si>
  <si>
    <t>pro televizi o velikosti 32" až 55"</t>
  </si>
  <si>
    <t>M230B</t>
  </si>
  <si>
    <t>https://www.alza.cz/alzaergo-convey?dq=5628151</t>
  </si>
  <si>
    <t>pračka</t>
  </si>
  <si>
    <t xml:space="preserve">Parní pračka - s předním plněním, energetická třída A, </t>
  </si>
  <si>
    <t>F.02.A</t>
  </si>
  <si>
    <t>FA4TURBO9E</t>
  </si>
  <si>
    <t>standardní hloubka</t>
  </si>
  <si>
    <t>https://www.alza.cz/lg-fa4turbo9e-d6839626.htm</t>
  </si>
  <si>
    <t>F.02.B</t>
  </si>
  <si>
    <t>WW80TA046AEALE</t>
  </si>
  <si>
    <t>https://www.alza.cz/samsung-ww80ta046aeale-d7739746.htm</t>
  </si>
  <si>
    <t>F.02.C</t>
  </si>
  <si>
    <t>Whirlpool</t>
  </si>
  <si>
    <t>FFB 8469 BV EE</t>
  </si>
  <si>
    <t>https://www.alza.cz/whirlpool-ffb-8469-bv-ee-d7325818.htm</t>
  </si>
  <si>
    <t>sušička</t>
  </si>
  <si>
    <t>Sušička prádla - kondenzační, samostatně stojicí, energetická třída A++, účinnost sušení A,</t>
  </si>
  <si>
    <t>F.03.A</t>
  </si>
  <si>
    <t>RC81V5AV7N</t>
  </si>
  <si>
    <t>https://www.alza.cz/bosch-wqg233d0by-d6743809.htm</t>
  </si>
  <si>
    <t>F.03.B</t>
  </si>
  <si>
    <t>Beko</t>
  </si>
  <si>
    <t>DPS 7405 G B5</t>
  </si>
  <si>
    <t>https://www.alza.cz/beko-dps-7405-gb5-d4348745.htm</t>
  </si>
  <si>
    <t>F.03.C</t>
  </si>
  <si>
    <t>FFT M11 72B EE</t>
  </si>
  <si>
    <t>https://www.alza.cz/whirlpool-fft-m11-72b-ee-d6524096.htm</t>
  </si>
  <si>
    <t>notebook - určený pro klienty</t>
  </si>
  <si>
    <t>F.04.A</t>
  </si>
  <si>
    <t>HP</t>
  </si>
  <si>
    <t>255 G10 Silver</t>
  </si>
  <si>
    <t>15.6" IPS antireflexní  1920 × 1080, RAM 8GB, SSD 512GB, Windows OS</t>
  </si>
  <si>
    <t>https://www.alza.cz/hp-255-g10-silver-d7781222.htm</t>
  </si>
  <si>
    <t>F.04.B</t>
  </si>
  <si>
    <t>Asus</t>
  </si>
  <si>
    <t>VivoBook Go 15</t>
  </si>
  <si>
    <t>E1504GA-BQ206W</t>
  </si>
  <si>
    <t>https://www.alza.cz/asus-vivobook-go-15-e1504ga-bq206w-cool-silver-d7899962.htm</t>
  </si>
  <si>
    <t>F.04.C</t>
  </si>
  <si>
    <t>Lenovo</t>
  </si>
  <si>
    <t xml:space="preserve"> IdeaPad Slim 3</t>
  </si>
  <si>
    <t>15AMN8</t>
  </si>
  <si>
    <t>https://www.alza.cz/lenovo-ideapad-slim-3-15amn8-abyss-blue-d7822039.htm</t>
  </si>
  <si>
    <t>notebook - určený pro asistenty</t>
  </si>
  <si>
    <t>F.05.A</t>
  </si>
  <si>
    <t>Acer</t>
  </si>
  <si>
    <t xml:space="preserve">Aspire 5 15 Steel Gray </t>
  </si>
  <si>
    <t>celokovový
15.6" IPS antireflexní 2560 × 1440, RAM 16GB, SSD 1000GB, Windows OS</t>
  </si>
  <si>
    <t>https://www.alza.cz/ace-aspire-5-15-steel-gray-kovovy-d7735574.htm</t>
  </si>
  <si>
    <t>F.05.B</t>
  </si>
  <si>
    <t xml:space="preserve">IdeaPad Slim 5 </t>
  </si>
  <si>
    <t>celokovový
16" IPS antireflexní 2560 × 1600, RAM 16GB, SSD 1000GB, Windows OS</t>
  </si>
  <si>
    <t xml:space="preserve">16ABR8 </t>
  </si>
  <si>
    <t>https://www.alza.cz/lenovo-ideapad-slim-5-16abr8-cloud-grey-celokovovy-d7914354.htm</t>
  </si>
  <si>
    <t>F.05.C</t>
  </si>
  <si>
    <t>Zenbook 14 OLED</t>
  </si>
  <si>
    <t>celokovový
14" OLED lesklý 2880 × 1800, RAM 16GB, SSD 1000GB, Windows OS</t>
  </si>
  <si>
    <t>UM3402YA-OLED472W</t>
  </si>
  <si>
    <t>https://www.alza.cz/asus-zenbook-14-oled-um3402ya-oled472w-jade-black-celokovovy-levne-d7822111.htm</t>
  </si>
  <si>
    <t>externí monitor</t>
  </si>
  <si>
    <t>Externí monitor - minimální specifikace:
uhlopříčka 24 
LCD monitor Full HD 1920 × 1200</t>
  </si>
  <si>
    <t>F.06.A</t>
  </si>
  <si>
    <t>Philips</t>
  </si>
  <si>
    <t>275E1S</t>
  </si>
  <si>
    <t>uhlopříčka 27" 
LCD monitor Quad HD 2560 × 1440</t>
  </si>
  <si>
    <t>https://www.alza.cz/27-philips-275e1s-d5650471.htm</t>
  </si>
  <si>
    <t>F.06.B</t>
  </si>
  <si>
    <t>Dell</t>
  </si>
  <si>
    <t>P2423 Professional</t>
  </si>
  <si>
    <t>uhlopříčka 24" 
LCD monitor Full HD 1920 × 1200</t>
  </si>
  <si>
    <t>P2423</t>
  </si>
  <si>
    <t>https://www.alza.cz/24-dell-p2423-professional-d7071603.htm</t>
  </si>
  <si>
    <t>F.06.C</t>
  </si>
  <si>
    <t>MSI</t>
  </si>
  <si>
    <t>G2722</t>
  </si>
  <si>
    <t>uhlopříčka 27" 
LCD monitor Full HD 1920 × 1080</t>
  </si>
  <si>
    <t>https://www.alza.cz/27-msi-g2722-d7629636.htm</t>
  </si>
  <si>
    <t>multifunkční tiskárna - nutné spojení se scanerem, laserová</t>
  </si>
  <si>
    <t>laserová tiskárna multifunkční, barevná, A4, kopírování a skenování, rychlost tisku 18 str./min</t>
  </si>
  <si>
    <t>F.07.A</t>
  </si>
  <si>
    <t>Brother</t>
  </si>
  <si>
    <t>DCP-L3510CDW</t>
  </si>
  <si>
    <t>LED tiskárna multifunkční, barevná, A4, kopírování a skenování, rychlost tisku 18 str./min</t>
  </si>
  <si>
    <t>https://www.alza.cz/brother-dcp-l3510cdw-d5455738.htm</t>
  </si>
  <si>
    <t>F.07.B</t>
  </si>
  <si>
    <t>Color Laser 179fnw All-in-One printer</t>
  </si>
  <si>
    <t>Laserová tiskárna multifunkční, barevná, A4, kopírování a skenování, fax, rychlost černobílého tisku 18 str./min</t>
  </si>
  <si>
    <t>Color LaserJet Pro MFP M183fw</t>
  </si>
  <si>
    <t>https://www.alza.cz/hp-color-laser-179fnw-d5634904.htm</t>
  </si>
  <si>
    <t>F.07.C</t>
  </si>
  <si>
    <t>Xerox</t>
  </si>
  <si>
    <t>C235DNI</t>
  </si>
  <si>
    <t>Laserová tiskárna multifunkční, barevná, A4, kopírování a skenování, fax, rychlost tisku 22 str./min.</t>
  </si>
  <si>
    <t>https://www.alza.cz/xerox-c235dni-d6693536.htm#recenze</t>
  </si>
  <si>
    <t xml:space="preserve">rychlovarná konvice </t>
  </si>
  <si>
    <t>Rychlovarná konvice - nerezová, objem 1,7 l, příkon 2200 W,
ochrana proti chodu na prázdno s ukazatelem vodní hladiny</t>
  </si>
  <si>
    <t>F.08.A</t>
  </si>
  <si>
    <t>Lund</t>
  </si>
  <si>
    <t>Rychlovarná konvice - s regulací teploty, nerezová, objem 1,7 l, příkon 2200 W,</t>
  </si>
  <si>
    <t>https://www.alza.cz/lund-nerezova-s-nastavitelnou-teplotou-1-7l-d7163785.htm</t>
  </si>
  <si>
    <t>F.08.B</t>
  </si>
  <si>
    <t>Electrolux</t>
  </si>
  <si>
    <t>CREATE 3, E3K1-3ST</t>
  </si>
  <si>
    <t>Rychlovarná konvice - nerezová, objem 1,7 l, příkon 2200 W</t>
  </si>
  <si>
    <t>E3K1-3ST</t>
  </si>
  <si>
    <t>https://www.alza.cz/electrolux-create-3-e3k1-3st-d6127305.htm?o=123</t>
  </si>
  <si>
    <t>F.08.C</t>
  </si>
  <si>
    <t>Braun</t>
  </si>
  <si>
    <t>WK1500BK</t>
  </si>
  <si>
    <t>https://www.alza.cz/braun-wk1500bk-d7648357.htm</t>
  </si>
  <si>
    <t>kuchyňský robot - multifunkční, s mixérem</t>
  </si>
  <si>
    <t>Kuchyňský robot - celokovový, planetární míchání + příslušenství</t>
  </si>
  <si>
    <t>F.09.A</t>
  </si>
  <si>
    <t>Concept</t>
  </si>
  <si>
    <t>RM7010</t>
  </si>
  <si>
    <t>https://www.alza.cz/concept-rm7010-1200w-element-d6472872.htm</t>
  </si>
  <si>
    <t>F.09.B</t>
  </si>
  <si>
    <t>Sencor</t>
  </si>
  <si>
    <t>STM 6350WH</t>
  </si>
  <si>
    <t>https://www.alza.cz/sencor-stm-6350wh-kuchynsky-robot-d5142971.htm</t>
  </si>
  <si>
    <t>F.09.C</t>
  </si>
  <si>
    <t>Eta</t>
  </si>
  <si>
    <t>Gratussino Bravo II 0023 90070</t>
  </si>
  <si>
    <t>0023 90070</t>
  </si>
  <si>
    <t>https://www.alza.cz/eta-gratussino-bravo-ii-0023-90070-d5156331.htm</t>
  </si>
  <si>
    <t>toastovač</t>
  </si>
  <si>
    <t xml:space="preserve">Toustovač - 3v1
</t>
  </si>
  <si>
    <t>F.10.A</t>
  </si>
  <si>
    <t>SSM 9940SS</t>
  </si>
  <si>
    <t>Toustovač - 4v1
nerezový plášť</t>
  </si>
  <si>
    <t>https://www.alza.cz/sencor-ssm-9940ss-d6963897.htm</t>
  </si>
  <si>
    <t>F.10.B</t>
  </si>
  <si>
    <t>Tescoma</t>
  </si>
  <si>
    <t>PRESIDENT 3v1</t>
  </si>
  <si>
    <t>Toustovač - 3v1
nerezový plášť</t>
  </si>
  <si>
    <t>https://www.alza.cz/tescoma-president-3v1-d7189069.htm</t>
  </si>
  <si>
    <t>F.10.C</t>
  </si>
  <si>
    <t>SV3070 XXL</t>
  </si>
  <si>
    <t>SV3070</t>
  </si>
  <si>
    <t>https://www.alza.cz/concept-sv3070-xxl-4v1-900-w-d6347714.htm</t>
  </si>
  <si>
    <t>vysavač - bezsáčkový</t>
  </si>
  <si>
    <t>Bezsáčkový tyčový vysavač</t>
  </si>
  <si>
    <t>F.11.A</t>
  </si>
  <si>
    <t>BCH3K2801</t>
  </si>
  <si>
    <t>Bezsáčkový tyčový vysavač
- aku, na všechny druhy podlah</t>
  </si>
  <si>
    <t>https://www.alza.cz/bosch-bch3k2801-d7415839.htm</t>
  </si>
  <si>
    <t>F.11.B</t>
  </si>
  <si>
    <t>Siguro</t>
  </si>
  <si>
    <t>VT-D300W Curlew BLDC</t>
  </si>
  <si>
    <t>VT-D300W</t>
  </si>
  <si>
    <t>https://www.alza.cz/siguro-vt-d30-curlew-white-d7192631.htm</t>
  </si>
  <si>
    <t>F.11.C</t>
  </si>
  <si>
    <t>Rowenta</t>
  </si>
  <si>
    <t>RH2038WO X-Force Flex 9.60 3v1 Allergy Auto 100AW</t>
  </si>
  <si>
    <t>RH2038WO</t>
  </si>
  <si>
    <t>https://alza.cz/rowenta-rh2038wo-x-force-flex-9-60-3v1-allergy-auto-100aw-d7659516.htm</t>
  </si>
  <si>
    <t>žehlička - napařovací</t>
  </si>
  <si>
    <t>Žehlička napařovací</t>
  </si>
  <si>
    <t>F.12.A</t>
  </si>
  <si>
    <t>Tefal</t>
  </si>
  <si>
    <t>FV6830E0 Ultragliss Anti-Calc Plus</t>
  </si>
  <si>
    <t>FV6830E0</t>
  </si>
  <si>
    <t>https://www.alza.cz/tefal-fv6830e0-ultragliss-anti-calc-plus-d7668168.htm</t>
  </si>
  <si>
    <t>F.12.B</t>
  </si>
  <si>
    <t>6000 Series DST6008/20</t>
  </si>
  <si>
    <t>DST6008/20</t>
  </si>
  <si>
    <t>https://www.alza.cz/philips-6000-series-dst6008-20-d7740479.htm</t>
  </si>
  <si>
    <t>F.12.C</t>
  </si>
  <si>
    <t>Tiara II 3269 90000 černá</t>
  </si>
  <si>
    <t>Tiara II 3269 90000</t>
  </si>
  <si>
    <t>https://www.alza.cz/eta-tiara-ii-3269-90000-cerna-d7376559.htm</t>
  </si>
  <si>
    <t>SOUČET CENY</t>
  </si>
  <si>
    <t>výrobky A</t>
  </si>
  <si>
    <t>výrobky B</t>
  </si>
  <si>
    <t>výrobky C</t>
  </si>
  <si>
    <t>PRŮMĚR s DPH Kč</t>
  </si>
  <si>
    <t>PRŮMĚR bez DPH Kč</t>
  </si>
  <si>
    <t>Součet ceny</t>
  </si>
  <si>
    <t>Průměrná cena za položku 
s DPH Kč</t>
  </si>
  <si>
    <t>Notebook - minimální specifikace:
15.6" IPS antireflexní  1920 × 1080
RAM 8GB
SSD 512GB
Windows OS
podsvícená klávesnice, webkamera</t>
  </si>
  <si>
    <t xml:space="preserve">Notebook - minimální specifikace:
15.6" IPS antireflexní  2560x1440
RAM 16GB
SSD 1000GB
Windows OS
podsvícená klávesnice, webkamera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</si>
</sst>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scheme val="minor"/>
    </font>
    <font>
      <b/>
      <sz val="10"/>
      <color theme="1"/>
      <name val="Roboto"/>
    </font>
    <font>
      <sz val="10"/>
      <name val="Arial"/>
    </font>
    <font>
      <sz val="10"/>
      <color theme="1"/>
      <name val="Arial"/>
      <scheme val="minor"/>
    </font>
    <font>
      <sz val="10"/>
      <color theme="1"/>
      <name val="Arial"/>
    </font>
    <font>
      <b/>
      <sz val="18"/>
      <color theme="1"/>
      <name val="Roboto"/>
    </font>
    <font>
      <sz val="10"/>
      <color theme="1"/>
      <name val="Roboto"/>
    </font>
    <font>
      <u/>
      <sz val="10"/>
      <color rgb="FF0000FF"/>
      <name val="Roboto"/>
    </font>
    <font>
      <u/>
      <sz val="10"/>
      <color rgb="FF0000FF"/>
      <name val="Roboto"/>
    </font>
    <font>
      <u/>
      <sz val="10"/>
      <color rgb="FF0000FF"/>
      <name val="Roboto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3F3F3"/>
        <bgColor rgb="FFF3F3F3"/>
      </patternFill>
    </fill>
    <fill>
      <patternFill patternType="solid">
        <fgColor rgb="FFB6D7A8"/>
        <bgColor rgb="FFB6D7A8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/>
    <xf numFmtId="0" fontId="5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3" fillId="0" borderId="4" xfId="0" applyFont="1" applyBorder="1"/>
    <xf numFmtId="0" fontId="1" fillId="4" borderId="5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3" fillId="3" borderId="16" xfId="0" applyFont="1" applyFill="1" applyBorder="1"/>
    <xf numFmtId="0" fontId="3" fillId="3" borderId="3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3" fillId="4" borderId="20" xfId="0" applyFont="1" applyFill="1" applyBorder="1" applyAlignment="1">
      <alignment horizontal="right"/>
    </xf>
    <xf numFmtId="0" fontId="3" fillId="4" borderId="0" xfId="0" applyFont="1" applyFill="1" applyAlignment="1">
      <alignment vertical="top"/>
    </xf>
    <xf numFmtId="0" fontId="1" fillId="5" borderId="7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0" fontId="6" fillId="5" borderId="2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1" fillId="5" borderId="25" xfId="0" applyFont="1" applyFill="1" applyBorder="1" applyAlignment="1">
      <alignment vertical="center" wrapText="1"/>
    </xf>
    <xf numFmtId="0" fontId="3" fillId="3" borderId="26" xfId="0" applyFont="1" applyFill="1" applyBorder="1"/>
    <xf numFmtId="0" fontId="1" fillId="2" borderId="28" xfId="0" applyFont="1" applyFill="1" applyBorder="1" applyAlignment="1">
      <alignment wrapText="1"/>
    </xf>
    <xf numFmtId="0" fontId="1" fillId="2" borderId="27" xfId="0" applyFont="1" applyFill="1" applyBorder="1" applyAlignment="1">
      <alignment wrapText="1"/>
    </xf>
    <xf numFmtId="0" fontId="1" fillId="4" borderId="27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3" fillId="4" borderId="21" xfId="0" applyFont="1" applyFill="1" applyBorder="1" applyAlignment="1">
      <alignment horizontal="right"/>
    </xf>
    <xf numFmtId="0" fontId="3" fillId="4" borderId="10" xfId="0" applyFont="1" applyFill="1" applyBorder="1" applyAlignment="1">
      <alignment vertical="top"/>
    </xf>
    <xf numFmtId="1" fontId="3" fillId="6" borderId="31" xfId="0" applyNumberFormat="1" applyFont="1" applyFill="1" applyBorder="1"/>
    <xf numFmtId="0" fontId="1" fillId="2" borderId="36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34" xfId="0" applyFont="1" applyFill="1" applyBorder="1" applyAlignment="1">
      <alignment wrapText="1"/>
    </xf>
    <xf numFmtId="0" fontId="7" fillId="5" borderId="8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horizontal="right"/>
    </xf>
    <xf numFmtId="0" fontId="8" fillId="5" borderId="9" xfId="0" applyFont="1" applyFill="1" applyBorder="1" applyAlignment="1">
      <alignment vertical="center" wrapText="1"/>
    </xf>
    <xf numFmtId="0" fontId="3" fillId="4" borderId="22" xfId="0" applyFont="1" applyFill="1" applyBorder="1" applyAlignment="1">
      <alignment vertical="top"/>
    </xf>
    <xf numFmtId="0" fontId="5" fillId="5" borderId="24" xfId="0" applyFont="1" applyFill="1" applyBorder="1" applyAlignment="1">
      <alignment vertical="center" wrapText="1"/>
    </xf>
    <xf numFmtId="0" fontId="9" fillId="5" borderId="37" xfId="0" applyFont="1" applyFill="1" applyBorder="1" applyAlignment="1">
      <alignment vertical="center" wrapText="1"/>
    </xf>
    <xf numFmtId="0" fontId="0" fillId="0" borderId="0" xfId="0"/>
    <xf numFmtId="0" fontId="2" fillId="0" borderId="11" xfId="0" applyFont="1" applyBorder="1"/>
    <xf numFmtId="0" fontId="2" fillId="0" borderId="22" xfId="0" applyFont="1" applyBorder="1"/>
    <xf numFmtId="0" fontId="2" fillId="0" borderId="23" xfId="0" applyFont="1" applyBorder="1"/>
    <xf numFmtId="0" fontId="3" fillId="3" borderId="29" xfId="0" applyFont="1" applyFill="1" applyBorder="1" applyAlignment="1">
      <alignment wrapText="1"/>
    </xf>
    <xf numFmtId="0" fontId="2" fillId="0" borderId="33" xfId="0" applyFont="1" applyBorder="1"/>
    <xf numFmtId="0" fontId="2" fillId="0" borderId="14" xfId="0" applyFont="1" applyBorder="1"/>
    <xf numFmtId="0" fontId="1" fillId="2" borderId="32" xfId="0" applyFont="1" applyFill="1" applyBorder="1" applyAlignment="1">
      <alignment wrapText="1"/>
    </xf>
    <xf numFmtId="0" fontId="2" fillId="0" borderId="30" xfId="0" applyFont="1" applyBorder="1"/>
    <xf numFmtId="0" fontId="2" fillId="0" borderId="31" xfId="0" applyFont="1" applyBorder="1"/>
    <xf numFmtId="0" fontId="4" fillId="5" borderId="19" xfId="0" applyFont="1" applyFill="1" applyBorder="1" applyAlignment="1">
      <alignment vertical="center" wrapText="1"/>
    </xf>
    <xf numFmtId="0" fontId="1" fillId="5" borderId="20" xfId="0" applyFont="1" applyFill="1" applyBorder="1" applyAlignment="1">
      <alignment vertical="center" wrapText="1"/>
    </xf>
    <xf numFmtId="0" fontId="4" fillId="5" borderId="20" xfId="0" applyFont="1" applyFill="1" applyBorder="1" applyAlignment="1">
      <alignment vertical="center" wrapText="1"/>
    </xf>
    <xf numFmtId="0" fontId="1" fillId="2" borderId="13" xfId="0" applyFont="1" applyFill="1" applyBorder="1"/>
    <xf numFmtId="0" fontId="2" fillId="0" borderId="3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lza.cz/hp-255-g10-silver-d7781222.htm" TargetMode="External"/><Relationship Id="rId18" Type="http://schemas.openxmlformats.org/officeDocument/2006/relationships/hyperlink" Target="https://www.alza.cz/asus-zenbook-14-oled-um3402ya-oled472w-jade-black-celokovovy-levne-d7822111.htm" TargetMode="External"/><Relationship Id="rId26" Type="http://schemas.openxmlformats.org/officeDocument/2006/relationships/hyperlink" Target="https://www.alza.cz/electrolux-create-3-e3k1-3st-d6127305.htm?o=123" TargetMode="External"/><Relationship Id="rId39" Type="http://schemas.openxmlformats.org/officeDocument/2006/relationships/hyperlink" Target="https://www.alza.cz/eta-tiara-ii-3269-90000-cerna-d7376559.htm" TargetMode="External"/><Relationship Id="rId21" Type="http://schemas.openxmlformats.org/officeDocument/2006/relationships/hyperlink" Target="https://www.alza.cz/27-msi-g2722-d7629636.htm" TargetMode="External"/><Relationship Id="rId34" Type="http://schemas.openxmlformats.org/officeDocument/2006/relationships/hyperlink" Target="https://www.alza.cz/bosch-bch3k2801-d7415839.htm" TargetMode="External"/><Relationship Id="rId7" Type="http://schemas.openxmlformats.org/officeDocument/2006/relationships/hyperlink" Target="https://www.alza.cz/lg-fa4turbo9e-d6839626.htm" TargetMode="External"/><Relationship Id="rId12" Type="http://schemas.openxmlformats.org/officeDocument/2006/relationships/hyperlink" Target="https://www.alza.cz/whirlpool-fft-m11-72b-ee-d6524096.htm" TargetMode="External"/><Relationship Id="rId17" Type="http://schemas.openxmlformats.org/officeDocument/2006/relationships/hyperlink" Target="https://www.alza.cz/lenovo-ideapad-slim-5-16abr8-cloud-grey-celokovovy-d7914354.htm" TargetMode="External"/><Relationship Id="rId25" Type="http://schemas.openxmlformats.org/officeDocument/2006/relationships/hyperlink" Target="https://www.alza.cz/lund-nerezova-s-nastavitelnou-teplotou-1-7l-d7163785.htm" TargetMode="External"/><Relationship Id="rId33" Type="http://schemas.openxmlformats.org/officeDocument/2006/relationships/hyperlink" Target="https://www.alza.cz/concept-sv3070-xxl-4v1-900-w-d6347714.htm" TargetMode="External"/><Relationship Id="rId38" Type="http://schemas.openxmlformats.org/officeDocument/2006/relationships/hyperlink" Target="https://www.alza.cz/philips-6000-series-dst6008-20-d7740479.htm" TargetMode="External"/><Relationship Id="rId2" Type="http://schemas.openxmlformats.org/officeDocument/2006/relationships/hyperlink" Target="https://www.alza.cz/55-tcl-55p638-d7093491.htm" TargetMode="External"/><Relationship Id="rId16" Type="http://schemas.openxmlformats.org/officeDocument/2006/relationships/hyperlink" Target="https://www.alza.cz/ace-aspire-5-15-steel-gray-kovovy-d7735574.htm" TargetMode="External"/><Relationship Id="rId20" Type="http://schemas.openxmlformats.org/officeDocument/2006/relationships/hyperlink" Target="https://www.alza.cz/24-dell-p2423-professional-d7071603.htm" TargetMode="External"/><Relationship Id="rId29" Type="http://schemas.openxmlformats.org/officeDocument/2006/relationships/hyperlink" Target="https://www.alza.cz/sencor-stm-6350wh-kuchynsky-robot-d5142971.htm" TargetMode="External"/><Relationship Id="rId1" Type="http://schemas.openxmlformats.org/officeDocument/2006/relationships/hyperlink" Target="https://www.alza.cz/55-samsung-ue55cu7172-d7673958.htm" TargetMode="External"/><Relationship Id="rId6" Type="http://schemas.openxmlformats.org/officeDocument/2006/relationships/hyperlink" Target="https://www.alza.cz/alzaergo-convey?dq=5628151" TargetMode="External"/><Relationship Id="rId11" Type="http://schemas.openxmlformats.org/officeDocument/2006/relationships/hyperlink" Target="https://www.alza.cz/beko-dps-7405-gb5-d4348745.htm" TargetMode="External"/><Relationship Id="rId24" Type="http://schemas.openxmlformats.org/officeDocument/2006/relationships/hyperlink" Target="https://www.alza.cz/xerox-c235dni-d6693536.htm" TargetMode="External"/><Relationship Id="rId32" Type="http://schemas.openxmlformats.org/officeDocument/2006/relationships/hyperlink" Target="https://www.alza.cz/tescoma-president-3v1-d7189069.htm" TargetMode="External"/><Relationship Id="rId37" Type="http://schemas.openxmlformats.org/officeDocument/2006/relationships/hyperlink" Target="https://www.alza.cz/tefal-fv6830e0-ultragliss-anti-calc-plus-d7668168.htm" TargetMode="External"/><Relationship Id="rId5" Type="http://schemas.openxmlformats.org/officeDocument/2006/relationships/hyperlink" Target="https://www.alza.cz/alzaergo-convey?dq=5628154" TargetMode="External"/><Relationship Id="rId15" Type="http://schemas.openxmlformats.org/officeDocument/2006/relationships/hyperlink" Target="https://www.alza.cz/lenovo-ideapad-slim-3-15amn8-abyss-blue-d7822039.htm" TargetMode="External"/><Relationship Id="rId23" Type="http://schemas.openxmlformats.org/officeDocument/2006/relationships/hyperlink" Target="https://www.alza.cz/hp-color-laser-179fnw-d5634904.htm" TargetMode="External"/><Relationship Id="rId28" Type="http://schemas.openxmlformats.org/officeDocument/2006/relationships/hyperlink" Target="https://www.alza.cz/concept-rm7010-1200w-element-d6472872.htm" TargetMode="External"/><Relationship Id="rId36" Type="http://schemas.openxmlformats.org/officeDocument/2006/relationships/hyperlink" Target="https://alza.cz/rowenta-rh2038wo-x-force-flex-9-60-3v1-allergy-auto-100aw-d7659516.htm" TargetMode="External"/><Relationship Id="rId10" Type="http://schemas.openxmlformats.org/officeDocument/2006/relationships/hyperlink" Target="https://www.alza.cz/bosch-wqg233d0by-d6743809.htm" TargetMode="External"/><Relationship Id="rId19" Type="http://schemas.openxmlformats.org/officeDocument/2006/relationships/hyperlink" Target="https://www.alza.cz/27-philips-275e1s-d5650471.htm" TargetMode="External"/><Relationship Id="rId31" Type="http://schemas.openxmlformats.org/officeDocument/2006/relationships/hyperlink" Target="https://www.alza.cz/sencor-ssm-9940ss-d6963897.htm" TargetMode="External"/><Relationship Id="rId4" Type="http://schemas.openxmlformats.org/officeDocument/2006/relationships/hyperlink" Target="https://www.alza.cz/stell-sho-7600-slim-d5627433.htm" TargetMode="External"/><Relationship Id="rId9" Type="http://schemas.openxmlformats.org/officeDocument/2006/relationships/hyperlink" Target="https://www.alza.cz/whirlpool-ffb-8469-bv-ee-d7325818.htm" TargetMode="External"/><Relationship Id="rId14" Type="http://schemas.openxmlformats.org/officeDocument/2006/relationships/hyperlink" Target="https://www.alza.cz/asus-vivobook-go-15-e1504ga-bq206w-cool-silver-d7899962.htm" TargetMode="External"/><Relationship Id="rId22" Type="http://schemas.openxmlformats.org/officeDocument/2006/relationships/hyperlink" Target="https://www.alza.cz/brother-dcp-l3510cdw-d5455738.htm" TargetMode="External"/><Relationship Id="rId27" Type="http://schemas.openxmlformats.org/officeDocument/2006/relationships/hyperlink" Target="https://www.alza.cz/braun-wk1500bk-d7648357.htm" TargetMode="External"/><Relationship Id="rId30" Type="http://schemas.openxmlformats.org/officeDocument/2006/relationships/hyperlink" Target="https://www.alza.cz/eta-gratussino-bravo-ii-0023-90070-d5156331.htm" TargetMode="External"/><Relationship Id="rId35" Type="http://schemas.openxmlformats.org/officeDocument/2006/relationships/hyperlink" Target="https://www.alza.cz/siguro-vt-d30-curlew-white-d7192631.htm" TargetMode="External"/><Relationship Id="rId8" Type="http://schemas.openxmlformats.org/officeDocument/2006/relationships/hyperlink" Target="https://www.alza.cz/samsung-ww80ta046aeale-d7739746.htm" TargetMode="External"/><Relationship Id="rId3" Type="http://schemas.openxmlformats.org/officeDocument/2006/relationships/hyperlink" Target="https://www.alza.cz/55-lg-55nano763qa-d7177035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FF"/>
    <outlinePr summaryBelow="0" summaryRight="0"/>
    <pageSetUpPr fitToPage="1"/>
  </sheetPr>
  <dimension ref="A1:M47"/>
  <sheetViews>
    <sheetView tabSelected="1" workbookViewId="0">
      <selection activeCell="Q11" sqref="Q11"/>
    </sheetView>
  </sheetViews>
  <sheetFormatPr defaultColWidth="12.5703125" defaultRowHeight="15.75" customHeight="1" x14ac:dyDescent="0.2"/>
  <cols>
    <col min="1" max="1" width="18.5703125" customWidth="1"/>
    <col min="2" max="2" width="6.42578125" customWidth="1"/>
    <col min="3" max="3" width="18.5703125" customWidth="1"/>
    <col min="4" max="5" width="12.5703125" customWidth="1"/>
    <col min="6" max="6" width="18.85546875" customWidth="1"/>
    <col min="7" max="7" width="25.140625" customWidth="1"/>
    <col min="8" max="8" width="15.140625" customWidth="1"/>
    <col min="10" max="10" width="18.5703125" customWidth="1"/>
  </cols>
  <sheetData>
    <row r="1" spans="1:13" ht="12.75" x14ac:dyDescent="0.2">
      <c r="A1" s="1"/>
      <c r="B1" s="1"/>
      <c r="C1" s="1"/>
      <c r="D1" s="1"/>
      <c r="E1" s="1"/>
      <c r="F1" s="1"/>
      <c r="G1" s="1"/>
    </row>
    <row r="2" spans="1:13" ht="12.75" x14ac:dyDescent="0.2">
      <c r="A2" s="1"/>
      <c r="B2" s="1"/>
      <c r="C2" s="1"/>
      <c r="D2" s="1"/>
      <c r="E2" s="1"/>
      <c r="F2" s="1"/>
      <c r="G2" s="1"/>
      <c r="J2" s="5" t="s">
        <v>218</v>
      </c>
      <c r="K2" s="6" t="s">
        <v>219</v>
      </c>
      <c r="L2" s="6" t="s">
        <v>220</v>
      </c>
      <c r="M2" s="7" t="s">
        <v>221</v>
      </c>
    </row>
    <row r="3" spans="1:13" ht="12.75" x14ac:dyDescent="0.2">
      <c r="A3" s="1"/>
      <c r="B3" s="1"/>
      <c r="C3" s="1"/>
      <c r="D3" s="1"/>
      <c r="E3" s="1"/>
      <c r="F3" s="1"/>
      <c r="G3" s="1"/>
      <c r="J3" s="8" t="s">
        <v>5</v>
      </c>
      <c r="K3" s="9">
        <f t="shared" ref="K3:M3" si="0">SUM(K10+K13+K16+K19+K22+K25+K28+K31+K34+K37+K40+K43+K46)</f>
        <v>307700</v>
      </c>
      <c r="L3" s="9">
        <f t="shared" si="0"/>
        <v>286100</v>
      </c>
      <c r="M3" s="19">
        <f t="shared" si="0"/>
        <v>305700</v>
      </c>
    </row>
    <row r="4" spans="1:13" ht="12.75" x14ac:dyDescent="0.2">
      <c r="A4" s="1"/>
      <c r="B4" s="1"/>
      <c r="C4" s="1"/>
      <c r="D4" s="1"/>
      <c r="E4" s="1"/>
      <c r="F4" s="1"/>
      <c r="G4" s="1"/>
      <c r="J4" s="10" t="s">
        <v>222</v>
      </c>
      <c r="K4" s="11">
        <f>AVERAGE(K3,L3,M3)</f>
        <v>299833.33333333331</v>
      </c>
      <c r="M4" s="1"/>
    </row>
    <row r="5" spans="1:13" ht="12.75" x14ac:dyDescent="0.2">
      <c r="A5" s="1"/>
      <c r="B5" s="1"/>
      <c r="C5" s="1"/>
      <c r="D5" s="1"/>
      <c r="E5" s="1"/>
      <c r="F5" s="1"/>
      <c r="G5" s="1"/>
      <c r="J5" s="10" t="s">
        <v>223</v>
      </c>
      <c r="K5" s="11">
        <f>QUOTIENT(K3,1.21)</f>
        <v>254297</v>
      </c>
      <c r="M5" s="1"/>
    </row>
    <row r="6" spans="1:13" ht="12.75" x14ac:dyDescent="0.2">
      <c r="A6" s="1"/>
      <c r="B6" s="1"/>
      <c r="C6" s="1"/>
      <c r="D6" s="1"/>
      <c r="E6" s="1"/>
      <c r="F6" s="1"/>
      <c r="G6" s="1"/>
    </row>
    <row r="7" spans="1:13" ht="12.75" x14ac:dyDescent="0.2">
      <c r="A7" s="49" t="s">
        <v>14</v>
      </c>
      <c r="B7" s="42"/>
      <c r="C7" s="42"/>
      <c r="D7" s="42"/>
      <c r="E7" s="42"/>
      <c r="F7" s="42"/>
      <c r="G7" s="42"/>
      <c r="H7" s="42"/>
      <c r="I7" s="42"/>
      <c r="J7" s="50"/>
      <c r="K7" s="43" t="s">
        <v>224</v>
      </c>
      <c r="L7" s="44"/>
      <c r="M7" s="45"/>
    </row>
    <row r="8" spans="1:13" ht="38.25" x14ac:dyDescent="0.2">
      <c r="A8" s="20" t="s">
        <v>15</v>
      </c>
      <c r="B8" s="21" t="s">
        <v>3</v>
      </c>
      <c r="C8" s="21" t="s">
        <v>6</v>
      </c>
      <c r="D8" s="27" t="s">
        <v>7</v>
      </c>
      <c r="E8" s="21" t="s">
        <v>8</v>
      </c>
      <c r="F8" s="21" t="s">
        <v>9</v>
      </c>
      <c r="G8" s="21" t="s">
        <v>4</v>
      </c>
      <c r="H8" s="21" t="s">
        <v>16</v>
      </c>
      <c r="I8" s="28" t="s">
        <v>0</v>
      </c>
      <c r="J8" s="29" t="s">
        <v>1</v>
      </c>
      <c r="K8" s="22" t="s">
        <v>10</v>
      </c>
      <c r="L8" s="22" t="s">
        <v>11</v>
      </c>
      <c r="M8" s="23" t="s">
        <v>12</v>
      </c>
    </row>
    <row r="9" spans="1:13" ht="52.5" customHeight="1" x14ac:dyDescent="0.2">
      <c r="A9" s="46" t="s">
        <v>17</v>
      </c>
      <c r="B9" s="47">
        <v>4</v>
      </c>
      <c r="C9" s="48" t="s">
        <v>18</v>
      </c>
      <c r="D9" s="17" t="s">
        <v>19</v>
      </c>
      <c r="E9" s="14" t="s">
        <v>20</v>
      </c>
      <c r="F9" s="14" t="s">
        <v>21</v>
      </c>
      <c r="G9" s="15" t="s">
        <v>22</v>
      </c>
      <c r="H9" s="15">
        <v>11000</v>
      </c>
      <c r="I9" s="15" t="s">
        <v>21</v>
      </c>
      <c r="J9" s="30" t="s">
        <v>23</v>
      </c>
      <c r="K9" s="31" t="s">
        <v>10</v>
      </c>
      <c r="L9" s="12" t="s">
        <v>11</v>
      </c>
      <c r="M9" s="24" t="s">
        <v>12</v>
      </c>
    </row>
    <row r="10" spans="1:13" ht="52.5" customHeight="1" x14ac:dyDescent="0.2">
      <c r="A10" s="38"/>
      <c r="B10" s="36"/>
      <c r="C10" s="36"/>
      <c r="D10" s="2" t="s">
        <v>24</v>
      </c>
      <c r="E10" s="4" t="s">
        <v>25</v>
      </c>
      <c r="F10" s="4" t="s">
        <v>26</v>
      </c>
      <c r="G10" s="3" t="s">
        <v>22</v>
      </c>
      <c r="H10" s="3">
        <v>9700</v>
      </c>
      <c r="I10" s="3" t="s">
        <v>26</v>
      </c>
      <c r="J10" s="32" t="s">
        <v>27</v>
      </c>
      <c r="K10" s="33">
        <f>(B9*H9)</f>
        <v>44000</v>
      </c>
      <c r="L10" s="13">
        <f>(B9*H10)</f>
        <v>38800</v>
      </c>
      <c r="M10" s="25">
        <f>(B9*H11)</f>
        <v>45200</v>
      </c>
    </row>
    <row r="11" spans="1:13" ht="52.5" customHeight="1" x14ac:dyDescent="0.2">
      <c r="A11" s="39"/>
      <c r="B11" s="37"/>
      <c r="C11" s="37"/>
      <c r="D11" s="34" t="s">
        <v>28</v>
      </c>
      <c r="E11" s="18" t="s">
        <v>29</v>
      </c>
      <c r="F11" s="18" t="s">
        <v>30</v>
      </c>
      <c r="G11" s="16" t="s">
        <v>22</v>
      </c>
      <c r="H11" s="16">
        <v>11300</v>
      </c>
      <c r="I11" s="16" t="s">
        <v>30</v>
      </c>
      <c r="J11" s="35" t="s">
        <v>31</v>
      </c>
      <c r="K11" s="40" t="s">
        <v>225</v>
      </c>
      <c r="L11" s="41"/>
      <c r="M11" s="26">
        <f>AVERAGE(H9,H10,H11)</f>
        <v>10666.666666666666</v>
      </c>
    </row>
    <row r="12" spans="1:13" ht="52.5" customHeight="1" x14ac:dyDescent="0.2">
      <c r="A12" s="46" t="s">
        <v>32</v>
      </c>
      <c r="B12" s="47">
        <v>4</v>
      </c>
      <c r="C12" s="48" t="s">
        <v>33</v>
      </c>
      <c r="D12" s="17" t="s">
        <v>34</v>
      </c>
      <c r="E12" s="14" t="s">
        <v>35</v>
      </c>
      <c r="F12" s="14" t="s">
        <v>36</v>
      </c>
      <c r="G12" s="15" t="s">
        <v>37</v>
      </c>
      <c r="H12" s="15">
        <v>1100</v>
      </c>
      <c r="I12" s="15" t="s">
        <v>36</v>
      </c>
      <c r="J12" s="30" t="s">
        <v>38</v>
      </c>
      <c r="K12" s="31" t="s">
        <v>10</v>
      </c>
      <c r="L12" s="12" t="s">
        <v>11</v>
      </c>
      <c r="M12" s="24" t="s">
        <v>12</v>
      </c>
    </row>
    <row r="13" spans="1:13" ht="52.5" customHeight="1" x14ac:dyDescent="0.2">
      <c r="A13" s="38"/>
      <c r="B13" s="36"/>
      <c r="C13" s="36"/>
      <c r="D13" s="2" t="s">
        <v>39</v>
      </c>
      <c r="E13" s="4" t="s">
        <v>40</v>
      </c>
      <c r="F13" s="4" t="s">
        <v>41</v>
      </c>
      <c r="G13" s="3" t="s">
        <v>42</v>
      </c>
      <c r="H13" s="3">
        <v>1400</v>
      </c>
      <c r="I13" s="3" t="s">
        <v>41</v>
      </c>
      <c r="J13" s="32" t="s">
        <v>43</v>
      </c>
      <c r="K13" s="33">
        <f>(B12*H12)</f>
        <v>4400</v>
      </c>
      <c r="L13" s="13">
        <f>(B12*H13)</f>
        <v>5600</v>
      </c>
      <c r="M13" s="25">
        <f>(B12*H14)</f>
        <v>4800</v>
      </c>
    </row>
    <row r="14" spans="1:13" ht="52.5" customHeight="1" x14ac:dyDescent="0.2">
      <c r="A14" s="39"/>
      <c r="B14" s="37"/>
      <c r="C14" s="37"/>
      <c r="D14" s="34" t="s">
        <v>44</v>
      </c>
      <c r="E14" s="18" t="s">
        <v>40</v>
      </c>
      <c r="F14" s="18" t="s">
        <v>45</v>
      </c>
      <c r="G14" s="16" t="s">
        <v>46</v>
      </c>
      <c r="H14" s="16">
        <v>1200</v>
      </c>
      <c r="I14" s="16" t="s">
        <v>47</v>
      </c>
      <c r="J14" s="35" t="s">
        <v>48</v>
      </c>
      <c r="K14" s="40" t="s">
        <v>225</v>
      </c>
      <c r="L14" s="41"/>
      <c r="M14" s="26">
        <f>AVERAGE(H12,H13,H14)</f>
        <v>1233.3333333333333</v>
      </c>
    </row>
    <row r="15" spans="1:13" ht="52.5" customHeight="1" x14ac:dyDescent="0.2">
      <c r="A15" s="46" t="s">
        <v>49</v>
      </c>
      <c r="B15" s="47">
        <v>4</v>
      </c>
      <c r="C15" s="48" t="s">
        <v>50</v>
      </c>
      <c r="D15" s="17" t="s">
        <v>51</v>
      </c>
      <c r="E15" s="14" t="s">
        <v>29</v>
      </c>
      <c r="F15" s="14" t="s">
        <v>52</v>
      </c>
      <c r="G15" s="15" t="s">
        <v>53</v>
      </c>
      <c r="H15" s="15">
        <v>10000</v>
      </c>
      <c r="I15" s="15" t="s">
        <v>52</v>
      </c>
      <c r="J15" s="30" t="s">
        <v>54</v>
      </c>
      <c r="K15" s="31" t="s">
        <v>10</v>
      </c>
      <c r="L15" s="12" t="s">
        <v>11</v>
      </c>
      <c r="M15" s="24" t="s">
        <v>12</v>
      </c>
    </row>
    <row r="16" spans="1:13" ht="52.5" customHeight="1" x14ac:dyDescent="0.2">
      <c r="A16" s="38"/>
      <c r="B16" s="36"/>
      <c r="C16" s="36"/>
      <c r="D16" s="2" t="s">
        <v>55</v>
      </c>
      <c r="E16" s="4" t="s">
        <v>20</v>
      </c>
      <c r="F16" s="4" t="s">
        <v>56</v>
      </c>
      <c r="G16" s="3" t="s">
        <v>53</v>
      </c>
      <c r="H16" s="3">
        <v>10000</v>
      </c>
      <c r="I16" s="3" t="s">
        <v>56</v>
      </c>
      <c r="J16" s="32" t="s">
        <v>57</v>
      </c>
      <c r="K16" s="33">
        <f>(B15*H15)</f>
        <v>40000</v>
      </c>
      <c r="L16" s="13">
        <f>(B15*H16)</f>
        <v>40000</v>
      </c>
      <c r="M16" s="25">
        <f>(B15*H17)</f>
        <v>36000</v>
      </c>
    </row>
    <row r="17" spans="1:13" ht="52.5" customHeight="1" x14ac:dyDescent="0.2">
      <c r="A17" s="39"/>
      <c r="B17" s="37"/>
      <c r="C17" s="37"/>
      <c r="D17" s="34" t="s">
        <v>58</v>
      </c>
      <c r="E17" s="18" t="s">
        <v>59</v>
      </c>
      <c r="F17" s="18" t="s">
        <v>60</v>
      </c>
      <c r="G17" s="16" t="s">
        <v>53</v>
      </c>
      <c r="H17" s="16">
        <v>9000</v>
      </c>
      <c r="I17" s="16" t="s">
        <v>60</v>
      </c>
      <c r="J17" s="35" t="s">
        <v>61</v>
      </c>
      <c r="K17" s="40" t="s">
        <v>225</v>
      </c>
      <c r="L17" s="41"/>
      <c r="M17" s="26">
        <f>AVERAGE(H15,H16,H17)</f>
        <v>9666.6666666666661</v>
      </c>
    </row>
    <row r="18" spans="1:13" ht="52.5" customHeight="1" x14ac:dyDescent="0.2">
      <c r="A18" s="46" t="s">
        <v>62</v>
      </c>
      <c r="B18" s="47">
        <v>4</v>
      </c>
      <c r="C18" s="48" t="s">
        <v>63</v>
      </c>
      <c r="D18" s="17" t="s">
        <v>64</v>
      </c>
      <c r="E18" s="14" t="s">
        <v>29</v>
      </c>
      <c r="F18" s="14" t="s">
        <v>65</v>
      </c>
      <c r="G18" s="15" t="s">
        <v>53</v>
      </c>
      <c r="H18" s="15">
        <v>13000</v>
      </c>
      <c r="I18" s="15" t="s">
        <v>65</v>
      </c>
      <c r="J18" s="30" t="s">
        <v>66</v>
      </c>
      <c r="K18" s="31" t="s">
        <v>10</v>
      </c>
      <c r="L18" s="12" t="s">
        <v>11</v>
      </c>
      <c r="M18" s="24" t="s">
        <v>12</v>
      </c>
    </row>
    <row r="19" spans="1:13" ht="52.5" customHeight="1" x14ac:dyDescent="0.2">
      <c r="A19" s="38"/>
      <c r="B19" s="36"/>
      <c r="C19" s="36"/>
      <c r="D19" s="2" t="s">
        <v>67</v>
      </c>
      <c r="E19" s="4" t="s">
        <v>68</v>
      </c>
      <c r="F19" s="4" t="s">
        <v>69</v>
      </c>
      <c r="G19" s="3" t="s">
        <v>53</v>
      </c>
      <c r="H19" s="3">
        <v>9900</v>
      </c>
      <c r="I19" s="3" t="s">
        <v>69</v>
      </c>
      <c r="J19" s="32" t="s">
        <v>70</v>
      </c>
      <c r="K19" s="33">
        <f>(B18*H18)</f>
        <v>52000</v>
      </c>
      <c r="L19" s="13">
        <f>(B18*H19)</f>
        <v>39600</v>
      </c>
      <c r="M19" s="25">
        <f>(B18*H20)</f>
        <v>44000</v>
      </c>
    </row>
    <row r="20" spans="1:13" ht="52.5" customHeight="1" x14ac:dyDescent="0.2">
      <c r="A20" s="39"/>
      <c r="B20" s="37"/>
      <c r="C20" s="37"/>
      <c r="D20" s="34" t="s">
        <v>71</v>
      </c>
      <c r="E20" s="18" t="s">
        <v>59</v>
      </c>
      <c r="F20" s="18" t="s">
        <v>72</v>
      </c>
      <c r="G20" s="16" t="s">
        <v>53</v>
      </c>
      <c r="H20" s="16">
        <v>11000</v>
      </c>
      <c r="I20" s="16" t="s">
        <v>72</v>
      </c>
      <c r="J20" s="35" t="s">
        <v>73</v>
      </c>
      <c r="K20" s="40" t="s">
        <v>225</v>
      </c>
      <c r="L20" s="41"/>
      <c r="M20" s="26">
        <f>AVERAGE(H18,H19,H20)</f>
        <v>11300</v>
      </c>
    </row>
    <row r="21" spans="1:13" ht="52.5" customHeight="1" x14ac:dyDescent="0.2">
      <c r="A21" s="46" t="s">
        <v>74</v>
      </c>
      <c r="B21" s="47">
        <v>4</v>
      </c>
      <c r="C21" s="48" t="s">
        <v>226</v>
      </c>
      <c r="D21" s="17" t="s">
        <v>75</v>
      </c>
      <c r="E21" s="14" t="s">
        <v>76</v>
      </c>
      <c r="F21" s="14" t="s">
        <v>77</v>
      </c>
      <c r="G21" s="15" t="s">
        <v>78</v>
      </c>
      <c r="H21" s="15">
        <v>10500</v>
      </c>
      <c r="I21" s="15" t="s">
        <v>77</v>
      </c>
      <c r="J21" s="30" t="s">
        <v>79</v>
      </c>
      <c r="K21" s="31" t="s">
        <v>10</v>
      </c>
      <c r="L21" s="12" t="s">
        <v>11</v>
      </c>
      <c r="M21" s="24" t="s">
        <v>12</v>
      </c>
    </row>
    <row r="22" spans="1:13" ht="70.5" customHeight="1" x14ac:dyDescent="0.2">
      <c r="A22" s="38"/>
      <c r="B22" s="36"/>
      <c r="C22" s="36"/>
      <c r="D22" s="2" t="s">
        <v>80</v>
      </c>
      <c r="E22" s="4" t="s">
        <v>81</v>
      </c>
      <c r="F22" s="4" t="s">
        <v>82</v>
      </c>
      <c r="G22" s="3" t="s">
        <v>78</v>
      </c>
      <c r="H22" s="3">
        <v>10700</v>
      </c>
      <c r="I22" s="3" t="s">
        <v>83</v>
      </c>
      <c r="J22" s="32" t="s">
        <v>84</v>
      </c>
      <c r="K22" s="33">
        <f>(B21*H21)</f>
        <v>42000</v>
      </c>
      <c r="L22" s="13">
        <f>(B21*H22)</f>
        <v>42800</v>
      </c>
      <c r="M22" s="25">
        <f>(B21*H23)</f>
        <v>43200</v>
      </c>
    </row>
    <row r="23" spans="1:13" ht="52.5" customHeight="1" x14ac:dyDescent="0.2">
      <c r="A23" s="39"/>
      <c r="B23" s="37"/>
      <c r="C23" s="37"/>
      <c r="D23" s="34" t="s">
        <v>85</v>
      </c>
      <c r="E23" s="18" t="s">
        <v>86</v>
      </c>
      <c r="F23" s="18" t="s">
        <v>87</v>
      </c>
      <c r="G23" s="16" t="s">
        <v>78</v>
      </c>
      <c r="H23" s="16">
        <v>10800</v>
      </c>
      <c r="I23" s="16" t="s">
        <v>88</v>
      </c>
      <c r="J23" s="35" t="s">
        <v>89</v>
      </c>
      <c r="K23" s="40" t="s">
        <v>225</v>
      </c>
      <c r="L23" s="41"/>
      <c r="M23" s="26">
        <f>AVERAGE(H21,H22,H23)</f>
        <v>10666.666666666666</v>
      </c>
    </row>
    <row r="24" spans="1:13" ht="60.75" customHeight="1" x14ac:dyDescent="0.2">
      <c r="A24" s="46" t="s">
        <v>90</v>
      </c>
      <c r="B24" s="47">
        <v>2</v>
      </c>
      <c r="C24" s="48" t="s">
        <v>227</v>
      </c>
      <c r="D24" s="17" t="s">
        <v>91</v>
      </c>
      <c r="E24" s="14" t="s">
        <v>92</v>
      </c>
      <c r="F24" s="14" t="s">
        <v>93</v>
      </c>
      <c r="G24" s="15" t="s">
        <v>94</v>
      </c>
      <c r="H24" s="15">
        <v>21500</v>
      </c>
      <c r="I24" s="15" t="s">
        <v>93</v>
      </c>
      <c r="J24" s="30" t="s">
        <v>95</v>
      </c>
      <c r="K24" s="31" t="s">
        <v>10</v>
      </c>
      <c r="L24" s="12" t="s">
        <v>11</v>
      </c>
      <c r="M24" s="24" t="s">
        <v>12</v>
      </c>
    </row>
    <row r="25" spans="1:13" ht="75" customHeight="1" x14ac:dyDescent="0.2">
      <c r="A25" s="38"/>
      <c r="B25" s="36"/>
      <c r="C25" s="36"/>
      <c r="D25" s="2" t="s">
        <v>96</v>
      </c>
      <c r="E25" s="4" t="s">
        <v>86</v>
      </c>
      <c r="F25" s="4" t="s">
        <v>97</v>
      </c>
      <c r="G25" s="3" t="s">
        <v>98</v>
      </c>
      <c r="H25" s="3">
        <v>21200</v>
      </c>
      <c r="I25" s="3" t="s">
        <v>99</v>
      </c>
      <c r="J25" s="32" t="s">
        <v>100</v>
      </c>
      <c r="K25" s="33">
        <f>(B24*H24)</f>
        <v>43000</v>
      </c>
      <c r="L25" s="13">
        <f>(B24*H25)</f>
        <v>42400</v>
      </c>
      <c r="M25" s="25">
        <f>(B24*H26)</f>
        <v>47600</v>
      </c>
    </row>
    <row r="26" spans="1:13" ht="89.25" customHeight="1" x14ac:dyDescent="0.2">
      <c r="A26" s="39"/>
      <c r="B26" s="37"/>
      <c r="C26" s="37"/>
      <c r="D26" s="34" t="s">
        <v>101</v>
      </c>
      <c r="E26" s="18" t="s">
        <v>81</v>
      </c>
      <c r="F26" s="18" t="s">
        <v>102</v>
      </c>
      <c r="G26" s="16" t="s">
        <v>103</v>
      </c>
      <c r="H26" s="16">
        <v>23800</v>
      </c>
      <c r="I26" s="16" t="s">
        <v>104</v>
      </c>
      <c r="J26" s="35" t="s">
        <v>105</v>
      </c>
      <c r="K26" s="40" t="s">
        <v>225</v>
      </c>
      <c r="L26" s="41"/>
      <c r="M26" s="26">
        <f>AVERAGE(H24,H25,H26)</f>
        <v>22166.666666666668</v>
      </c>
    </row>
    <row r="27" spans="1:13" ht="52.5" customHeight="1" x14ac:dyDescent="0.2">
      <c r="A27" s="46" t="s">
        <v>106</v>
      </c>
      <c r="B27" s="47">
        <v>2</v>
      </c>
      <c r="C27" s="48" t="s">
        <v>107</v>
      </c>
      <c r="D27" s="17" t="s">
        <v>108</v>
      </c>
      <c r="E27" s="14" t="s">
        <v>109</v>
      </c>
      <c r="F27" s="14" t="s">
        <v>110</v>
      </c>
      <c r="G27" s="15" t="s">
        <v>111</v>
      </c>
      <c r="H27" s="15">
        <v>4400</v>
      </c>
      <c r="I27" s="15" t="s">
        <v>110</v>
      </c>
      <c r="J27" s="30" t="s">
        <v>112</v>
      </c>
      <c r="K27" s="31" t="s">
        <v>10</v>
      </c>
      <c r="L27" s="12" t="s">
        <v>11</v>
      </c>
      <c r="M27" s="24" t="s">
        <v>12</v>
      </c>
    </row>
    <row r="28" spans="1:13" ht="52.5" customHeight="1" x14ac:dyDescent="0.2">
      <c r="A28" s="38"/>
      <c r="B28" s="36"/>
      <c r="C28" s="36"/>
      <c r="D28" s="2" t="s">
        <v>113</v>
      </c>
      <c r="E28" s="4" t="s">
        <v>114</v>
      </c>
      <c r="F28" s="4" t="s">
        <v>115</v>
      </c>
      <c r="G28" s="3" t="s">
        <v>116</v>
      </c>
      <c r="H28" s="3">
        <v>4800</v>
      </c>
      <c r="I28" s="3" t="s">
        <v>117</v>
      </c>
      <c r="J28" s="32" t="s">
        <v>118</v>
      </c>
      <c r="K28" s="33">
        <f>(B27*H27)</f>
        <v>8800</v>
      </c>
      <c r="L28" s="13">
        <f>(B27*H28)</f>
        <v>9600</v>
      </c>
      <c r="M28" s="25">
        <f>(B27*H29)</f>
        <v>9000</v>
      </c>
    </row>
    <row r="29" spans="1:13" ht="52.5" customHeight="1" x14ac:dyDescent="0.2">
      <c r="A29" s="39"/>
      <c r="B29" s="37"/>
      <c r="C29" s="37"/>
      <c r="D29" s="34" t="s">
        <v>119</v>
      </c>
      <c r="E29" s="18" t="s">
        <v>120</v>
      </c>
      <c r="F29" s="18" t="s">
        <v>121</v>
      </c>
      <c r="G29" s="16" t="s">
        <v>122</v>
      </c>
      <c r="H29" s="16">
        <v>4500</v>
      </c>
      <c r="I29" s="16" t="s">
        <v>121</v>
      </c>
      <c r="J29" s="35" t="s">
        <v>123</v>
      </c>
      <c r="K29" s="40" t="s">
        <v>225</v>
      </c>
      <c r="L29" s="41"/>
      <c r="M29" s="26">
        <f>AVERAGE(H27,H28,H29)</f>
        <v>4566.666666666667</v>
      </c>
    </row>
    <row r="30" spans="1:13" ht="52.5" customHeight="1" x14ac:dyDescent="0.2">
      <c r="A30" s="46" t="s">
        <v>124</v>
      </c>
      <c r="B30" s="47">
        <v>2</v>
      </c>
      <c r="C30" s="48" t="s">
        <v>125</v>
      </c>
      <c r="D30" s="17" t="s">
        <v>126</v>
      </c>
      <c r="E30" s="14" t="s">
        <v>127</v>
      </c>
      <c r="F30" s="14" t="s">
        <v>128</v>
      </c>
      <c r="G30" s="15" t="s">
        <v>129</v>
      </c>
      <c r="H30" s="15">
        <v>7800</v>
      </c>
      <c r="I30" s="15" t="s">
        <v>128</v>
      </c>
      <c r="J30" s="30" t="s">
        <v>130</v>
      </c>
      <c r="K30" s="31" t="s">
        <v>10</v>
      </c>
      <c r="L30" s="12" t="s">
        <v>11</v>
      </c>
      <c r="M30" s="24" t="s">
        <v>12</v>
      </c>
    </row>
    <row r="31" spans="1:13" ht="52.5" customHeight="1" x14ac:dyDescent="0.2">
      <c r="A31" s="38"/>
      <c r="B31" s="36"/>
      <c r="C31" s="36"/>
      <c r="D31" s="2" t="s">
        <v>131</v>
      </c>
      <c r="E31" s="4" t="s">
        <v>76</v>
      </c>
      <c r="F31" s="4" t="s">
        <v>132</v>
      </c>
      <c r="G31" s="3" t="s">
        <v>133</v>
      </c>
      <c r="H31" s="3">
        <v>6900</v>
      </c>
      <c r="I31" s="3" t="s">
        <v>134</v>
      </c>
      <c r="J31" s="32" t="s">
        <v>135</v>
      </c>
      <c r="K31" s="33">
        <f>(B30*H30)</f>
        <v>15600</v>
      </c>
      <c r="L31" s="13">
        <f>(B30*H31)</f>
        <v>13800</v>
      </c>
      <c r="M31" s="25">
        <f>(B30*H32)</f>
        <v>15800</v>
      </c>
    </row>
    <row r="32" spans="1:13" ht="52.5" customHeight="1" x14ac:dyDescent="0.2">
      <c r="A32" s="39"/>
      <c r="B32" s="37"/>
      <c r="C32" s="37"/>
      <c r="D32" s="34" t="s">
        <v>136</v>
      </c>
      <c r="E32" s="18" t="s">
        <v>137</v>
      </c>
      <c r="F32" s="18" t="s">
        <v>138</v>
      </c>
      <c r="G32" s="16" t="s">
        <v>139</v>
      </c>
      <c r="H32" s="16">
        <v>7900</v>
      </c>
      <c r="I32" s="16" t="s">
        <v>138</v>
      </c>
      <c r="J32" s="35" t="s">
        <v>140</v>
      </c>
      <c r="K32" s="40" t="s">
        <v>225</v>
      </c>
      <c r="L32" s="41"/>
      <c r="M32" s="26">
        <f>AVERAGE(H30,H31,H32)</f>
        <v>7533.333333333333</v>
      </c>
    </row>
    <row r="33" spans="1:13" ht="69" customHeight="1" x14ac:dyDescent="0.2">
      <c r="A33" s="46" t="s">
        <v>141</v>
      </c>
      <c r="B33" s="47">
        <v>6</v>
      </c>
      <c r="C33" s="48" t="s">
        <v>142</v>
      </c>
      <c r="D33" s="17" t="s">
        <v>143</v>
      </c>
      <c r="E33" s="14" t="s">
        <v>144</v>
      </c>
      <c r="F33" s="14" t="s">
        <v>2</v>
      </c>
      <c r="G33" s="15" t="s">
        <v>145</v>
      </c>
      <c r="H33" s="15">
        <v>1050</v>
      </c>
      <c r="I33" s="15" t="s">
        <v>2</v>
      </c>
      <c r="J33" s="30" t="s">
        <v>146</v>
      </c>
      <c r="K33" s="31" t="s">
        <v>10</v>
      </c>
      <c r="L33" s="12" t="s">
        <v>11</v>
      </c>
      <c r="M33" s="24" t="s">
        <v>12</v>
      </c>
    </row>
    <row r="34" spans="1:13" ht="52.5" customHeight="1" x14ac:dyDescent="0.2">
      <c r="A34" s="38"/>
      <c r="B34" s="36"/>
      <c r="C34" s="36"/>
      <c r="D34" s="2" t="s">
        <v>147</v>
      </c>
      <c r="E34" s="4" t="s">
        <v>148</v>
      </c>
      <c r="F34" s="4" t="s">
        <v>149</v>
      </c>
      <c r="G34" s="3" t="s">
        <v>150</v>
      </c>
      <c r="H34" s="3">
        <v>850</v>
      </c>
      <c r="I34" s="3" t="s">
        <v>151</v>
      </c>
      <c r="J34" s="32" t="s">
        <v>152</v>
      </c>
      <c r="K34" s="33">
        <f>(B33*H33)</f>
        <v>6300</v>
      </c>
      <c r="L34" s="13">
        <f>(B33*H34)</f>
        <v>5100</v>
      </c>
      <c r="M34" s="25">
        <f>(B33*H35)</f>
        <v>5700</v>
      </c>
    </row>
    <row r="35" spans="1:13" ht="52.5" customHeight="1" x14ac:dyDescent="0.2">
      <c r="A35" s="39"/>
      <c r="B35" s="37"/>
      <c r="C35" s="37"/>
      <c r="D35" s="34" t="s">
        <v>153</v>
      </c>
      <c r="E35" s="18" t="s">
        <v>154</v>
      </c>
      <c r="F35" s="18" t="s">
        <v>155</v>
      </c>
      <c r="G35" s="16" t="s">
        <v>150</v>
      </c>
      <c r="H35" s="16">
        <v>950</v>
      </c>
      <c r="I35" s="16" t="s">
        <v>155</v>
      </c>
      <c r="J35" s="35" t="s">
        <v>156</v>
      </c>
      <c r="K35" s="40" t="s">
        <v>225</v>
      </c>
      <c r="L35" s="41"/>
      <c r="M35" s="26">
        <f>AVERAGE(H33,H34,H35)</f>
        <v>950</v>
      </c>
    </row>
    <row r="36" spans="1:13" ht="52.5" customHeight="1" x14ac:dyDescent="0.2">
      <c r="A36" s="46" t="s">
        <v>157</v>
      </c>
      <c r="B36" s="47">
        <v>4</v>
      </c>
      <c r="C36" s="48" t="s">
        <v>158</v>
      </c>
      <c r="D36" s="17" t="s">
        <v>159</v>
      </c>
      <c r="E36" s="14" t="s">
        <v>160</v>
      </c>
      <c r="F36" s="14" t="s">
        <v>161</v>
      </c>
      <c r="G36" s="15" t="s">
        <v>158</v>
      </c>
      <c r="H36" s="15">
        <v>6000</v>
      </c>
      <c r="I36" s="15" t="s">
        <v>161</v>
      </c>
      <c r="J36" s="30" t="s">
        <v>162</v>
      </c>
      <c r="K36" s="31" t="s">
        <v>10</v>
      </c>
      <c r="L36" s="12" t="s">
        <v>11</v>
      </c>
      <c r="M36" s="24" t="s">
        <v>12</v>
      </c>
    </row>
    <row r="37" spans="1:13" ht="52.5" customHeight="1" x14ac:dyDescent="0.2">
      <c r="A37" s="38"/>
      <c r="B37" s="36"/>
      <c r="C37" s="36"/>
      <c r="D37" s="2" t="s">
        <v>163</v>
      </c>
      <c r="E37" s="4" t="s">
        <v>164</v>
      </c>
      <c r="F37" s="4" t="s">
        <v>165</v>
      </c>
      <c r="G37" s="3" t="s">
        <v>158</v>
      </c>
      <c r="H37" s="3">
        <v>5000</v>
      </c>
      <c r="I37" s="3" t="s">
        <v>165</v>
      </c>
      <c r="J37" s="32" t="s">
        <v>166</v>
      </c>
      <c r="K37" s="33">
        <f>(B36*H36)</f>
        <v>24000</v>
      </c>
      <c r="L37" s="13">
        <f>(B36*H37)</f>
        <v>20000</v>
      </c>
      <c r="M37" s="25">
        <f>(B36*H38)</f>
        <v>24000</v>
      </c>
    </row>
    <row r="38" spans="1:13" ht="52.5" customHeight="1" x14ac:dyDescent="0.2">
      <c r="A38" s="39"/>
      <c r="B38" s="37"/>
      <c r="C38" s="37"/>
      <c r="D38" s="34" t="s">
        <v>167</v>
      </c>
      <c r="E38" s="18" t="s">
        <v>168</v>
      </c>
      <c r="F38" s="18" t="s">
        <v>169</v>
      </c>
      <c r="G38" s="16" t="s">
        <v>158</v>
      </c>
      <c r="H38" s="16">
        <v>6000</v>
      </c>
      <c r="I38" s="16" t="s">
        <v>170</v>
      </c>
      <c r="J38" s="35" t="s">
        <v>171</v>
      </c>
      <c r="K38" s="40" t="s">
        <v>225</v>
      </c>
      <c r="L38" s="41"/>
      <c r="M38" s="26">
        <f>AVERAGE(H36,H37,H38)</f>
        <v>5666.666666666667</v>
      </c>
    </row>
    <row r="39" spans="1:13" ht="52.5" customHeight="1" x14ac:dyDescent="0.2">
      <c r="A39" s="46" t="s">
        <v>172</v>
      </c>
      <c r="B39" s="47">
        <v>4</v>
      </c>
      <c r="C39" s="48" t="s">
        <v>173</v>
      </c>
      <c r="D39" s="17" t="s">
        <v>174</v>
      </c>
      <c r="E39" s="14" t="s">
        <v>164</v>
      </c>
      <c r="F39" s="14" t="s">
        <v>175</v>
      </c>
      <c r="G39" s="15" t="s">
        <v>176</v>
      </c>
      <c r="H39" s="15">
        <v>1400</v>
      </c>
      <c r="I39" s="15" t="s">
        <v>175</v>
      </c>
      <c r="J39" s="30" t="s">
        <v>177</v>
      </c>
      <c r="K39" s="31" t="s">
        <v>10</v>
      </c>
      <c r="L39" s="12" t="s">
        <v>11</v>
      </c>
      <c r="M39" s="24" t="s">
        <v>12</v>
      </c>
    </row>
    <row r="40" spans="1:13" ht="52.5" customHeight="1" x14ac:dyDescent="0.2">
      <c r="A40" s="38"/>
      <c r="B40" s="36"/>
      <c r="C40" s="36"/>
      <c r="D40" s="2" t="s">
        <v>178</v>
      </c>
      <c r="E40" s="4" t="s">
        <v>179</v>
      </c>
      <c r="F40" s="4" t="s">
        <v>180</v>
      </c>
      <c r="G40" s="3" t="s">
        <v>181</v>
      </c>
      <c r="H40" s="3">
        <v>1600</v>
      </c>
      <c r="I40" s="3" t="s">
        <v>180</v>
      </c>
      <c r="J40" s="32" t="s">
        <v>182</v>
      </c>
      <c r="K40" s="33">
        <f>(B39*H39)</f>
        <v>5600</v>
      </c>
      <c r="L40" s="13">
        <f>(B39*H40)</f>
        <v>6400</v>
      </c>
      <c r="M40" s="25">
        <f>(B39*H41)</f>
        <v>6000</v>
      </c>
    </row>
    <row r="41" spans="1:13" ht="52.5" customHeight="1" x14ac:dyDescent="0.2">
      <c r="A41" s="39"/>
      <c r="B41" s="37"/>
      <c r="C41" s="37"/>
      <c r="D41" s="34" t="s">
        <v>183</v>
      </c>
      <c r="E41" s="18" t="s">
        <v>160</v>
      </c>
      <c r="F41" s="18" t="s">
        <v>184</v>
      </c>
      <c r="G41" s="16" t="s">
        <v>176</v>
      </c>
      <c r="H41" s="16">
        <v>1500</v>
      </c>
      <c r="I41" s="16" t="s">
        <v>185</v>
      </c>
      <c r="J41" s="35" t="s">
        <v>186</v>
      </c>
      <c r="K41" s="40" t="s">
        <v>225</v>
      </c>
      <c r="L41" s="41"/>
      <c r="M41" s="26">
        <f>AVERAGE(H39,H40,H41)</f>
        <v>1500</v>
      </c>
    </row>
    <row r="42" spans="1:13" ht="52.5" customHeight="1" x14ac:dyDescent="0.2">
      <c r="A42" s="46" t="s">
        <v>187</v>
      </c>
      <c r="B42" s="47">
        <v>4</v>
      </c>
      <c r="C42" s="48" t="s">
        <v>188</v>
      </c>
      <c r="D42" s="17" t="s">
        <v>189</v>
      </c>
      <c r="E42" s="14" t="s">
        <v>13</v>
      </c>
      <c r="F42" s="14" t="s">
        <v>190</v>
      </c>
      <c r="G42" s="15" t="s">
        <v>191</v>
      </c>
      <c r="H42" s="15">
        <v>4000</v>
      </c>
      <c r="I42" s="15" t="s">
        <v>190</v>
      </c>
      <c r="J42" s="30" t="s">
        <v>192</v>
      </c>
      <c r="K42" s="31" t="s">
        <v>10</v>
      </c>
      <c r="L42" s="12" t="s">
        <v>11</v>
      </c>
      <c r="M42" s="24" t="s">
        <v>12</v>
      </c>
    </row>
    <row r="43" spans="1:13" ht="52.5" customHeight="1" x14ac:dyDescent="0.2">
      <c r="A43" s="38"/>
      <c r="B43" s="36"/>
      <c r="C43" s="36"/>
      <c r="D43" s="2" t="s">
        <v>193</v>
      </c>
      <c r="E43" s="4" t="s">
        <v>194</v>
      </c>
      <c r="F43" s="4" t="s">
        <v>195</v>
      </c>
      <c r="G43" s="3" t="s">
        <v>191</v>
      </c>
      <c r="H43" s="3">
        <v>4000</v>
      </c>
      <c r="I43" s="3" t="s">
        <v>196</v>
      </c>
      <c r="J43" s="32" t="s">
        <v>197</v>
      </c>
      <c r="K43" s="33">
        <f>(B42*H42)</f>
        <v>16000</v>
      </c>
      <c r="L43" s="13">
        <f>(B42*H43)</f>
        <v>16000</v>
      </c>
      <c r="M43" s="25">
        <f>(B42*H44)</f>
        <v>19200</v>
      </c>
    </row>
    <row r="44" spans="1:13" ht="52.5" customHeight="1" x14ac:dyDescent="0.2">
      <c r="A44" s="39"/>
      <c r="B44" s="37"/>
      <c r="C44" s="37"/>
      <c r="D44" s="34" t="s">
        <v>198</v>
      </c>
      <c r="E44" s="18" t="s">
        <v>199</v>
      </c>
      <c r="F44" s="18" t="s">
        <v>200</v>
      </c>
      <c r="G44" s="16" t="s">
        <v>191</v>
      </c>
      <c r="H44" s="16">
        <v>4800</v>
      </c>
      <c r="I44" s="16" t="s">
        <v>201</v>
      </c>
      <c r="J44" s="35" t="s">
        <v>202</v>
      </c>
      <c r="K44" s="40" t="s">
        <v>225</v>
      </c>
      <c r="L44" s="41"/>
      <c r="M44" s="26">
        <f>AVERAGE(H42,H43,H44)</f>
        <v>4266.666666666667</v>
      </c>
    </row>
    <row r="45" spans="1:13" ht="52.5" customHeight="1" x14ac:dyDescent="0.2">
      <c r="A45" s="46" t="s">
        <v>203</v>
      </c>
      <c r="B45" s="47">
        <v>4</v>
      </c>
      <c r="C45" s="48" t="s">
        <v>204</v>
      </c>
      <c r="D45" s="17" t="s">
        <v>205</v>
      </c>
      <c r="E45" s="14" t="s">
        <v>206</v>
      </c>
      <c r="F45" s="14" t="s">
        <v>207</v>
      </c>
      <c r="G45" s="15" t="s">
        <v>204</v>
      </c>
      <c r="H45" s="15">
        <v>1500</v>
      </c>
      <c r="I45" s="15" t="s">
        <v>208</v>
      </c>
      <c r="J45" s="30" t="s">
        <v>209</v>
      </c>
      <c r="K45" s="31" t="s">
        <v>10</v>
      </c>
      <c r="L45" s="12" t="s">
        <v>11</v>
      </c>
      <c r="M45" s="24" t="s">
        <v>12</v>
      </c>
    </row>
    <row r="46" spans="1:13" ht="52.5" customHeight="1" x14ac:dyDescent="0.2">
      <c r="A46" s="38"/>
      <c r="B46" s="36"/>
      <c r="C46" s="36"/>
      <c r="D46" s="2" t="s">
        <v>210</v>
      </c>
      <c r="E46" s="4" t="s">
        <v>109</v>
      </c>
      <c r="F46" s="4" t="s">
        <v>211</v>
      </c>
      <c r="G46" s="3" t="s">
        <v>204</v>
      </c>
      <c r="H46" s="3">
        <v>1500</v>
      </c>
      <c r="I46" s="3" t="s">
        <v>212</v>
      </c>
      <c r="J46" s="32" t="s">
        <v>213</v>
      </c>
      <c r="K46" s="33">
        <f>(B45*H45)</f>
        <v>6000</v>
      </c>
      <c r="L46" s="13">
        <f>(B45*H46)</f>
        <v>6000</v>
      </c>
      <c r="M46" s="25">
        <f>(B45*H47)</f>
        <v>5200</v>
      </c>
    </row>
    <row r="47" spans="1:13" ht="52.5" customHeight="1" x14ac:dyDescent="0.2">
      <c r="A47" s="39"/>
      <c r="B47" s="37"/>
      <c r="C47" s="37"/>
      <c r="D47" s="34" t="s">
        <v>214</v>
      </c>
      <c r="E47" s="18" t="s">
        <v>168</v>
      </c>
      <c r="F47" s="18" t="s">
        <v>215</v>
      </c>
      <c r="G47" s="16" t="s">
        <v>204</v>
      </c>
      <c r="H47" s="16">
        <v>1300</v>
      </c>
      <c r="I47" s="16" t="s">
        <v>216</v>
      </c>
      <c r="J47" s="35" t="s">
        <v>217</v>
      </c>
      <c r="K47" s="40" t="s">
        <v>225</v>
      </c>
      <c r="L47" s="41"/>
      <c r="M47" s="26">
        <f>AVERAGE(H45,H46,H47)</f>
        <v>1433.3333333333333</v>
      </c>
    </row>
  </sheetData>
  <mergeCells count="54">
    <mergeCell ref="B42:B44"/>
    <mergeCell ref="C42:C44"/>
    <mergeCell ref="A45:A47"/>
    <mergeCell ref="B45:B47"/>
    <mergeCell ref="C45:C47"/>
    <mergeCell ref="A42:A44"/>
    <mergeCell ref="A36:A38"/>
    <mergeCell ref="B36:B38"/>
    <mergeCell ref="C36:C38"/>
    <mergeCell ref="A39:A41"/>
    <mergeCell ref="B39:B41"/>
    <mergeCell ref="C39:C41"/>
    <mergeCell ref="A7:J7"/>
    <mergeCell ref="K7:M7"/>
    <mergeCell ref="A9:A11"/>
    <mergeCell ref="B9:B11"/>
    <mergeCell ref="C9:C11"/>
    <mergeCell ref="K11:L11"/>
    <mergeCell ref="A12:A14"/>
    <mergeCell ref="B12:B14"/>
    <mergeCell ref="C12:C14"/>
    <mergeCell ref="A15:A17"/>
    <mergeCell ref="B15:B17"/>
    <mergeCell ref="C15:C17"/>
    <mergeCell ref="B18:B20"/>
    <mergeCell ref="C18:C20"/>
    <mergeCell ref="A18:A20"/>
    <mergeCell ref="A21:A23"/>
    <mergeCell ref="B21:B23"/>
    <mergeCell ref="C21:C23"/>
    <mergeCell ref="A24:A26"/>
    <mergeCell ref="B24:B26"/>
    <mergeCell ref="C24:C26"/>
    <mergeCell ref="B33:B35"/>
    <mergeCell ref="C33:C35"/>
    <mergeCell ref="A27:A29"/>
    <mergeCell ref="B27:B29"/>
    <mergeCell ref="C27:C29"/>
    <mergeCell ref="A30:A32"/>
    <mergeCell ref="B30:B32"/>
    <mergeCell ref="C30:C32"/>
    <mergeCell ref="A33:A35"/>
    <mergeCell ref="K35:L35"/>
    <mergeCell ref="K38:L38"/>
    <mergeCell ref="K41:L41"/>
    <mergeCell ref="K44:L44"/>
    <mergeCell ref="K47:L47"/>
    <mergeCell ref="K29:L29"/>
    <mergeCell ref="K32:L32"/>
    <mergeCell ref="K14:L14"/>
    <mergeCell ref="K17:L17"/>
    <mergeCell ref="K20:L20"/>
    <mergeCell ref="K23:L23"/>
    <mergeCell ref="K26:L26"/>
  </mergeCells>
  <hyperlinks>
    <hyperlink ref="J9" r:id="rId1" xr:uid="{00000000-0004-0000-0C00-000000000000}"/>
    <hyperlink ref="J10" r:id="rId2" xr:uid="{00000000-0004-0000-0C00-000001000000}"/>
    <hyperlink ref="J11" r:id="rId3" xr:uid="{00000000-0004-0000-0C00-000002000000}"/>
    <hyperlink ref="J12" r:id="rId4" xr:uid="{00000000-0004-0000-0C00-000003000000}"/>
    <hyperlink ref="J13" r:id="rId5" xr:uid="{00000000-0004-0000-0C00-000004000000}"/>
    <hyperlink ref="J14" r:id="rId6" xr:uid="{00000000-0004-0000-0C00-000005000000}"/>
    <hyperlink ref="J15" r:id="rId7" xr:uid="{00000000-0004-0000-0C00-000006000000}"/>
    <hyperlink ref="J16" r:id="rId8" xr:uid="{00000000-0004-0000-0C00-000007000000}"/>
    <hyperlink ref="J17" r:id="rId9" xr:uid="{00000000-0004-0000-0C00-000008000000}"/>
    <hyperlink ref="J18" r:id="rId10" xr:uid="{00000000-0004-0000-0C00-000009000000}"/>
    <hyperlink ref="J19" r:id="rId11" xr:uid="{00000000-0004-0000-0C00-00000A000000}"/>
    <hyperlink ref="J20" r:id="rId12" xr:uid="{00000000-0004-0000-0C00-00000B000000}"/>
    <hyperlink ref="J21" r:id="rId13" xr:uid="{00000000-0004-0000-0C00-00000C000000}"/>
    <hyperlink ref="J22" r:id="rId14" xr:uid="{00000000-0004-0000-0C00-00000D000000}"/>
    <hyperlink ref="J23" r:id="rId15" xr:uid="{00000000-0004-0000-0C00-00000E000000}"/>
    <hyperlink ref="J24" r:id="rId16" xr:uid="{00000000-0004-0000-0C00-00000F000000}"/>
    <hyperlink ref="J25" r:id="rId17" xr:uid="{00000000-0004-0000-0C00-000010000000}"/>
    <hyperlink ref="J26" r:id="rId18" xr:uid="{00000000-0004-0000-0C00-000011000000}"/>
    <hyperlink ref="J27" r:id="rId19" xr:uid="{00000000-0004-0000-0C00-000012000000}"/>
    <hyperlink ref="J28" r:id="rId20" xr:uid="{00000000-0004-0000-0C00-000013000000}"/>
    <hyperlink ref="J29" r:id="rId21" xr:uid="{00000000-0004-0000-0C00-000014000000}"/>
    <hyperlink ref="J30" r:id="rId22" xr:uid="{00000000-0004-0000-0C00-000015000000}"/>
    <hyperlink ref="J31" r:id="rId23" xr:uid="{00000000-0004-0000-0C00-000016000000}"/>
    <hyperlink ref="J32" r:id="rId24" location="recenze" xr:uid="{00000000-0004-0000-0C00-000017000000}"/>
    <hyperlink ref="J33" r:id="rId25" xr:uid="{00000000-0004-0000-0C00-000018000000}"/>
    <hyperlink ref="J34" r:id="rId26" xr:uid="{00000000-0004-0000-0C00-000019000000}"/>
    <hyperlink ref="J35" r:id="rId27" xr:uid="{00000000-0004-0000-0C00-00001A000000}"/>
    <hyperlink ref="J36" r:id="rId28" xr:uid="{00000000-0004-0000-0C00-00001B000000}"/>
    <hyperlink ref="J37" r:id="rId29" xr:uid="{00000000-0004-0000-0C00-00001C000000}"/>
    <hyperlink ref="J38" r:id="rId30" xr:uid="{00000000-0004-0000-0C00-00001D000000}"/>
    <hyperlink ref="J39" r:id="rId31" xr:uid="{00000000-0004-0000-0C00-00001E000000}"/>
    <hyperlink ref="J40" r:id="rId32" xr:uid="{00000000-0004-0000-0C00-00001F000000}"/>
    <hyperlink ref="J41" r:id="rId33" xr:uid="{00000000-0004-0000-0C00-000020000000}"/>
    <hyperlink ref="J42" r:id="rId34" xr:uid="{00000000-0004-0000-0C00-000021000000}"/>
    <hyperlink ref="J43" r:id="rId35" xr:uid="{00000000-0004-0000-0C00-000022000000}"/>
    <hyperlink ref="J44" r:id="rId36" xr:uid="{00000000-0004-0000-0C00-000023000000}"/>
    <hyperlink ref="J45" r:id="rId37" xr:uid="{00000000-0004-0000-0C00-000024000000}"/>
    <hyperlink ref="J46" r:id="rId38" xr:uid="{00000000-0004-0000-0C00-000025000000}"/>
    <hyperlink ref="J47" r:id="rId39" xr:uid="{00000000-0004-0000-0C00-000026000000}"/>
  </hyperlink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6E3727E5830D46AFF96CF00B0C0DE1" ma:contentTypeVersion="12" ma:contentTypeDescription="Vytvoří nový dokument" ma:contentTypeScope="" ma:versionID="c3281fe9f4d0097bdff26d93961e24b0">
  <xsd:schema xmlns:xsd="http://www.w3.org/2001/XMLSchema" xmlns:xs="http://www.w3.org/2001/XMLSchema" xmlns:p="http://schemas.microsoft.com/office/2006/metadata/properties" xmlns:ns2="4bda7aaa-64e6-4d34-b94a-ee6e8a3b53a3" xmlns:ns3="8eaed065-6911-467d-8378-cbe5a3ece93a" targetNamespace="http://schemas.microsoft.com/office/2006/metadata/properties" ma:root="true" ma:fieldsID="616104307661af59b0123c0845686e7f" ns2:_="" ns3:_="">
    <xsd:import namespace="4bda7aaa-64e6-4d34-b94a-ee6e8a3b53a3"/>
    <xsd:import namespace="8eaed065-6911-467d-8378-cbe5a3ece93a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a7aaa-64e6-4d34-b94a-ee6e8a3b53a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b3050458-d673-48cc-8b1a-53f8e8269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aed065-6911-467d-8378-cbe5a3ece93a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ac2a435-b315-428e-983e-538a5e6da3eb}" ma:internalName="TaxCatchAll" ma:showField="CatchAllData" ma:web="8eaed065-6911-467d-8378-cbe5a3ece9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aed065-6911-467d-8378-cbe5a3ece93a" xsi:nil="true"/>
    <lcf76f155ced4ddcb4097134ff3c332f xmlns="4bda7aaa-64e6-4d34-b94a-ee6e8a3b53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9653A6-7365-43CF-809D-D828535DBD76}"/>
</file>

<file path=customXml/itemProps2.xml><?xml version="1.0" encoding="utf-8"?>
<ds:datastoreItem xmlns:ds="http://schemas.openxmlformats.org/officeDocument/2006/customXml" ds:itemID="{81C62BA5-18B8-441E-BF82-49E79C4923C4}"/>
</file>

<file path=customXml/itemProps3.xml><?xml version="1.0" encoding="utf-8"?>
<ds:datastoreItem xmlns:ds="http://schemas.openxmlformats.org/officeDocument/2006/customXml" ds:itemID="{1CFDF694-932F-4F25-895E-866F1B2CD5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průzkum ELEKTRONIKA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</dc:creator>
  <cp:lastModifiedBy>Matěj Hunal</cp:lastModifiedBy>
  <dcterms:created xsi:type="dcterms:W3CDTF">2023-11-15T15:53:52Z</dcterms:created>
  <dcterms:modified xsi:type="dcterms:W3CDTF">2023-11-15T15:54:32Z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0x0101008D6E3727E5830D46AFF96CF00B0C0DE1</vt:lpwstr>
  </property>
  <property fmtid="{D5CDD505-2E9C-101B-9397-08002B2CF9AE}" pid="3" name="MediaServiceImageTags">
    <vt:lpwstr/>
  </property>
</Properties>
</file>