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1" sheetId="1" r:id="rId1"/>
    <sheet name="SO 131" sheetId="2" r:id="rId2"/>
    <sheet name="SO 150" sheetId="3" r:id="rId3"/>
  </sheets>
  <definedNames/>
  <calcPr/>
  <webPublishing/>
</workbook>
</file>

<file path=xl/sharedStrings.xml><?xml version="1.0" encoding="utf-8"?>
<sst xmlns="http://schemas.openxmlformats.org/spreadsheetml/2006/main" count="1057" uniqueCount="373">
  <si>
    <t>ASPE10</t>
  </si>
  <si>
    <t>S</t>
  </si>
  <si>
    <t>Firma: ÚDRŽBA SILNIC Královéhradeckého kraje a.s.</t>
  </si>
  <si>
    <t>Soupis prací objektu</t>
  </si>
  <si>
    <t xml:space="preserve">Stavba: </t>
  </si>
  <si>
    <t>33197</t>
  </si>
  <si>
    <t>III/28036 KOZOJEDY - REKONSTRUKCE PROPUSTKU_neoceněný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</si>
  <si>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</si>
  <si>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</si>
  <si>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</si>
  <si>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</si>
  <si>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</si>
  <si>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</si>
  <si>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</si>
  <si>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</si>
  <si>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</si>
  <si>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</si>
  <si>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</si>
  <si>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</si>
  <si>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</si>
  <si>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</si>
  <si>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</si>
  <si>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</si>
  <si>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</si>
  <si>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</si>
  <si>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</si>
  <si>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</si>
  <si>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</si>
  <si>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</si>
  <si>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</si>
  <si>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</si>
  <si>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</si>
  <si>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</si>
  <si>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</si>
  <si>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</si>
  <si>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</si>
  <si>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</si>
  <si>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</si>
  <si>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</si>
  <si>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</si>
  <si>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</si>
  <si>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Zajištění inženýrských sítí před zahájením stavebních prací a během realizace stavby dle požadavku správců.  
Nutné vytyčení všech pozemních sítí s protokolárním zápisem příslušných správců.  
Přesnou polohu pozemních vedení ověřit ručně kopanými sondami. Přechody nutno ochránit.</t>
  </si>
  <si>
    <t>VV</t>
  </si>
  <si>
    <t>1=1,000 [A] 
Celkové množství 1.000000=1,000 [B]</t>
  </si>
  <si>
    <t>TS</t>
  </si>
  <si>
    <t>zahrnuje veškeré náklady spojené s objednatelem požadovanými zarízeními</t>
  </si>
  <si>
    <t>02742</t>
  </si>
  <si>
    <t>PROVIZORNÍ LÁVKY</t>
  </si>
  <si>
    <t>M2</t>
  </si>
  <si>
    <t>Šířka provizorní lávky - 1,2m  
dodávka a následná demontáž</t>
  </si>
  <si>
    <t>(š * d) (1,2*3)=3,600 [A] 
Celkové množství 3.600000=3,600 [B]</t>
  </si>
  <si>
    <t>02910</t>
  </si>
  <si>
    <t>OSTATNÍ POŽADAVKY - ZEMEMERICSKÁ MERENÍ</t>
  </si>
  <si>
    <t>Veškerá zaměření nutná k realizaci díla (např. vytyčení stavby, potřebná zaměření a geodetické práce v průběhu výstavby, obvod staveniště apod.) a k uvedení stavby do užívání a řádnému předání dokončeného díla. Včetně ochrany vytyčovacích bodů.  
3x tištěná + 1x CD</t>
  </si>
  <si>
    <t>zahrnuje veškeré náklady spojené s objednatelem požadovanými pracemi,   
- pro stanovení orientacní investorské ceny urcete jednotkovou cenu jako 1% odhadované ceny stavby</t>
  </si>
  <si>
    <t>02911</t>
  </si>
  <si>
    <t>OSTATNÍ POŽADAVKY - GEODETICKÉ ZAMERENÍ</t>
  </si>
  <si>
    <t>HM</t>
  </si>
  <si>
    <t>Zaměření vrstev pro určení kubatur konstrukčních vrstev a celkových plošných a dálkových výměr.</t>
  </si>
  <si>
    <t>zahrnuje veškeré náklady spojené s objednatelem požadovanými pracemi</t>
  </si>
  <si>
    <t>02940</t>
  </si>
  <si>
    <t>OSTATNÍ POŽADAVKY - VYPRACOVÁNÍ DOKUMENTACE</t>
  </si>
  <si>
    <t>Dokumentace skutečného provedení stavby.  
Výkresy a související písemnosti zhotovené stavby potřebné pro evidenci pozemní komunikace.  
Výkresy odchylek a změn stavby oproti DSP+PDPS.  
Ověření podpisem odpovědného zástupcezhotovitele a správce stavby.  
Zadavatel poskytně dokumentaci v otevřeném formátu dwg.</t>
  </si>
  <si>
    <t>02943</t>
  </si>
  <si>
    <t>OSTATNÍ POŽADAVKY - VYPRACOVÁNÍ RDS</t>
  </si>
  <si>
    <t>Dokumentace bude požadována (počet výtisků, paré a CD v el. podobě dle SOD) objednatelem včetně dokumentace v elektronické podobě 1x CD cena za vypracování - RDS. Realizační dokumentace bude zpracována na všechny trvalé stavební objekty.</t>
  </si>
  <si>
    <t>7</t>
  </si>
  <si>
    <t>02945</t>
  </si>
  <si>
    <t>OSTAT POŽADAVKY - GEOMETRICKÝ PLÁN</t>
  </si>
  <si>
    <t>geometrický plán pro majektové vypořádání vlastnických vztahů, potvrzený katastrálním úřadem.</t>
  </si>
  <si>
    <t>položka zahrnuje:         
- prípravu podkladu, vyhotovení žádosti pro vklad na katastrální úrad  
- polní práce spojené s vyhotovením geometrického plánu  
- výpocetní a grafické kancelárské práce  
- úrední overení výsledného elaborátu  
- schválení návrhu vkladu do katastru nemovitostí príslušným katastrálním úradem</t>
  </si>
  <si>
    <t>8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</si>
  <si>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</si>
  <si>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</si>
  <si>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podobě</t>
  </si>
  <si>
    <t>položka zahrnuje:  
- fotodokumentaci zadavatelem požadovaného deje a konstrukcí v požadovaných casových intervalech  
- zadavatelem specifikované výstupy (fotografie v papírovém a digitálním formátu) v požadovaném poctu</t>
  </si>
  <si>
    <t>02950</t>
  </si>
  <si>
    <t>OSTATNÍ POŽADAVKY - POSUDKY, KONTROLY, REVIZNÍ ZPRÁVY</t>
  </si>
  <si>
    <t>Pasportizace nemovitosti v zájmovém území celé akce před zahájením a po dokončení prací, dopravního značení, vybavení komunikace - odvodnění příkopu, vodní tok, přilehlé pozemky, nemovitosti a objekty inženýrských sítí (v zájmovém prostoru). Projednání pa\sportizace provedené před zahájením prací. Následně pasportizace po dokončení akce s propojením a prokázáním stavu konstrukcí, objektů a pozemků před a po akci.  
Celkem pasportizace včetně kompletní dokumentace v tištěné podobě a předání na CD dle SOD.</t>
  </si>
  <si>
    <t>02990</t>
  </si>
  <si>
    <t>OSTATNÍ POŽADAVKY - INFORMACNÍ TABULE</t>
  </si>
  <si>
    <t>Náklady na zřízení informační tabule s údaji o stavbě s textem dle vzoru objednatele na obou koncích realizovaného úseku. Po ukončení stavby odstranění.</t>
  </si>
  <si>
    <t>2=2,000 [A] 
Celkové množství 2.000000=2,000 [B]</t>
  </si>
  <si>
    <t>položka zahrnuje:  
- dodání a osazení informacních tabulí v predepsaném provedení a množství s obsahem predepsaným zadavatelem  
- veškeré nosné a upevnovací konstrukce  
- základové konstrukce vcetne nutných zemních prací  
- demontáž a odvoz po skoncení platnosti  
- prípadne nutné opravy poškozených cátí behem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</si>
  <si>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</si>
  <si>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</si>
  <si>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</si>
  <si>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 
požadavků BOZP na staveništi vč. provizorních lávek, nájezdů,...Trasy pro pěší v souladu s vyhl. č. 398/2009 Sb., o obecných technických požadavcích zabezpečujících bezbariérové užívání staveb. Po dobu realizace stavby zajištěn přístup k objektům pro požární techniku, policii, záchranné služby.</t>
  </si>
  <si>
    <t>zahrnuje objednatelem povolené náklady na požadovaná zařízení zhotovitele</t>
  </si>
  <si>
    <t>SO 131</t>
  </si>
  <si>
    <t>Propustek v km 2,573</t>
  </si>
  <si>
    <t>015111</t>
  </si>
  <si>
    <t>POPLATKY ZA LIKVIDACI ODPADU NEKONTAMINOVANÝCH - 17 05 04  VYTEŽENÉ ZEMINY A HORNINY -  I. TRÍDA TEŽITELNOSTI</t>
  </si>
  <si>
    <t>T</t>
  </si>
  <si>
    <t>Zemina - předpoklad 1800 kg/m3  
Podkladní vrstvy - předpoklad 2200 kg/m3  
Kámen - předpoklad 2600 kg/m3</t>
  </si>
  <si>
    <t>z pol. 11332 16.500000 (11332)*2,2=36,300 [C] 
z pol. 12273 9*1,8=16,200 [A] 
z pol. 96612 8.000000 (96612)*2,6=20,800 [B] 
z pol. 96613 26.400000 (96613)*2,6=68,640 [D] 
Celkové množství 141.940000=141,940 [E]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</si>
  <si>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</si>
  <si>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015130</t>
  </si>
  <si>
    <t>POPLATKY ZA LIKVIDACI ODPADU NEKONTAMINOVANÝCH - 17 03 02  VYBOURANÝ ASFALTOVÝ BETON BEZ DEHTU</t>
  </si>
  <si>
    <t>Kryt vozovky s asfaltovým souvrstvím - předpoklad 2400 kg/m3</t>
  </si>
  <si>
    <t>z pol. 11313 2.200000 (11313)*2,4=5,280 [A] 
Celkové množství 5,28=5,280 [B]</t>
  </si>
  <si>
    <t>015140</t>
  </si>
  <si>
    <t>POPLATKY ZA LIKVIDACI ODPADU NEKONTAMINOVANÝCH - 17 01 01  BETON Z DEMOLIC OBJEKTU, ZÁKLADU TV</t>
  </si>
  <si>
    <t>Železobeton - předpoklad 2600 kg/m3  
vrstva s cementovým pojivem - předpoklad 2400 kg/m3</t>
  </si>
  <si>
    <t>z pol. 96616 4.960000 (96616)*2,6=12,896 [A] 
z pol.11334 22.550000 (11334)*2,4=54,120 [B] 
Celkové množství 12.89600+54,120=67,016 [C]</t>
  </si>
  <si>
    <t>Zemní práce</t>
  </si>
  <si>
    <t>11204</t>
  </si>
  <si>
    <t>KÁCENÍ STROMU D KMENE DO 0,3M S ODSTRANENÍM PAREZU</t>
  </si>
  <si>
    <t>KUS</t>
  </si>
  <si>
    <t>Bříza D 0,175m  
Dub D 0,204m</t>
  </si>
  <si>
    <t>Počet 2=2,000 [A] 
Celkové množství 2.000000=2,000 [B]</t>
  </si>
  <si>
    <t>Kácení stromu se merí v [ks] poražených stromu (prumer stromu se merí ve výšce 1,3m nad terénem) a zahrnuje zejména:  
- poražení stromu a osekání vetví  
- spálení vetví na hromadách nebo štepkování  
- dopravu a uložení kmenu, prípadné další práce s nimi dle pokynu zadávací dokumentace  
Odstranení parezu se merí v [ks] vytrhaných nebo vykopaných parezu a zahrnuje zejména:  
- vytrhání nebo vykopání parezu  
- veškeré zemní práce spojené s odstranením parezu  
- dopravu a uložení parezu, prípadne další práce s nimi dle pokynu zadávací dokumentace  
- zásyp jam po parezech</t>
  </si>
  <si>
    <t>11313</t>
  </si>
  <si>
    <t>ODSTRANENÍ KRYTU ZPEVNENÝCH PLOCH S ASFALTOVÝM POJIVEM</t>
  </si>
  <si>
    <t>M3</t>
  </si>
  <si>
    <t>tl. 0,04m</t>
  </si>
  <si>
    <t>(pl * tl) (55,00*0,04)=2,200 [A] 
Celkové množství 2.200000=2,200 [B]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</si>
  <si>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</si>
  <si>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11332</t>
  </si>
  <si>
    <t>ODSTRANENÍ PODKLADU ZPEVNENÝCH PLOCH Z KAMENIVA NESTMELENÉHO</t>
  </si>
  <si>
    <t>tl. 0,30m</t>
  </si>
  <si>
    <t>(pl * tl) (55,00*0,30)=16,500 [A] 
Celkové množství 16.500000=16,500 [B]</t>
  </si>
  <si>
    <t>11334</t>
  </si>
  <si>
    <t>ODSTRANENÍ PODKLADU ZPEVNENÝCH PLOCH S CEMENT POJIVEM</t>
  </si>
  <si>
    <t>tl. 0,41 m</t>
  </si>
  <si>
    <t>(pl * tl) (55,00*0,41)=22,550 [A] 
Celkové množství 22.550000=22,550 [B]</t>
  </si>
  <si>
    <t>11525</t>
  </si>
  <si>
    <t>PREVEDENÍ VODY POTRUBÍM DN 600 NEBO ŽLABY R.O. DO 2,0M</t>
  </si>
  <si>
    <t>M</t>
  </si>
  <si>
    <t>DN600 pro provizorní odtok</t>
  </si>
  <si>
    <t>Předpokládaná délka 26,00=26,000 [A] 
Celkové množství 26.000000=26,000 [B]</t>
  </si>
  <si>
    <t>Položka prevedení vody na povrchu zahrnuje zrízení, udržování a odstranení príslušného zarízení. Prevedení vody se uvádí bud prumerem potrubí (DN) nebo délkou rozvinutého obvodu žlabu (r.o.).</t>
  </si>
  <si>
    <t>12110</t>
  </si>
  <si>
    <t>SEJMUTÍ ORNICE NEBO LESNÍ PUDY</t>
  </si>
  <si>
    <t>(pl * v) (16,30*0,15)+(24*0,15)=6,045 [A] 
Celkové množství 6.045000=6,045 [B]</t>
  </si>
  <si>
    <t>položka zahrnuje sejmutí ornice bez ohledu na tlouštku vrstvy a její vodorovnou dopravu  
nezahrnuje uložení na trvalou skládku</t>
  </si>
  <si>
    <t>12273</t>
  </si>
  <si>
    <t>ODKOPÁVKY A PROKOPÁVKY OBECNÉ TR. I</t>
  </si>
  <si>
    <t>odkop zemní hrázky</t>
  </si>
  <si>
    <t>9=9,000 [A] 
Celkové množství 9.000000=9,000 [B]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</si>
  <si>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</si>
  <si>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12573</t>
  </si>
  <si>
    <t>a</t>
  </si>
  <si>
    <t>VYKOPÁVKY ZE ZEMNÍKU A SKLÁDEK TR. I</t>
  </si>
  <si>
    <t>z pol. 17120b 36,666=36,666 [A] 
Celkové množství 36.666000=36,666 [B]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</si>
  <si>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rucní vykopávky, odstranení korenu a napadávek  
- pažení, vzeprení a rozeprení vc. prepažování (vyjma štetových sten)  
- úpravu, ochranu a ocištení dna, základové spáry, sten a svahu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položka nezahrnuje:  
- práce spojené s otvírkou zemníku</t>
  </si>
  <si>
    <t>12</t>
  </si>
  <si>
    <t>b</t>
  </si>
  <si>
    <t>ornice 6,045=6,045 [A] 
Celkové množství 6.045000=6,045 [B]</t>
  </si>
  <si>
    <t>13</t>
  </si>
  <si>
    <t>12960</t>
  </si>
  <si>
    <t>CIŠTENÍ VODOTECÍ A MELIORAC KANÁLU OD NÁNOSU</t>
  </si>
  <si>
    <t>Pročištění vodoteče</t>
  </si>
  <si>
    <t>Na vtoku 10=10,000 [A] 
Na výtoku 10=10,000 [B] 
Celkové množství 20.000000=20,000 [C]</t>
  </si>
  <si>
    <t>Soucástí položky je vodorovná a svislá doprava, premístení, preložení,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doplnujícím textu k položce)</t>
  </si>
  <si>
    <t>14</t>
  </si>
  <si>
    <t>13173</t>
  </si>
  <si>
    <t>HLOUBENÍ JAM ZAPAŽ I NEPAŽ TR. I</t>
  </si>
  <si>
    <t>(pl * d) (3,60*8,20)=29,520 [A] 
Celkové množství 29.520000=29,520 [B]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</si>
  <si>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</si>
  <si>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15</t>
  </si>
  <si>
    <t>13273</t>
  </si>
  <si>
    <t>HLOUBENÍ RÝH ŠÍR DO 2M PAŽ I NEPAŽ TR. I</t>
  </si>
  <si>
    <t>Hloubení rýh pro stabilizační a betonové prahy</t>
  </si>
  <si>
    <t>Betonové prahy na vtoku (š * v * d) (0,30*1,00*4,40)+(0,30*1,00*1,62)=1,806 [A] 
Betonové prahy na výtoku (š * v * d) (0,30*1,00*3,60)+((0,30*1,00*3,10)*2)=2,940 [B] 
Stabilizační práh na vtoku (š * v * d) (0,60*1,00*2,00)=1,200 [C] 
Stabilizační práh na výtoku (š * v * d) (0,60*1,00*2,00)=1,200 [D] 
Celkové množství 7.146000=7,146 [E]</t>
  </si>
  <si>
    <t>16</t>
  </si>
  <si>
    <t>17120</t>
  </si>
  <si>
    <t>ULOŽENÍ SYPANINY DO NÁSYPU A NA SKLÁDKY BEZ ZHUTNENÍ</t>
  </si>
  <si>
    <t>zemina</t>
  </si>
  <si>
    <t>29.520000 (13173)=29,520 [D] 
7.146000 (13273)=7,146 [E] 
Celkové množství 36.666000=36,666 [F]</t>
  </si>
  <si>
    <t>položka zahrnuje:  
- kompletní provedení zemní konstrukce do predepsaného tvaru  
- ošetrení úložište po celou dobu práce v nem vc. klimatických opatrení  
- ztížení v okolí vedení, konstrukcí a objektu a jejich docasné zajištení  
- ztížení provádení ve ztížených podmínkách a stísnených prostorech  
- ztížené ukládání sypaniny pod vodu  
- ukládání po vrstvách a po jiných nutných cástech (figurách) vc. dosypávek  
- spouštení a nošení materiálu  
- úprava, ocištení a ochrana podloží a svahu  
- svahování,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</si>
  <si>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</t>
  </si>
  <si>
    <t>ornice</t>
  </si>
  <si>
    <t>18</t>
  </si>
  <si>
    <t>17150</t>
  </si>
  <si>
    <t>ULOŽENÍ SYPANINY DO NÁSYPU ZE ZEMIN NEPROPUST</t>
  </si>
  <si>
    <t>nepropustná vrstva z nakupovaných materiálů tl. 0,2m po obou stranách propustku</t>
  </si>
  <si>
    <t>odtok: plocha*tl. 8,69*0,2=1,738 [A] 
vtok: plocha*tl. 6,9*0,2=1,380 [B] 
Celkové množství 3.118000=3,118 [C]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</si>
  <si>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</si>
  <si>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19</t>
  </si>
  <si>
    <t>17411</t>
  </si>
  <si>
    <t>ZÁSYP JAM A RÝH ZEMINOU SE ZHUTNENÍM</t>
  </si>
  <si>
    <t>Zásyp z vhodné nebo podmínečně  
vhodné zeminy dle ČSN 71 6133  
hutněno po vrstvách tl. 300 mm</t>
  </si>
  <si>
    <t>zemina z pol. 17120b 36,666=36,666 [A] 
Celkové množství 36.666000=36,666 [B]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</si>
  <si>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</si>
  <si>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20</t>
  </si>
  <si>
    <t>17451</t>
  </si>
  <si>
    <t>ZÁSYP JAM A RÝH ZE ZEMIN NEPROPUSTNÝCH</t>
  </si>
  <si>
    <t>z pol. 17150 3,118=3,118 [A] 
Celkové množství 3.118000=3,118 [B]</t>
  </si>
  <si>
    <t>21</t>
  </si>
  <si>
    <t>17481</t>
  </si>
  <si>
    <t>ZÁSYP JAM A RÝH Z NAKUPOVANÝCH MATERIÁLU</t>
  </si>
  <si>
    <t>celk. zásyp-(pol. 17411+pol.17150) 44,520-(36,666+3,118)=4,736 [A] 
Celkové množství 4.736000=4,736 [B]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</si>
  <si>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</si>
  <si>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22</t>
  </si>
  <si>
    <t>17750</t>
  </si>
  <si>
    <t>ZEMNÍ HRÁZKY ZE ZEMIN NEPROPUSTNÝCH</t>
  </si>
  <si>
    <t>(pl * d) (2,00*4,50)=9,000 [A] 
Celkové množství 9.000000=9,000 [B]</t>
  </si>
  <si>
    <t>23</t>
  </si>
  <si>
    <t>18232</t>
  </si>
  <si>
    <t>ROZPROSTRENÍ ORNICE V ROVINE V TL DO 0,15M</t>
  </si>
  <si>
    <t>Plocha (16,30*0,15)+(24*0,15)=6,045 [A] 
Celkové množství 6.045000=6,045 [B]</t>
  </si>
  <si>
    <t>položka zahrnuje:  
nutné premístení ornice z docasných skládek vzdálených do 50m  
rozprostrení ornice v predepsané tlouštce v rovine a ve svahu do 1:5</t>
  </si>
  <si>
    <t>24</t>
  </si>
  <si>
    <t>18241</t>
  </si>
  <si>
    <t>ZALOŽENÍ TRÁVNÍKU RUCNÍM VÝSEVEM</t>
  </si>
  <si>
    <t>Zahrnuje dodání predepsané travní smesi, její výsev na ornici, zalévání, první pokosení, to vše bez ohledu na sklon terénu</t>
  </si>
  <si>
    <t>Základy</t>
  </si>
  <si>
    <t>25</t>
  </si>
  <si>
    <t>21461E</t>
  </si>
  <si>
    <t>SEPARACNÍ GEOTEXTILIE DO 500G/M2</t>
  </si>
  <si>
    <t>ochranná geotextilie v ploše asfaltového izolačního pásu</t>
  </si>
  <si>
    <t>šířka stropu+přesah*délka (2,0+1,0)*11,8=35,400 [A] 
Celkové množství 35.400000=35,400 [B]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</si>
  <si>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</si>
  <si>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Vodorovné konstrukce</t>
  </si>
  <si>
    <t>26</t>
  </si>
  <si>
    <t>451314</t>
  </si>
  <si>
    <t>PODKLADNÍ A VÝPLNOVÉ VRSTVY Z PROSTÉHO BETONU C25/30</t>
  </si>
  <si>
    <t>Betonové lože odláždění tl. 0,10m z betonu C25/30-nXF3+XD3</t>
  </si>
  <si>
    <t>Na vtoku (pl * v) (34,50*0,10)=3,450 [A] 
Na výtoku (pl * v) (7,60*0,10)=0,760 [B] 
Celkové množství 4.210000=4,210 [C]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</si>
  <si>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</si>
  <si>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27</t>
  </si>
  <si>
    <t>451384</t>
  </si>
  <si>
    <t>PODKL VRSTVY ZE ŽELEZOBET DO C25/30 VCET VÝZTUŽE</t>
  </si>
  <si>
    <t>podkladní beton C25/30 dle TKP 18, vyztužený kari sítí 100/100/5</t>
  </si>
  <si>
    <t>Pod propustkem (š * v * d) (2,20*0,15*10,60)=3,498 [A] 
Celkové množství 3.498000=3,498 [B]</t>
  </si>
  <si>
    <t>- dodání  cerstvého  betonu  (betonové  smesi)  požadované  kvality,  jeho  uložení  do požadovaného tvaru pri jakékoliv hustote výztuže, konzistenci cerstvého betonu a zpusobu hutnení, ošetrení a ochranu betonu  
- zhotovení nepropustného, mrazuvzdorného betonu a betonu požadované trvanlivosti a vlastností  
- užití potrebných prísad a technologií výroby betonu  
- zrízení pracovních a dilatacních spar, vcetne potrebných úprav, výplne, vložek, opracování, ocištení a ošetrení  
- bednení  požadovaných  konstr. (i ztracené) s úpravou  dle požadované  kvality povrchu betonu  
- vytvorení kotevních cel, kapes, nálitku, a sedel  
- zrízení  všech  požadovaných  otvoru, kapes, výklenku, prostupu, dutin, drážek a pod., vc. ztížení práce a úprav  kolem nich  
- úpravy pro osazení výztuže, doplnkových konstrukcí a vybavení  
- úpravy povrchu pro položení požadované izolace, povlaku a náteru, prípadne vyspravení  
- nátery zabranující soudržnost betonu a bednení  
- výpln, tesnení  a tmelení spar a spoju  
- opatrení  povrchu  betonu  izolací  proti zemní vlhkosti v cástech, kde prijdou do styku se zeminou nebo kamenivem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úpravy výztuže pro osazení doplnkových konstrukcí  
- veškerá opatrení pro zajištení soudržnosti výztuže a betonu  
- povrchovou antikorozní úpravu výztuže  
- separaci výztuže</t>
  </si>
  <si>
    <t>28</t>
  </si>
  <si>
    <t>45157</t>
  </si>
  <si>
    <t>PODKLADNÍ A VÝPLNOVÉ VRSTVY Z KAMENIVA TEŽENÉHO</t>
  </si>
  <si>
    <t>Štěrkopískový podsyp tl. 0,10m pod odlážděním  
Štěrkopískový podsyp tl. 0,15m pod propustkem</t>
  </si>
  <si>
    <t>Na vtoku (pl * v) (34,50*0,10)=3,450 [A] 
Na výtoku (pl * v) (7,60*0,10)=0,760 [B] 
Pod propustkem (š * v * d) (2,40*0,15*10,60)=3,816 [C] 
Celkové množství 8.026000=8,026 [D]</t>
  </si>
  <si>
    <t>položka zahrnuje dodávku predepsaného kameniva, mimostaveništní a vnitrostaveništní dopravu a jeho uložení  
není-li v zadávací dokumentaci uvedeno jinak, jedná se o nakupovaný materiál</t>
  </si>
  <si>
    <t>29</t>
  </si>
  <si>
    <t>465512</t>
  </si>
  <si>
    <t>DLAŽBY Z LOMOVÉHO KAMENE NA MC</t>
  </si>
  <si>
    <t>Dlažba tl. 0,20m spárovaní MC 25-XF3</t>
  </si>
  <si>
    <t>Na vtoku (pl * v) (34,50*0,20)=6,900 [A] 
Na výtoku (pl * v) (7,60*0,20)=1,520 [B] 
Celkové množství 8.420000=8,420 [C]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</si>
  <si>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</si>
  <si>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30</t>
  </si>
  <si>
    <t>467314</t>
  </si>
  <si>
    <t>STUPNE A PRAHY VODNÍCH KORYT Z PROSTÉHO BETONU C25/30</t>
  </si>
  <si>
    <t>Betonové prahy z betonu C25/30 nXF3  
Stabilizační prahy pod koncovými troubami z betonu C25/30 nXF3</t>
  </si>
  <si>
    <t>Betonové prahy vtoku (š * v * d) (0,30*1,00*4,40)+(0,30*1,00*1,62)=1,806 [A] 
Betonové prahy na výtoku (š * v * d) (0,30*1,00*3,60)+((0,30*1,00*3,10)*2)=2,940 [B] 
Stabilizační práh na vtoku (š * v * d) (0,60*1,00*2,00)=1,200 [C] 
Stabilizační práh na výtoku (š * v * d) (0,60*1,00*2,00)=1,200 [D] 
Celkové množství 7.146000=7,146 [E]</t>
  </si>
  <si>
    <t>položka zahrnuje:  
- nutné zemní práce (hloubení rýh apod.)  
- dodání  cerstvého  betonu  (betonové  smesi)  požadované  kvality,  jeho  uložení  do požadovaného tvaru pri jakékoliv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doplnkových konstrukcí a vybavení,  
- úpravy povrchu pro položení požadované izolace, povlaku a náteru, prípadne vyspravení,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</t>
  </si>
  <si>
    <t>Komunikace</t>
  </si>
  <si>
    <t>31</t>
  </si>
  <si>
    <t>56333</t>
  </si>
  <si>
    <t>VOZOVKOVÉ VRSTVY ZE ŠTERKODRTI TL. DO 150MM</t>
  </si>
  <si>
    <t>Plocha 5,14*12=61,680 [A] 
Celkové množství 61.680000=61,680 [B]</t>
  </si>
  <si>
    <t>- dodání kameniva predepsané kvality a zrnitosti  
- rozprostrení a zhutnení vrstvy v predepsané tlouštce  
- zrízení vrstvy bez rozlišení šírky, pokládání vrstvy po etapách  
- nezahrnuje postriky, nátery</t>
  </si>
  <si>
    <t>32</t>
  </si>
  <si>
    <t>Plocha 5,65*12=67,800 [A] 
Celkové množství 67.800000=67,800 [B]</t>
  </si>
  <si>
    <t>33</t>
  </si>
  <si>
    <t>56960</t>
  </si>
  <si>
    <t>ZPEVNENÍ KRAJNIC Z RECYKLOVANÉHO MATERIÁLU</t>
  </si>
  <si>
    <t>Zpevnění krajnic z R-mat. v tl. 0,15m a šířce 0,50m</t>
  </si>
  <si>
    <t>(š * v * d) (0,50*0,15*13,00)+(0,50*0,15*13,00)=1,950 [A] 
Celkové množství 1.950000=1,950 [B]</t>
  </si>
  <si>
    <t>- dodání recyklátu v požadované kvalite  
- ocištení podkladu  
- uložení recyklátu dle predepsaného technologického predpisu, zhutnení vrstvy v predepsané tlouštce  
- zrízení vrstvy bez rozlišení šírky, pokládání vrstvy po etapách, vcetne pracovních spar a spoju  
- úpravu napojení, ukoncení   
- nezahrnuje postriky, nátery</t>
  </si>
  <si>
    <t>34</t>
  </si>
  <si>
    <t>572121</t>
  </si>
  <si>
    <t>INFILTRACNÍ POSTRIK ASFALTOVÝ DO 1,0KG/M2</t>
  </si>
  <si>
    <t>Plocha 4,82*12=57,840 [A] 
Celkové množství 57.840000=57,840 [B]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</si>
  <si>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</si>
  <si>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35</t>
  </si>
  <si>
    <t>572211</t>
  </si>
  <si>
    <t>SPOJOVACÍ POSTRIK Z ASFALTU DO 0,5KG/M2</t>
  </si>
  <si>
    <t>Plocha 4,65*12=55,800 [A] 
Celkové množství 55.800000=55,800 [B]</t>
  </si>
  <si>
    <t>36</t>
  </si>
  <si>
    <t>574A34</t>
  </si>
  <si>
    <t>ASFALTOVÝ BETON PRO OBRUSNÉ VRSTVY ACO 11+, 11S TL. 40MM</t>
  </si>
  <si>
    <t>Plocha 4,63*12=55,560 [A] 
Celkové množství 55.560000=55,560 [B]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</si>
  <si>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</si>
  <si>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37</t>
  </si>
  <si>
    <t>574E66</t>
  </si>
  <si>
    <t>ASFALTOVÝ BETON PRO PODKLADNÍ VRSTVY ACP 16+, 16S TL. 70MM</t>
  </si>
  <si>
    <t>Plocha 4,78*12=57,360 [A] 
Celkové množství 57.360000=57,360 [B]</t>
  </si>
  <si>
    <t>Přidružená stavební výroba</t>
  </si>
  <si>
    <t>38</t>
  </si>
  <si>
    <t>711111</t>
  </si>
  <si>
    <t>IZOLACE BEŽNÝCH KONSTRUKCÍ PROTI ZEMNÍ VLHKOSTI ASFALTOVÝMI NÁTERY</t>
  </si>
  <si>
    <t>1x penetrační nátěr + 2x asfaltový nátěr</t>
  </si>
  <si>
    <t>Povrch rámových propustků (š * d) (4,80*10,60)*3=152,640 [A] 
Celkové množství 152.640000=152,640 [B]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</si>
  <si>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geotextilii</t>
  </si>
  <si>
    <t>39</t>
  </si>
  <si>
    <t>711132</t>
  </si>
  <si>
    <t>IZOLACE BEŽNÝCH KONSTRUKCÍ PROTI VOLNE STÉKAJÍCÍ VODE ASFALTOVÝMI PÁSY</t>
  </si>
  <si>
    <t>plocha stropu rámového propustu s přesahem</t>
  </si>
  <si>
    <t>Ostatní konstrukce a práce</t>
  </si>
  <si>
    <t>40</t>
  </si>
  <si>
    <t>9111A1</t>
  </si>
  <si>
    <t>ZÁBRADLÍ SILNICNÍ S VODOR MADLY - DODÁVKA A MONTÁŽ</t>
  </si>
  <si>
    <t>položka zahrnuje:  
- dodání zábradlí vcetne predepsané povrchové úpravy  
- osazení sloupku zaberanením nebo osazením do betonových bloku (vcetne betonových bloku a nutných zemních prací)  
- prípadné bednení ( trubku) betonové patky v gabionové zdi</t>
  </si>
  <si>
    <t>41</t>
  </si>
  <si>
    <t>9113A1</t>
  </si>
  <si>
    <t>SVODIDLO OCEL SILNIC JEDNOSTR, ÚROVEN ZADRŽ N1, N2 - DODÁVKA A MONTÁŽ</t>
  </si>
  <si>
    <t>ocelové svodidlo, úroveň zadržení N2 včetně náběhů</t>
  </si>
  <si>
    <t>4+48+4=56,000 [A] 
Celkové množství 56.000000=56,000 [B]</t>
  </si>
  <si>
    <t>položka zahrnuje:  
- kompletní dodávku všech dílu ocelového svodidla s predepsanou povrchovou úpravou vcetne spojovacích prvku  
- montáž a osazení svodidla, osazení sloupku zaberanením nebo osazením do betonových bloku (vcetne betonových bloku a nutných zemních prací  
- ukoncení zapuštením do betonových bloku (vcetne betonového bloku a nutných zemních prací) nebo koncovkou  
- prechod na jiný typ svodidla nebo pres mostní záver  
- ochranu proti bludným proudum a vývody pro jejich merení  
nezahrnuje odrazky nebo retroreflexní fólie</t>
  </si>
  <si>
    <t>42</t>
  </si>
  <si>
    <t>91841</t>
  </si>
  <si>
    <t>PROPUSTY RÁMOVÉ 200/100</t>
  </si>
  <si>
    <t>Světlá šířka 1,6m  
Světlá výška 1,0m</t>
  </si>
  <si>
    <t>Délka propustku 11,80=11,800 [A] 
Celkové množství 11.800000=11,800 [B]</t>
  </si>
  <si>
    <t>Položka zahrnuje:  
- dodání a položení prefabrikovaných rámu z dokumentací predepsaných rozmeru  
- prípadné úpravy rámu  
Nezahrnuje podkladní vrstvy, vyrovnávací a spádový beton uvnitr rámu a na jejich povrchu, izolaci.</t>
  </si>
  <si>
    <t>43</t>
  </si>
  <si>
    <t>96612</t>
  </si>
  <si>
    <t>BOURÁNÍ KONSTRUKCÍ Z KAMENE NA SUCHO</t>
  </si>
  <si>
    <t>Bourání a odstranění kamenů na dně propustku.</t>
  </si>
  <si>
    <t>Dno propustku (š * v * d) (2,00*0,50*8,00)=8,000 [A] 
Celkové množství 8.000000=8,000 [B]</t>
  </si>
  <si>
    <t>položka zahrnuje:  
- rozbourání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</si>
  <si>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44</t>
  </si>
  <si>
    <t>96613</t>
  </si>
  <si>
    <t>BOURÁNÍ KONSTRUKCÍ Z KAMENE NA MC</t>
  </si>
  <si>
    <t>Bourání stávající konstrukce propustku z kamene</t>
  </si>
  <si>
    <t>Nosná konstrukce/opěry (š * v * d) (1,00*1,15*8,00)*2=18,400 [A] 
Základy (š * v * d) (1,00*0,50*8,00)*2=8,000 [B] 
Celkové množství 26.400000=26,400 [C]</t>
  </si>
  <si>
    <t>45</t>
  </si>
  <si>
    <t>96616</t>
  </si>
  <si>
    <t>BOURÁNÍ KONSTRUKCÍ ZE ŽELEZOBETONU</t>
  </si>
  <si>
    <t>Bourání stávající konstrukce propustku ze železobezonu</t>
  </si>
  <si>
    <t>Stropní deska propustku (pl * d) (0,54*8,00)=4,320 [A] 
Římsa L + P (pl * d) (0,80*0,40)+(0,80*0,40)=0,640 [B] 
Celkové množství 4.960000=4,960 [C]</t>
  </si>
  <si>
    <t>SO 150</t>
  </si>
  <si>
    <t>DIO</t>
  </si>
  <si>
    <t>02720</t>
  </si>
  <si>
    <t>POMOC PRÁCE ZRÍZ NEBO ZAJIŠT REGULACI A OCHRANU DOPRAVY</t>
  </si>
  <si>
    <t>položka zahrnuje - vypracování , resp. aktualizaci PD SO 150, projednání a zajištění souhlasu DO s DIO, zajištění DIR, příp. doplnění objízdných tras směrovými šipkami IS11C (včetně sloupku, podstavce), případné řízení provozu proškolenými pracovníky</t>
  </si>
  <si>
    <t>91400</t>
  </si>
  <si>
    <t>DOCASNÉ ZAKRYTÍ NEBO OTOCENÍ STÁVAJÍCÍCH DOPRAVNÍCH ZNACEK</t>
  </si>
  <si>
    <t>bude upřesněno dle skutečné situace stavby - odborný odhad</t>
  </si>
  <si>
    <t>7=7,000 [A] 
Celkové množství 7.000000=7,000 [B]</t>
  </si>
  <si>
    <t>zahrnuje zakrytí docasne neplatných svislých dopravních znacek (nebo jejich cástí) bez ohledu na zpusob a na jejich velikost (zakrytí nepruhledným materiálem nebo otocení znacky) a jeho následné odstranení</t>
  </si>
  <si>
    <t>914132</t>
  </si>
  <si>
    <t>DOPRAVNÍ ZNACKY ZÁKLADNÍ VELIKOSTI OCELOVÉ FÓLIE TR 2 - MONTÁŽ S PREMÍSTENÍM</t>
  </si>
  <si>
    <t>provizorní značení v majetku zhotovitele  
IS11, E3a, IP10a</t>
  </si>
  <si>
    <t>14=14,000 [A] 
Celkové množství 14.000000=14,000 [B]</t>
  </si>
  <si>
    <t>položka zahrnuje:  
- dopravu demontované znacky z docasné skládky  
- osazení a montáž znacky na míste urceném projektem  
- nutnou opravu poškozených cástí  
nezahrnuje dodávku znacky</t>
  </si>
  <si>
    <t>914133</t>
  </si>
  <si>
    <t>DOPRAVNÍ ZNACKY ZÁKLADNÍ VELIKOSTI OCELOVÉ FÓLIE TR 2 - DEMONTÁŽ</t>
  </si>
  <si>
    <t>Položka zahrnuje odstranení, demontáž a odklizení materiálu s odvozem na predepsané místo</t>
  </si>
  <si>
    <t>914319</t>
  </si>
  <si>
    <t>R</t>
  </si>
  <si>
    <t>DOPRAV ZNACKY ZÁKLAD VEL OCEL FOLIE TŘ. 2- NÁJEMNÉ</t>
  </si>
  <si>
    <t>Nájemné po celou dobu stavby. Uvedená částka za pronájem DZ bude čerpána jako celek po ukončení části a nebude mít návaznost na příp. prodloužení harmonogramu stavby/části zdůvodů na straně zhotovitele.</t>
  </si>
  <si>
    <t>položka zahrnuje sazbu za pronájem dopravních znacek a zarízení, pocet jednotek je urcen jako soucin poctu znacek a poctu dní použití</t>
  </si>
  <si>
    <t>914432</t>
  </si>
  <si>
    <t>DOPRAVNÍ ZNACKY 100X150CM OCELOVÉ FÓLIE TR 2 - MONTÁŽ S PREMÍSTENÍM</t>
  </si>
  <si>
    <t>provizorní značení v majetku zhotovitele  
IP22</t>
  </si>
  <si>
    <t>5=5,000 [A] 
Celkové množství 5.000000=5,000 [B]</t>
  </si>
  <si>
    <t>914433</t>
  </si>
  <si>
    <t>DOPRAVNÍ ZNACKY 100X150CM OCELOVÉ FÓLIE TR 2 - DEMONTÁŽ</t>
  </si>
  <si>
    <t>914439</t>
  </si>
  <si>
    <t>DOPRAV ZNACKY 100X150CM OCEL FÓLIE TR 2 - NÁJEMNÉ</t>
  </si>
  <si>
    <t>914922</t>
  </si>
  <si>
    <t>SLOUPKY A STOJKY DZ Z OCEL TRUBEK DO PATKY MONTÁŽ S PRESUNEM</t>
  </si>
  <si>
    <t>provizorní značení v majetku zhotovitele</t>
  </si>
  <si>
    <t>22=22,000 [A] 
Celkové množství 22.000000=22,000 [B]</t>
  </si>
  <si>
    <t>položka zahrnuje:  
- dopravu demontovaného zarízení z docasné skládky  
- osazení a montáž zarízení na míste urceném projektem  
- nutnou opravu poškozených cástí  
nezahrnuje dodávku sloupku, stojky a upevnovacího zarízení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</si>
  <si>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</si>
  <si>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</si>
  <si>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</si>
  <si>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</si>
  <si>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znacek a zarízení. Pocet merných jednotek se urcí jako soucin poctu sloupku a poctu dní použití</t>
  </si>
  <si>
    <t>916712</t>
  </si>
  <si>
    <t>UPEVNOVACÍ KONSTR - PODKLADNÍ DESKA POD 28KG - MONTÁŽ S PRESUNEM</t>
  </si>
  <si>
    <t>počet podkladních desek dle počtu sloupků + min. 30% rezerva na příp. zdvojení podstavců. Provizorní značení v majetku zhotovitele.</t>
  </si>
  <si>
    <t>29=29,000 [A] 
Celkové množství 29.000000=29,000 [B]</t>
  </si>
  <si>
    <t>položka zahrnuje:  
- premístení zarízení z docasné skládky a jeho osazení a montáž na míste urceném projektem  
- údržbu po celou dobu trvání funkce, náhradu znicených nebo ztracených kusu, nutnou opravu poškozených cástí</t>
  </si>
  <si>
    <t>916713</t>
  </si>
  <si>
    <t>UPEVNOVACÍ KONSTR - PODKLADNÍ DESKA POD 28KG - DEMONTÁŽ</t>
  </si>
  <si>
    <t>Položka zahrnuje odstranení, demontáž a odklizení zarízení s odvozem na predepsané místo</t>
  </si>
  <si>
    <t>916719</t>
  </si>
  <si>
    <t>UPEVNOVACÍ KONSTR - PODKLAD DESKA POD 28KG - NÁJEMNÉ</t>
  </si>
  <si>
    <t>položka zahrnuje sazbu za pronájem zarízení. Pocet merných jednotek se urcí jako soucin poctu zarízení a poctu dní použití.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</si>
</sst>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48</v>
      </c>
      <c s="26">
        <v>3.6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49</v>
      </c>
    </row>
    <row r="15" spans="1:5" ht="25.5">
      <c r="A15" s="30" t="s">
        <v>42</v>
      </c>
      <c r="E15" s="31" t="s">
        <v>50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53</v>
      </c>
    </row>
    <row r="19" spans="1:5" ht="25.5">
      <c r="A19" s="30" t="s">
        <v>42</v>
      </c>
      <c r="E19" s="31" t="s">
        <v>43</v>
      </c>
    </row>
    <row r="20" spans="1:5" ht="38.25">
      <c r="A20" t="s">
        <v>44</v>
      </c>
      <c r="E20" s="29" t="s">
        <v>54</v>
      </c>
    </row>
    <row r="21" spans="1:16" ht="12.75">
      <c r="A21" s="19" t="s">
        <v>35</v>
      </c>
      <c s="23" t="s">
        <v>23</v>
      </c>
      <c s="23" t="s">
        <v>55</v>
      </c>
      <c s="19" t="s">
        <v>37</v>
      </c>
      <c s="24" t="s">
        <v>56</v>
      </c>
      <c s="25" t="s">
        <v>57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58</v>
      </c>
    </row>
    <row r="23" spans="1:5" ht="25.5">
      <c r="A23" s="30" t="s">
        <v>42</v>
      </c>
      <c r="E23" s="31" t="s">
        <v>43</v>
      </c>
    </row>
    <row r="24" spans="1:5" ht="12.75">
      <c r="A24" t="s">
        <v>44</v>
      </c>
      <c r="E24" s="29" t="s">
        <v>59</v>
      </c>
    </row>
    <row r="25" spans="1:16" ht="12.75">
      <c r="A25" s="19" t="s">
        <v>35</v>
      </c>
      <c s="23" t="s">
        <v>25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76.5">
      <c r="A26" s="28" t="s">
        <v>40</v>
      </c>
      <c r="E26" s="29" t="s">
        <v>62</v>
      </c>
    </row>
    <row r="27" spans="1:5" ht="25.5">
      <c r="A27" s="30" t="s">
        <v>42</v>
      </c>
      <c r="E27" s="31" t="s">
        <v>43</v>
      </c>
    </row>
    <row r="28" spans="1:5" ht="12.75">
      <c r="A28" t="s">
        <v>44</v>
      </c>
      <c r="E28" s="29" t="s">
        <v>59</v>
      </c>
    </row>
    <row r="29" spans="1:16" ht="12.75">
      <c r="A29" s="19" t="s">
        <v>35</v>
      </c>
      <c s="23" t="s">
        <v>27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65</v>
      </c>
    </row>
    <row r="31" spans="1:5" ht="25.5">
      <c r="A31" s="30" t="s">
        <v>42</v>
      </c>
      <c r="E31" s="31" t="s">
        <v>43</v>
      </c>
    </row>
    <row r="32" spans="1:5" ht="12.75">
      <c r="A32" t="s">
        <v>44</v>
      </c>
      <c r="E32" s="29" t="s">
        <v>59</v>
      </c>
    </row>
    <row r="33" spans="1:16" ht="12.75">
      <c r="A33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69</v>
      </c>
    </row>
    <row r="35" spans="1:5" ht="25.5">
      <c r="A35" s="30" t="s">
        <v>42</v>
      </c>
      <c r="E35" s="31" t="s">
        <v>43</v>
      </c>
    </row>
    <row r="36" spans="1:5" ht="76.5">
      <c r="A36" t="s">
        <v>44</v>
      </c>
      <c r="E36" s="29" t="s">
        <v>70</v>
      </c>
    </row>
    <row r="37" spans="1:16" ht="12.75">
      <c r="A37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74</v>
      </c>
    </row>
    <row r="39" spans="1:5" ht="25.5">
      <c r="A39" s="30" t="s">
        <v>42</v>
      </c>
      <c r="E39" s="31" t="s">
        <v>43</v>
      </c>
    </row>
    <row r="40" spans="1:5" ht="63.75">
      <c r="A40" t="s">
        <v>44</v>
      </c>
      <c r="E40" s="29" t="s">
        <v>75</v>
      </c>
    </row>
    <row r="41" spans="1:16" ht="12.75">
      <c r="A41" s="19" t="s">
        <v>35</v>
      </c>
      <c s="23" t="s">
        <v>30</v>
      </c>
      <c s="23" t="s">
        <v>76</v>
      </c>
      <c s="19" t="s">
        <v>37</v>
      </c>
      <c s="24" t="s">
        <v>77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02">
      <c r="A42" s="28" t="s">
        <v>40</v>
      </c>
      <c r="E42" s="29" t="s">
        <v>78</v>
      </c>
    </row>
    <row r="43" spans="1:5" ht="25.5">
      <c r="A43" s="30" t="s">
        <v>42</v>
      </c>
      <c r="E43" s="31" t="s">
        <v>43</v>
      </c>
    </row>
    <row r="44" spans="1:5" ht="12.75">
      <c r="A44" t="s">
        <v>44</v>
      </c>
      <c r="E44" s="29" t="s">
        <v>59</v>
      </c>
    </row>
    <row r="45" spans="1:16" ht="12.75">
      <c r="A45" s="19" t="s">
        <v>35</v>
      </c>
      <c s="23" t="s">
        <v>32</v>
      </c>
      <c s="23" t="s">
        <v>79</v>
      </c>
      <c s="19" t="s">
        <v>37</v>
      </c>
      <c s="24" t="s">
        <v>80</v>
      </c>
      <c s="25" t="s">
        <v>39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81</v>
      </c>
    </row>
    <row r="47" spans="1:5" ht="25.5">
      <c r="A47" s="30" t="s">
        <v>42</v>
      </c>
      <c r="E47" s="31" t="s">
        <v>82</v>
      </c>
    </row>
    <row r="48" spans="1:5" ht="89.25">
      <c r="A48" t="s">
        <v>44</v>
      </c>
      <c r="E48" s="29" t="s">
        <v>83</v>
      </c>
    </row>
    <row r="49" spans="1:16" ht="12.75">
      <c r="A49" s="19" t="s">
        <v>35</v>
      </c>
      <c s="23" t="s">
        <v>84</v>
      </c>
      <c s="23" t="s">
        <v>85</v>
      </c>
      <c s="19" t="s">
        <v>37</v>
      </c>
      <c s="24" t="s">
        <v>86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76.5">
      <c r="A50" s="28" t="s">
        <v>40</v>
      </c>
      <c r="E50" s="29" t="s">
        <v>87</v>
      </c>
    </row>
    <row r="51" spans="1:5" ht="12.75">
      <c r="A51" s="30" t="s">
        <v>42</v>
      </c>
      <c r="E51" s="31" t="s">
        <v>37</v>
      </c>
    </row>
    <row r="52" spans="1:5" ht="12.75">
      <c r="A52" t="s">
        <v>44</v>
      </c>
      <c r="E52" s="29" t="s">
        <v>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0+O8+O21+O106+O111+O132+O161+O170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89</v>
      </c>
      <c s="32">
        <f>0+I8+I21+I106+I111+I132+I161+I170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89</v>
      </c>
      <c s="5"/>
      <c s="14" t="s">
        <v>90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91</v>
      </c>
      <c s="19" t="s">
        <v>37</v>
      </c>
      <c s="24" t="s">
        <v>92</v>
      </c>
      <c s="25" t="s">
        <v>93</v>
      </c>
      <c s="26">
        <v>141.94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94</v>
      </c>
    </row>
    <row r="11" spans="1:5" ht="63.75">
      <c r="A11" s="30" t="s">
        <v>42</v>
      </c>
      <c r="E11" s="31" t="s">
        <v>95</v>
      </c>
    </row>
    <row r="12" spans="1:5" ht="140.25">
      <c r="A12" t="s">
        <v>44</v>
      </c>
      <c r="E12" s="29" t="s">
        <v>96</v>
      </c>
    </row>
    <row r="13" spans="1:16" ht="25.5">
      <c r="A13" s="19" t="s">
        <v>35</v>
      </c>
      <c s="23" t="s">
        <v>13</v>
      </c>
      <c s="23" t="s">
        <v>97</v>
      </c>
      <c s="19" t="s">
        <v>37</v>
      </c>
      <c s="24" t="s">
        <v>98</v>
      </c>
      <c s="25" t="s">
        <v>93</v>
      </c>
      <c s="26">
        <v>5.28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99</v>
      </c>
    </row>
    <row r="15" spans="1:5" ht="25.5">
      <c r="A15" s="30" t="s">
        <v>42</v>
      </c>
      <c r="E15" s="31" t="s">
        <v>100</v>
      </c>
    </row>
    <row r="16" spans="1:5" ht="140.25">
      <c r="A16" t="s">
        <v>44</v>
      </c>
      <c r="E16" s="29" t="s">
        <v>96</v>
      </c>
    </row>
    <row r="17" spans="1:16" ht="25.5">
      <c r="A17" s="19" t="s">
        <v>35</v>
      </c>
      <c s="23" t="s">
        <v>12</v>
      </c>
      <c s="23" t="s">
        <v>101</v>
      </c>
      <c s="19" t="s">
        <v>37</v>
      </c>
      <c s="24" t="s">
        <v>102</v>
      </c>
      <c s="25" t="s">
        <v>93</v>
      </c>
      <c s="26">
        <v>67.016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103</v>
      </c>
    </row>
    <row r="19" spans="1:5" ht="38.25">
      <c r="A19" s="30" t="s">
        <v>42</v>
      </c>
      <c r="E19" s="31" t="s">
        <v>104</v>
      </c>
    </row>
    <row r="20" spans="1:5" ht="140.25">
      <c r="A20" t="s">
        <v>44</v>
      </c>
      <c r="E20" s="29" t="s">
        <v>96</v>
      </c>
    </row>
    <row r="21" spans="1:18" ht="12.75" customHeight="1">
      <c r="A21" s="5" t="s">
        <v>33</v>
      </c>
      <c s="5"/>
      <c s="35" t="s">
        <v>19</v>
      </c>
      <c s="5"/>
      <c s="21" t="s">
        <v>105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</f>
      </c>
      <c>
        <f>0+O22+O26+O30+O34+O38+O42+O46+O50+O54+O58+O62+O66+O70+O74+O78+O82+O86+O90+O94+O98+O102</f>
      </c>
    </row>
    <row r="22" spans="1:16" ht="12.75">
      <c r="A22" s="19" t="s">
        <v>35</v>
      </c>
      <c s="23" t="s">
        <v>23</v>
      </c>
      <c s="23" t="s">
        <v>106</v>
      </c>
      <c s="19" t="s">
        <v>37</v>
      </c>
      <c s="24" t="s">
        <v>107</v>
      </c>
      <c s="25" t="s">
        <v>108</v>
      </c>
      <c s="26">
        <v>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109</v>
      </c>
    </row>
    <row r="24" spans="1:5" ht="25.5">
      <c r="A24" s="30" t="s">
        <v>42</v>
      </c>
      <c r="E24" s="31" t="s">
        <v>110</v>
      </c>
    </row>
    <row r="25" spans="1:5" ht="165.75">
      <c r="A25" t="s">
        <v>44</v>
      </c>
      <c r="E25" s="29" t="s">
        <v>111</v>
      </c>
    </row>
    <row r="26" spans="1:16" ht="12.75">
      <c r="A26" s="19" t="s">
        <v>35</v>
      </c>
      <c s="23" t="s">
        <v>25</v>
      </c>
      <c s="23" t="s">
        <v>112</v>
      </c>
      <c s="19" t="s">
        <v>37</v>
      </c>
      <c s="24" t="s">
        <v>113</v>
      </c>
      <c s="25" t="s">
        <v>114</v>
      </c>
      <c s="26">
        <v>2.2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115</v>
      </c>
    </row>
    <row r="28" spans="1:5" ht="25.5">
      <c r="A28" s="30" t="s">
        <v>42</v>
      </c>
      <c r="E28" s="31" t="s">
        <v>116</v>
      </c>
    </row>
    <row r="29" spans="1:5" ht="63.75">
      <c r="A29" t="s">
        <v>44</v>
      </c>
      <c r="E29" s="29" t="s">
        <v>117</v>
      </c>
    </row>
    <row r="30" spans="1:16" ht="25.5">
      <c r="A30" s="19" t="s">
        <v>35</v>
      </c>
      <c s="23" t="s">
        <v>27</v>
      </c>
      <c s="23" t="s">
        <v>118</v>
      </c>
      <c s="19" t="s">
        <v>37</v>
      </c>
      <c s="24" t="s">
        <v>119</v>
      </c>
      <c s="25" t="s">
        <v>114</v>
      </c>
      <c s="26">
        <v>16.5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120</v>
      </c>
    </row>
    <row r="32" spans="1:5" ht="25.5">
      <c r="A32" s="30" t="s">
        <v>42</v>
      </c>
      <c r="E32" s="31" t="s">
        <v>121</v>
      </c>
    </row>
    <row r="33" spans="1:5" ht="63.75">
      <c r="A33" t="s">
        <v>44</v>
      </c>
      <c r="E33" s="29" t="s">
        <v>117</v>
      </c>
    </row>
    <row r="34" spans="1:16" ht="12.75">
      <c r="A34" s="19" t="s">
        <v>35</v>
      </c>
      <c s="23" t="s">
        <v>66</v>
      </c>
      <c s="23" t="s">
        <v>122</v>
      </c>
      <c s="19" t="s">
        <v>37</v>
      </c>
      <c s="24" t="s">
        <v>123</v>
      </c>
      <c s="25" t="s">
        <v>114</v>
      </c>
      <c s="26">
        <v>22.55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124</v>
      </c>
    </row>
    <row r="36" spans="1:5" ht="25.5">
      <c r="A36" s="30" t="s">
        <v>42</v>
      </c>
      <c r="E36" s="31" t="s">
        <v>125</v>
      </c>
    </row>
    <row r="37" spans="1:5" ht="63.75">
      <c r="A37" t="s">
        <v>44</v>
      </c>
      <c r="E37" s="29" t="s">
        <v>117</v>
      </c>
    </row>
    <row r="38" spans="1:16" ht="12.75">
      <c r="A38" s="19" t="s">
        <v>35</v>
      </c>
      <c s="23" t="s">
        <v>71</v>
      </c>
      <c s="23" t="s">
        <v>126</v>
      </c>
      <c s="19" t="s">
        <v>37</v>
      </c>
      <c s="24" t="s">
        <v>127</v>
      </c>
      <c s="25" t="s">
        <v>128</v>
      </c>
      <c s="26">
        <v>26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129</v>
      </c>
    </row>
    <row r="40" spans="1:5" ht="25.5">
      <c r="A40" s="30" t="s">
        <v>42</v>
      </c>
      <c r="E40" s="31" t="s">
        <v>130</v>
      </c>
    </row>
    <row r="41" spans="1:5" ht="38.25">
      <c r="A41" t="s">
        <v>44</v>
      </c>
      <c r="E41" s="29" t="s">
        <v>131</v>
      </c>
    </row>
    <row r="42" spans="1:16" ht="12.75">
      <c r="A42" s="19" t="s">
        <v>35</v>
      </c>
      <c s="23" t="s">
        <v>30</v>
      </c>
      <c s="23" t="s">
        <v>132</v>
      </c>
      <c s="19" t="s">
        <v>37</v>
      </c>
      <c s="24" t="s">
        <v>133</v>
      </c>
      <c s="25" t="s">
        <v>114</v>
      </c>
      <c s="26">
        <v>6.045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25.5">
      <c r="A44" s="30" t="s">
        <v>42</v>
      </c>
      <c r="E44" s="31" t="s">
        <v>134</v>
      </c>
    </row>
    <row r="45" spans="1:5" ht="38.25">
      <c r="A45" t="s">
        <v>44</v>
      </c>
      <c r="E45" s="29" t="s">
        <v>135</v>
      </c>
    </row>
    <row r="46" spans="1:16" ht="12.75">
      <c r="A46" s="19" t="s">
        <v>35</v>
      </c>
      <c s="23" t="s">
        <v>32</v>
      </c>
      <c s="23" t="s">
        <v>136</v>
      </c>
      <c s="19" t="s">
        <v>37</v>
      </c>
      <c s="24" t="s">
        <v>137</v>
      </c>
      <c s="25" t="s">
        <v>114</v>
      </c>
      <c s="26">
        <v>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138</v>
      </c>
    </row>
    <row r="48" spans="1:5" ht="25.5">
      <c r="A48" s="30" t="s">
        <v>42</v>
      </c>
      <c r="E48" s="31" t="s">
        <v>139</v>
      </c>
    </row>
    <row r="49" spans="1:5" ht="369.75">
      <c r="A49" t="s">
        <v>44</v>
      </c>
      <c r="E49" s="29" t="s">
        <v>140</v>
      </c>
    </row>
    <row r="50" spans="1:16" ht="12.75">
      <c r="A50" s="19" t="s">
        <v>35</v>
      </c>
      <c s="23" t="s">
        <v>84</v>
      </c>
      <c s="23" t="s">
        <v>141</v>
      </c>
      <c s="19" t="s">
        <v>142</v>
      </c>
      <c s="24" t="s">
        <v>143</v>
      </c>
      <c s="25" t="s">
        <v>114</v>
      </c>
      <c s="26">
        <v>36.666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25.5">
      <c r="A52" s="30" t="s">
        <v>42</v>
      </c>
      <c r="E52" s="31" t="s">
        <v>144</v>
      </c>
    </row>
    <row r="53" spans="1:5" ht="306">
      <c r="A53" t="s">
        <v>44</v>
      </c>
      <c r="E53" s="29" t="s">
        <v>145</v>
      </c>
    </row>
    <row r="54" spans="1:16" ht="12.75">
      <c r="A54" s="19" t="s">
        <v>35</v>
      </c>
      <c s="23" t="s">
        <v>146</v>
      </c>
      <c s="23" t="s">
        <v>141</v>
      </c>
      <c s="19" t="s">
        <v>147</v>
      </c>
      <c s="24" t="s">
        <v>143</v>
      </c>
      <c s="25" t="s">
        <v>114</v>
      </c>
      <c s="26">
        <v>6.045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148</v>
      </c>
    </row>
    <row r="57" spans="1:5" ht="306">
      <c r="A57" t="s">
        <v>44</v>
      </c>
      <c r="E57" s="29" t="s">
        <v>145</v>
      </c>
    </row>
    <row r="58" spans="1:16" ht="12.75">
      <c r="A58" s="19" t="s">
        <v>35</v>
      </c>
      <c s="23" t="s">
        <v>149</v>
      </c>
      <c s="23" t="s">
        <v>150</v>
      </c>
      <c s="19" t="s">
        <v>37</v>
      </c>
      <c s="24" t="s">
        <v>151</v>
      </c>
      <c s="25" t="s">
        <v>114</v>
      </c>
      <c s="26">
        <v>20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152</v>
      </c>
    </row>
    <row r="60" spans="1:5" ht="38.25">
      <c r="A60" s="30" t="s">
        <v>42</v>
      </c>
      <c r="E60" s="31" t="s">
        <v>153</v>
      </c>
    </row>
    <row r="61" spans="1:5" ht="63.75">
      <c r="A61" t="s">
        <v>44</v>
      </c>
      <c r="E61" s="29" t="s">
        <v>154</v>
      </c>
    </row>
    <row r="62" spans="1:16" ht="12.75">
      <c r="A62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114</v>
      </c>
      <c s="26">
        <v>29.52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25.5">
      <c r="A64" s="30" t="s">
        <v>42</v>
      </c>
      <c r="E64" s="31" t="s">
        <v>158</v>
      </c>
    </row>
    <row r="65" spans="1:5" ht="318.75">
      <c r="A65" t="s">
        <v>44</v>
      </c>
      <c r="E65" s="29" t="s">
        <v>159</v>
      </c>
    </row>
    <row r="66" spans="1:16" ht="12.75">
      <c r="A66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114</v>
      </c>
      <c s="26">
        <v>7.146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163</v>
      </c>
    </row>
    <row r="68" spans="1:5" ht="63.75">
      <c r="A68" s="30" t="s">
        <v>42</v>
      </c>
      <c r="E68" s="31" t="s">
        <v>164</v>
      </c>
    </row>
    <row r="69" spans="1:5" ht="318.75">
      <c r="A69" t="s">
        <v>44</v>
      </c>
      <c r="E69" s="29" t="s">
        <v>159</v>
      </c>
    </row>
    <row r="70" spans="1:16" ht="12.75">
      <c r="A70" s="19" t="s">
        <v>35</v>
      </c>
      <c s="23" t="s">
        <v>165</v>
      </c>
      <c s="23" t="s">
        <v>166</v>
      </c>
      <c s="19" t="s">
        <v>142</v>
      </c>
      <c s="24" t="s">
        <v>167</v>
      </c>
      <c s="25" t="s">
        <v>114</v>
      </c>
      <c s="26">
        <v>36.666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168</v>
      </c>
    </row>
    <row r="72" spans="1:5" ht="38.25">
      <c r="A72" s="30" t="s">
        <v>42</v>
      </c>
      <c r="E72" s="31" t="s">
        <v>169</v>
      </c>
    </row>
    <row r="73" spans="1:5" ht="191.25">
      <c r="A73" t="s">
        <v>44</v>
      </c>
      <c r="E73" s="29" t="s">
        <v>170</v>
      </c>
    </row>
    <row r="74" spans="1:16" ht="12.75">
      <c r="A74" s="19" t="s">
        <v>35</v>
      </c>
      <c s="23" t="s">
        <v>171</v>
      </c>
      <c s="23" t="s">
        <v>166</v>
      </c>
      <c s="19" t="s">
        <v>147</v>
      </c>
      <c s="24" t="s">
        <v>167</v>
      </c>
      <c s="25" t="s">
        <v>114</v>
      </c>
      <c s="26">
        <v>6.045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172</v>
      </c>
    </row>
    <row r="76" spans="1:5" ht="25.5">
      <c r="A76" s="30" t="s">
        <v>42</v>
      </c>
      <c r="E76" s="31" t="s">
        <v>148</v>
      </c>
    </row>
    <row r="77" spans="1:5" ht="191.25">
      <c r="A77" t="s">
        <v>44</v>
      </c>
      <c r="E77" s="29" t="s">
        <v>170</v>
      </c>
    </row>
    <row r="78" spans="1:16" ht="12.75">
      <c r="A78" s="19" t="s">
        <v>35</v>
      </c>
      <c s="23" t="s">
        <v>173</v>
      </c>
      <c s="23" t="s">
        <v>174</v>
      </c>
      <c s="19" t="s">
        <v>37</v>
      </c>
      <c s="24" t="s">
        <v>175</v>
      </c>
      <c s="25" t="s">
        <v>114</v>
      </c>
      <c s="26">
        <v>3.118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176</v>
      </c>
    </row>
    <row r="80" spans="1:5" ht="38.25">
      <c r="A80" s="30" t="s">
        <v>42</v>
      </c>
      <c r="E80" s="31" t="s">
        <v>177</v>
      </c>
    </row>
    <row r="81" spans="1:5" ht="267.75">
      <c r="A81" t="s">
        <v>44</v>
      </c>
      <c r="E81" s="29" t="s">
        <v>178</v>
      </c>
    </row>
    <row r="82" spans="1:16" ht="12.75">
      <c r="A82" s="19" t="s">
        <v>35</v>
      </c>
      <c s="23" t="s">
        <v>179</v>
      </c>
      <c s="23" t="s">
        <v>180</v>
      </c>
      <c s="19" t="s">
        <v>37</v>
      </c>
      <c s="24" t="s">
        <v>181</v>
      </c>
      <c s="25" t="s">
        <v>114</v>
      </c>
      <c s="26">
        <v>36.666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38.25">
      <c r="A83" s="28" t="s">
        <v>40</v>
      </c>
      <c r="E83" s="29" t="s">
        <v>182</v>
      </c>
    </row>
    <row r="84" spans="1:5" ht="25.5">
      <c r="A84" s="30" t="s">
        <v>42</v>
      </c>
      <c r="E84" s="31" t="s">
        <v>183</v>
      </c>
    </row>
    <row r="85" spans="1:5" ht="229.5">
      <c r="A85" t="s">
        <v>44</v>
      </c>
      <c r="E85" s="29" t="s">
        <v>184</v>
      </c>
    </row>
    <row r="86" spans="1:16" ht="12.75">
      <c r="A86" s="19" t="s">
        <v>35</v>
      </c>
      <c s="23" t="s">
        <v>185</v>
      </c>
      <c s="23" t="s">
        <v>186</v>
      </c>
      <c s="19" t="s">
        <v>37</v>
      </c>
      <c s="24" t="s">
        <v>187</v>
      </c>
      <c s="25" t="s">
        <v>114</v>
      </c>
      <c s="26">
        <v>3.118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25.5">
      <c r="A88" s="30" t="s">
        <v>42</v>
      </c>
      <c r="E88" s="31" t="s">
        <v>188</v>
      </c>
    </row>
    <row r="89" spans="1:5" ht="229.5">
      <c r="A89" t="s">
        <v>44</v>
      </c>
      <c r="E89" s="29" t="s">
        <v>184</v>
      </c>
    </row>
    <row r="90" spans="1:16" ht="12.75">
      <c r="A90" s="19" t="s">
        <v>35</v>
      </c>
      <c s="23" t="s">
        <v>189</v>
      </c>
      <c s="23" t="s">
        <v>190</v>
      </c>
      <c s="19" t="s">
        <v>37</v>
      </c>
      <c s="24" t="s">
        <v>191</v>
      </c>
      <c s="25" t="s">
        <v>114</v>
      </c>
      <c s="26">
        <v>4.736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25.5">
      <c r="A92" s="30" t="s">
        <v>42</v>
      </c>
      <c r="E92" s="31" t="s">
        <v>192</v>
      </c>
    </row>
    <row r="93" spans="1:5" ht="229.5">
      <c r="A93" t="s">
        <v>44</v>
      </c>
      <c r="E93" s="29" t="s">
        <v>193</v>
      </c>
    </row>
    <row r="94" spans="1:16" ht="12.75">
      <c r="A94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114</v>
      </c>
      <c s="26">
        <v>9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25.5">
      <c r="A96" s="30" t="s">
        <v>42</v>
      </c>
      <c r="E96" s="31" t="s">
        <v>197</v>
      </c>
    </row>
    <row r="97" spans="1:5" ht="267.75">
      <c r="A97" t="s">
        <v>44</v>
      </c>
      <c r="E97" s="29" t="s">
        <v>178</v>
      </c>
    </row>
    <row r="98" spans="1:16" ht="12.75">
      <c r="A98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48</v>
      </c>
      <c s="26">
        <v>6.045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25.5">
      <c r="A100" s="30" t="s">
        <v>42</v>
      </c>
      <c r="E100" s="31" t="s">
        <v>201</v>
      </c>
    </row>
    <row r="101" spans="1:5" ht="38.25">
      <c r="A101" t="s">
        <v>44</v>
      </c>
      <c r="E101" s="29" t="s">
        <v>202</v>
      </c>
    </row>
    <row r="102" spans="1:16" ht="12.75">
      <c r="A102" s="19" t="s">
        <v>35</v>
      </c>
      <c s="23" t="s">
        <v>203</v>
      </c>
      <c s="23" t="s">
        <v>204</v>
      </c>
      <c s="19" t="s">
        <v>37</v>
      </c>
      <c s="24" t="s">
        <v>205</v>
      </c>
      <c s="25" t="s">
        <v>48</v>
      </c>
      <c s="26">
        <v>6.045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201</v>
      </c>
    </row>
    <row r="105" spans="1:5" ht="25.5">
      <c r="A105" t="s">
        <v>44</v>
      </c>
      <c r="E105" s="29" t="s">
        <v>206</v>
      </c>
    </row>
    <row r="106" spans="1:18" ht="12.75" customHeight="1">
      <c r="A106" s="5" t="s">
        <v>33</v>
      </c>
      <c s="5"/>
      <c s="35" t="s">
        <v>13</v>
      </c>
      <c s="5"/>
      <c s="21" t="s">
        <v>207</v>
      </c>
      <c s="5"/>
      <c s="5"/>
      <c s="5"/>
      <c s="36">
        <f>0+Q106</f>
      </c>
      <c r="O106">
        <f>0+R106</f>
      </c>
      <c r="Q106">
        <f>0+I107</f>
      </c>
      <c>
        <f>0+O107</f>
      </c>
    </row>
    <row r="107" spans="1:16" ht="12.75">
      <c r="A107" s="19" t="s">
        <v>35</v>
      </c>
      <c s="23" t="s">
        <v>208</v>
      </c>
      <c s="23" t="s">
        <v>209</v>
      </c>
      <c s="19" t="s">
        <v>37</v>
      </c>
      <c s="24" t="s">
        <v>210</v>
      </c>
      <c s="25" t="s">
        <v>48</v>
      </c>
      <c s="26">
        <v>35.4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211</v>
      </c>
    </row>
    <row r="109" spans="1:5" ht="25.5">
      <c r="A109" s="30" t="s">
        <v>42</v>
      </c>
      <c r="E109" s="31" t="s">
        <v>212</v>
      </c>
    </row>
    <row r="110" spans="1:5" ht="102">
      <c r="A110" t="s">
        <v>44</v>
      </c>
      <c r="E110" s="29" t="s">
        <v>213</v>
      </c>
    </row>
    <row r="111" spans="1:18" ht="12.75" customHeight="1">
      <c r="A111" s="5" t="s">
        <v>33</v>
      </c>
      <c s="5"/>
      <c s="35" t="s">
        <v>23</v>
      </c>
      <c s="5"/>
      <c s="21" t="s">
        <v>214</v>
      </c>
      <c s="5"/>
      <c s="5"/>
      <c s="5"/>
      <c s="36">
        <f>0+Q111</f>
      </c>
      <c r="O111">
        <f>0+R111</f>
      </c>
      <c r="Q111">
        <f>0+I112+I116+I120+I124+I128</f>
      </c>
      <c>
        <f>0+O112+O116+O120+O124+O128</f>
      </c>
    </row>
    <row r="112" spans="1:16" ht="12.75">
      <c r="A112" s="19" t="s">
        <v>35</v>
      </c>
      <c s="23" t="s">
        <v>215</v>
      </c>
      <c s="23" t="s">
        <v>216</v>
      </c>
      <c s="19" t="s">
        <v>37</v>
      </c>
      <c s="24" t="s">
        <v>217</v>
      </c>
      <c s="25" t="s">
        <v>114</v>
      </c>
      <c s="26">
        <v>4.21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218</v>
      </c>
    </row>
    <row r="114" spans="1:5" ht="38.25">
      <c r="A114" s="30" t="s">
        <v>42</v>
      </c>
      <c r="E114" s="31" t="s">
        <v>219</v>
      </c>
    </row>
    <row r="115" spans="1:5" ht="369.75">
      <c r="A115" t="s">
        <v>44</v>
      </c>
      <c r="E115" s="29" t="s">
        <v>220</v>
      </c>
    </row>
    <row r="116" spans="1:16" ht="12.75">
      <c r="A116" s="19" t="s">
        <v>35</v>
      </c>
      <c s="23" t="s">
        <v>221</v>
      </c>
      <c s="23" t="s">
        <v>222</v>
      </c>
      <c s="19" t="s">
        <v>37</v>
      </c>
      <c s="24" t="s">
        <v>223</v>
      </c>
      <c s="25" t="s">
        <v>114</v>
      </c>
      <c s="26">
        <v>3.498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224</v>
      </c>
    </row>
    <row r="118" spans="1:5" ht="25.5">
      <c r="A118" s="30" t="s">
        <v>42</v>
      </c>
      <c r="E118" s="31" t="s">
        <v>225</v>
      </c>
    </row>
    <row r="119" spans="1:5" ht="369.75">
      <c r="A119" t="s">
        <v>44</v>
      </c>
      <c r="E119" s="29" t="s">
        <v>226</v>
      </c>
    </row>
    <row r="120" spans="1:16" ht="12.75">
      <c r="A120" s="19" t="s">
        <v>35</v>
      </c>
      <c s="23" t="s">
        <v>227</v>
      </c>
      <c s="23" t="s">
        <v>228</v>
      </c>
      <c s="19" t="s">
        <v>37</v>
      </c>
      <c s="24" t="s">
        <v>229</v>
      </c>
      <c s="25" t="s">
        <v>114</v>
      </c>
      <c s="26">
        <v>8.026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230</v>
      </c>
    </row>
    <row r="122" spans="1:5" ht="51">
      <c r="A122" s="30" t="s">
        <v>42</v>
      </c>
      <c r="E122" s="31" t="s">
        <v>231</v>
      </c>
    </row>
    <row r="123" spans="1:5" ht="38.25">
      <c r="A123" t="s">
        <v>44</v>
      </c>
      <c r="E123" s="29" t="s">
        <v>232</v>
      </c>
    </row>
    <row r="124" spans="1:16" ht="12.75">
      <c r="A124" s="19" t="s">
        <v>35</v>
      </c>
      <c s="23" t="s">
        <v>233</v>
      </c>
      <c s="23" t="s">
        <v>234</v>
      </c>
      <c s="19" t="s">
        <v>37</v>
      </c>
      <c s="24" t="s">
        <v>235</v>
      </c>
      <c s="25" t="s">
        <v>114</v>
      </c>
      <c s="26">
        <v>8.42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236</v>
      </c>
    </row>
    <row r="126" spans="1:5" ht="38.25">
      <c r="A126" s="30" t="s">
        <v>42</v>
      </c>
      <c r="E126" s="31" t="s">
        <v>237</v>
      </c>
    </row>
    <row r="127" spans="1:5" ht="102">
      <c r="A127" t="s">
        <v>44</v>
      </c>
      <c r="E127" s="29" t="s">
        <v>238</v>
      </c>
    </row>
    <row r="128" spans="1:16" ht="12.75">
      <c r="A128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114</v>
      </c>
      <c s="26">
        <v>7.146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25.5">
      <c r="A129" s="28" t="s">
        <v>40</v>
      </c>
      <c r="E129" s="29" t="s">
        <v>242</v>
      </c>
    </row>
    <row r="130" spans="1:5" ht="63.75">
      <c r="A130" s="30" t="s">
        <v>42</v>
      </c>
      <c r="E130" s="31" t="s">
        <v>243</v>
      </c>
    </row>
    <row r="131" spans="1:5" ht="357">
      <c r="A131" t="s">
        <v>44</v>
      </c>
      <c r="E131" s="29" t="s">
        <v>244</v>
      </c>
    </row>
    <row r="132" spans="1:18" ht="12.75" customHeight="1">
      <c r="A132" s="5" t="s">
        <v>33</v>
      </c>
      <c s="5"/>
      <c s="35" t="s">
        <v>25</v>
      </c>
      <c s="5"/>
      <c s="21" t="s">
        <v>245</v>
      </c>
      <c s="5"/>
      <c s="5"/>
      <c s="5"/>
      <c s="36">
        <f>0+Q132</f>
      </c>
      <c r="O132">
        <f>0+R132</f>
      </c>
      <c r="Q132">
        <f>0+I133+I137+I141+I145+I149+I153+I157</f>
      </c>
      <c>
        <f>0+O133+O137+O141+O145+O149+O153+O157</f>
      </c>
    </row>
    <row r="133" spans="1:16" ht="12.75">
      <c r="A133" s="19" t="s">
        <v>35</v>
      </c>
      <c s="23" t="s">
        <v>246</v>
      </c>
      <c s="23" t="s">
        <v>247</v>
      </c>
      <c s="19" t="s">
        <v>19</v>
      </c>
      <c s="24" t="s">
        <v>248</v>
      </c>
      <c s="25" t="s">
        <v>48</v>
      </c>
      <c s="26">
        <v>61.68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25.5">
      <c r="A135" s="30" t="s">
        <v>42</v>
      </c>
      <c r="E135" s="31" t="s">
        <v>249</v>
      </c>
    </row>
    <row r="136" spans="1:5" ht="51">
      <c r="A136" t="s">
        <v>44</v>
      </c>
      <c r="E136" s="29" t="s">
        <v>250</v>
      </c>
    </row>
    <row r="137" spans="1:16" ht="12.75">
      <c r="A137" s="19" t="s">
        <v>35</v>
      </c>
      <c s="23" t="s">
        <v>251</v>
      </c>
      <c s="23" t="s">
        <v>247</v>
      </c>
      <c s="19" t="s">
        <v>13</v>
      </c>
      <c s="24" t="s">
        <v>248</v>
      </c>
      <c s="25" t="s">
        <v>48</v>
      </c>
      <c s="26">
        <v>67.8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25.5">
      <c r="A139" s="30" t="s">
        <v>42</v>
      </c>
      <c r="E139" s="31" t="s">
        <v>252</v>
      </c>
    </row>
    <row r="140" spans="1:5" ht="51">
      <c r="A140" t="s">
        <v>44</v>
      </c>
      <c r="E140" s="29" t="s">
        <v>250</v>
      </c>
    </row>
    <row r="141" spans="1:16" ht="12.75">
      <c r="A141" s="19" t="s">
        <v>35</v>
      </c>
      <c s="23" t="s">
        <v>253</v>
      </c>
      <c s="23" t="s">
        <v>254</v>
      </c>
      <c s="19" t="s">
        <v>37</v>
      </c>
      <c s="24" t="s">
        <v>255</v>
      </c>
      <c s="25" t="s">
        <v>114</v>
      </c>
      <c s="26">
        <v>1.95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256</v>
      </c>
    </row>
    <row r="143" spans="1:5" ht="25.5">
      <c r="A143" s="30" t="s">
        <v>42</v>
      </c>
      <c r="E143" s="31" t="s">
        <v>257</v>
      </c>
    </row>
    <row r="144" spans="1:5" ht="102">
      <c r="A144" t="s">
        <v>44</v>
      </c>
      <c r="E144" s="29" t="s">
        <v>258</v>
      </c>
    </row>
    <row r="145" spans="1:16" ht="12.75">
      <c r="A145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48</v>
      </c>
      <c s="26">
        <v>57.84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25.5">
      <c r="A147" s="30" t="s">
        <v>42</v>
      </c>
      <c r="E147" s="31" t="s">
        <v>262</v>
      </c>
    </row>
    <row r="148" spans="1:5" ht="51">
      <c r="A148" t="s">
        <v>44</v>
      </c>
      <c r="E148" s="29" t="s">
        <v>263</v>
      </c>
    </row>
    <row r="149" spans="1:16" ht="12.75">
      <c r="A149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48</v>
      </c>
      <c s="26">
        <v>55.8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25.5">
      <c r="A151" s="30" t="s">
        <v>42</v>
      </c>
      <c r="E151" s="31" t="s">
        <v>267</v>
      </c>
    </row>
    <row r="152" spans="1:5" ht="51">
      <c r="A152" t="s">
        <v>44</v>
      </c>
      <c r="E152" s="29" t="s">
        <v>263</v>
      </c>
    </row>
    <row r="153" spans="1:16" ht="12.75">
      <c r="A153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48</v>
      </c>
      <c s="26">
        <v>55.56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37</v>
      </c>
    </row>
    <row r="155" spans="1:5" ht="25.5">
      <c r="A155" s="30" t="s">
        <v>42</v>
      </c>
      <c r="E155" s="31" t="s">
        <v>271</v>
      </c>
    </row>
    <row r="156" spans="1:5" ht="140.25">
      <c r="A156" t="s">
        <v>44</v>
      </c>
      <c r="E156" s="29" t="s">
        <v>272</v>
      </c>
    </row>
    <row r="157" spans="1:16" ht="12.75">
      <c r="A157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48</v>
      </c>
      <c s="26">
        <v>57.36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25.5">
      <c r="A159" s="30" t="s">
        <v>42</v>
      </c>
      <c r="E159" s="31" t="s">
        <v>276</v>
      </c>
    </row>
    <row r="160" spans="1:5" ht="140.25">
      <c r="A160" t="s">
        <v>44</v>
      </c>
      <c r="E160" s="29" t="s">
        <v>272</v>
      </c>
    </row>
    <row r="161" spans="1:18" ht="12.75" customHeight="1">
      <c r="A161" s="5" t="s">
        <v>33</v>
      </c>
      <c s="5"/>
      <c s="35" t="s">
        <v>66</v>
      </c>
      <c s="5"/>
      <c s="21" t="s">
        <v>277</v>
      </c>
      <c s="5"/>
      <c s="5"/>
      <c s="5"/>
      <c s="36">
        <f>0+Q161</f>
      </c>
      <c r="O161">
        <f>0+R161</f>
      </c>
      <c r="Q161">
        <f>0+I162+I166</f>
      </c>
      <c>
        <f>0+O162+O166</f>
      </c>
    </row>
    <row r="162" spans="1:16" ht="25.5">
      <c r="A162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48</v>
      </c>
      <c s="26">
        <v>152.64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281</v>
      </c>
    </row>
    <row r="164" spans="1:5" ht="25.5">
      <c r="A164" s="30" t="s">
        <v>42</v>
      </c>
      <c r="E164" s="31" t="s">
        <v>282</v>
      </c>
    </row>
    <row r="165" spans="1:5" ht="191.25">
      <c r="A165" t="s">
        <v>44</v>
      </c>
      <c r="E165" s="29" t="s">
        <v>283</v>
      </c>
    </row>
    <row r="166" spans="1:16" ht="25.5">
      <c r="A166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48</v>
      </c>
      <c s="26">
        <v>35.4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287</v>
      </c>
    </row>
    <row r="168" spans="1:5" ht="25.5">
      <c r="A168" s="30" t="s">
        <v>42</v>
      </c>
      <c r="E168" s="31" t="s">
        <v>212</v>
      </c>
    </row>
    <row r="169" spans="1:5" ht="191.25">
      <c r="A169" t="s">
        <v>44</v>
      </c>
      <c r="E169" s="29" t="s">
        <v>283</v>
      </c>
    </row>
    <row r="170" spans="1:18" ht="12.75" customHeight="1">
      <c r="A170" s="5" t="s">
        <v>33</v>
      </c>
      <c s="5"/>
      <c s="35" t="s">
        <v>30</v>
      </c>
      <c s="5"/>
      <c s="21" t="s">
        <v>288</v>
      </c>
      <c s="5"/>
      <c s="5"/>
      <c s="5"/>
      <c s="36">
        <f>0+Q170</f>
      </c>
      <c r="O170">
        <f>0+R170</f>
      </c>
      <c r="Q170">
        <f>0+I171+I175+I179+I183+I187+I191</f>
      </c>
      <c>
        <f>0+O171+O175+O179+O183+O187+O191</f>
      </c>
    </row>
    <row r="171" spans="1:16" ht="12.75">
      <c r="A171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128</v>
      </c>
      <c s="26">
        <v>6.6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37</v>
      </c>
    </row>
    <row r="173" spans="1:5" ht="12.75">
      <c r="A173" s="30" t="s">
        <v>42</v>
      </c>
      <c r="E173" s="31" t="s">
        <v>37</v>
      </c>
    </row>
    <row r="174" spans="1:5" ht="63.75">
      <c r="A174" t="s">
        <v>44</v>
      </c>
      <c r="E174" s="29" t="s">
        <v>292</v>
      </c>
    </row>
    <row r="175" spans="1:16" ht="25.5">
      <c r="A175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128</v>
      </c>
      <c s="26">
        <v>56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296</v>
      </c>
    </row>
    <row r="177" spans="1:5" ht="25.5">
      <c r="A177" s="30" t="s">
        <v>42</v>
      </c>
      <c r="E177" s="31" t="s">
        <v>297</v>
      </c>
    </row>
    <row r="178" spans="1:5" ht="127.5">
      <c r="A178" t="s">
        <v>44</v>
      </c>
      <c r="E178" s="29" t="s">
        <v>298</v>
      </c>
    </row>
    <row r="179" spans="1:16" ht="12.75">
      <c r="A179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128</v>
      </c>
      <c s="26">
        <v>11.8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25.5">
      <c r="A180" s="28" t="s">
        <v>40</v>
      </c>
      <c r="E180" s="29" t="s">
        <v>302</v>
      </c>
    </row>
    <row r="181" spans="1:5" ht="25.5">
      <c r="A181" s="30" t="s">
        <v>42</v>
      </c>
      <c r="E181" s="31" t="s">
        <v>303</v>
      </c>
    </row>
    <row r="182" spans="1:5" ht="63.75">
      <c r="A182" t="s">
        <v>44</v>
      </c>
      <c r="E182" s="29" t="s">
        <v>304</v>
      </c>
    </row>
    <row r="183" spans="1:16" ht="12.75">
      <c r="A183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114</v>
      </c>
      <c s="26">
        <v>8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308</v>
      </c>
    </row>
    <row r="185" spans="1:5" ht="25.5">
      <c r="A185" s="30" t="s">
        <v>42</v>
      </c>
      <c r="E185" s="31" t="s">
        <v>309</v>
      </c>
    </row>
    <row r="186" spans="1:5" ht="102">
      <c r="A186" t="s">
        <v>44</v>
      </c>
      <c r="E186" s="29" t="s">
        <v>310</v>
      </c>
    </row>
    <row r="187" spans="1:16" ht="12.75">
      <c r="A187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114</v>
      </c>
      <c s="26">
        <v>26.4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314</v>
      </c>
    </row>
    <row r="189" spans="1:5" ht="38.25">
      <c r="A189" s="30" t="s">
        <v>42</v>
      </c>
      <c r="E189" s="31" t="s">
        <v>315</v>
      </c>
    </row>
    <row r="190" spans="1:5" ht="102">
      <c r="A190" t="s">
        <v>44</v>
      </c>
      <c r="E190" s="29" t="s">
        <v>310</v>
      </c>
    </row>
    <row r="191" spans="1:16" ht="12.75">
      <c r="A191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114</v>
      </c>
      <c s="26">
        <v>4.96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2.75">
      <c r="A192" s="28" t="s">
        <v>40</v>
      </c>
      <c r="E192" s="29" t="s">
        <v>319</v>
      </c>
    </row>
    <row r="193" spans="1:5" ht="38.25">
      <c r="A193" s="30" t="s">
        <v>42</v>
      </c>
      <c r="E193" s="31" t="s">
        <v>320</v>
      </c>
    </row>
    <row r="194" spans="1:5" ht="102">
      <c r="A194" t="s">
        <v>44</v>
      </c>
      <c r="E194" s="29" t="s">
        <v>310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321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321</v>
      </c>
      <c s="5"/>
      <c s="14" t="s">
        <v>322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323</v>
      </c>
      <c s="19" t="s">
        <v>37</v>
      </c>
      <c s="24" t="s">
        <v>324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325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288</v>
      </c>
      <c s="5"/>
      <c s="5"/>
      <c s="5"/>
      <c s="36">
        <f>0+Q13</f>
      </c>
      <c r="O13">
        <f>0+R13</f>
      </c>
      <c r="Q13">
        <f>0+I14+I18+I22+I26+I30+I34+I38+I42+I46+I50+I54+I58+I62</f>
      </c>
      <c>
        <f>0+O14+O18+O22+O26+O30+O34+O38+O42+O46+O50+O54+O58+O62</f>
      </c>
    </row>
    <row r="14" spans="1:16" ht="12.75">
      <c r="A14" s="19" t="s">
        <v>35</v>
      </c>
      <c s="23" t="s">
        <v>13</v>
      </c>
      <c s="23" t="s">
        <v>326</v>
      </c>
      <c s="19" t="s">
        <v>37</v>
      </c>
      <c s="24" t="s">
        <v>327</v>
      </c>
      <c s="25" t="s">
        <v>108</v>
      </c>
      <c s="26">
        <v>7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328</v>
      </c>
    </row>
    <row r="16" spans="1:5" ht="25.5">
      <c r="A16" s="30" t="s">
        <v>42</v>
      </c>
      <c r="E16" s="31" t="s">
        <v>329</v>
      </c>
    </row>
    <row r="17" spans="1:5" ht="38.25">
      <c r="A17" t="s">
        <v>44</v>
      </c>
      <c r="E17" s="29" t="s">
        <v>330</v>
      </c>
    </row>
    <row r="18" spans="1:16" ht="25.5">
      <c r="A18" s="19" t="s">
        <v>35</v>
      </c>
      <c s="23" t="s">
        <v>12</v>
      </c>
      <c s="23" t="s">
        <v>331</v>
      </c>
      <c s="19" t="s">
        <v>37</v>
      </c>
      <c s="24" t="s">
        <v>332</v>
      </c>
      <c s="25" t="s">
        <v>108</v>
      </c>
      <c s="26">
        <v>14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333</v>
      </c>
    </row>
    <row r="20" spans="1:5" ht="25.5">
      <c r="A20" s="30" t="s">
        <v>42</v>
      </c>
      <c r="E20" s="31" t="s">
        <v>334</v>
      </c>
    </row>
    <row r="21" spans="1:5" ht="63.75">
      <c r="A21" t="s">
        <v>44</v>
      </c>
      <c r="E21" s="29" t="s">
        <v>335</v>
      </c>
    </row>
    <row r="22" spans="1:16" ht="12.75">
      <c r="A22" s="19" t="s">
        <v>35</v>
      </c>
      <c s="23" t="s">
        <v>23</v>
      </c>
      <c s="23" t="s">
        <v>336</v>
      </c>
      <c s="19" t="s">
        <v>37</v>
      </c>
      <c s="24" t="s">
        <v>337</v>
      </c>
      <c s="25" t="s">
        <v>108</v>
      </c>
      <c s="26">
        <v>14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334</v>
      </c>
    </row>
    <row r="25" spans="1:5" ht="25.5">
      <c r="A25" t="s">
        <v>44</v>
      </c>
      <c r="E25" s="29" t="s">
        <v>338</v>
      </c>
    </row>
    <row r="26" spans="1:16" ht="12.75">
      <c r="A26" s="19" t="s">
        <v>35</v>
      </c>
      <c s="23" t="s">
        <v>25</v>
      </c>
      <c s="23" t="s">
        <v>339</v>
      </c>
      <c s="19" t="s">
        <v>340</v>
      </c>
      <c s="24" t="s">
        <v>341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342</v>
      </c>
    </row>
    <row r="28" spans="1:5" ht="25.5">
      <c r="A28" s="30" t="s">
        <v>42</v>
      </c>
      <c r="E28" s="31" t="s">
        <v>43</v>
      </c>
    </row>
    <row r="29" spans="1:5" ht="25.5">
      <c r="A29" t="s">
        <v>44</v>
      </c>
      <c r="E29" s="29" t="s">
        <v>343</v>
      </c>
    </row>
    <row r="30" spans="1:16" ht="25.5">
      <c r="A30" s="19" t="s">
        <v>35</v>
      </c>
      <c s="23" t="s">
        <v>27</v>
      </c>
      <c s="23" t="s">
        <v>344</v>
      </c>
      <c s="19" t="s">
        <v>37</v>
      </c>
      <c s="24" t="s">
        <v>345</v>
      </c>
      <c s="25" t="s">
        <v>108</v>
      </c>
      <c s="26">
        <v>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346</v>
      </c>
    </row>
    <row r="32" spans="1:5" ht="25.5">
      <c r="A32" s="30" t="s">
        <v>42</v>
      </c>
      <c r="E32" s="31" t="s">
        <v>347</v>
      </c>
    </row>
    <row r="33" spans="1:5" ht="63.75">
      <c r="A33" t="s">
        <v>44</v>
      </c>
      <c r="E33" s="29" t="s">
        <v>335</v>
      </c>
    </row>
    <row r="34" spans="1:16" ht="12.75">
      <c r="A34" s="19" t="s">
        <v>35</v>
      </c>
      <c s="23" t="s">
        <v>66</v>
      </c>
      <c s="23" t="s">
        <v>348</v>
      </c>
      <c s="19" t="s">
        <v>37</v>
      </c>
      <c s="24" t="s">
        <v>349</v>
      </c>
      <c s="25" t="s">
        <v>108</v>
      </c>
      <c s="26">
        <v>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347</v>
      </c>
    </row>
    <row r="37" spans="1:5" ht="25.5">
      <c r="A37" t="s">
        <v>44</v>
      </c>
      <c r="E37" s="29" t="s">
        <v>338</v>
      </c>
    </row>
    <row r="38" spans="1:16" ht="12.75">
      <c r="A38" s="19" t="s">
        <v>35</v>
      </c>
      <c s="23" t="s">
        <v>71</v>
      </c>
      <c s="23" t="s">
        <v>350</v>
      </c>
      <c s="19" t="s">
        <v>340</v>
      </c>
      <c s="24" t="s">
        <v>351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342</v>
      </c>
    </row>
    <row r="40" spans="1:5" ht="25.5">
      <c r="A40" s="30" t="s">
        <v>42</v>
      </c>
      <c r="E40" s="31" t="s">
        <v>43</v>
      </c>
    </row>
    <row r="41" spans="1:5" ht="25.5">
      <c r="A41" t="s">
        <v>44</v>
      </c>
      <c r="E41" s="29" t="s">
        <v>343</v>
      </c>
    </row>
    <row r="42" spans="1:16" ht="12.75">
      <c r="A42" s="19" t="s">
        <v>35</v>
      </c>
      <c s="23" t="s">
        <v>30</v>
      </c>
      <c s="23" t="s">
        <v>352</v>
      </c>
      <c s="19" t="s">
        <v>37</v>
      </c>
      <c s="24" t="s">
        <v>353</v>
      </c>
      <c s="25" t="s">
        <v>108</v>
      </c>
      <c s="26">
        <v>22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354</v>
      </c>
    </row>
    <row r="44" spans="1:5" ht="25.5">
      <c r="A44" s="30" t="s">
        <v>42</v>
      </c>
      <c r="E44" s="31" t="s">
        <v>355</v>
      </c>
    </row>
    <row r="45" spans="1:5" ht="63.75">
      <c r="A45" t="s">
        <v>44</v>
      </c>
      <c r="E45" s="29" t="s">
        <v>356</v>
      </c>
    </row>
    <row r="46" spans="1:16" ht="12.75">
      <c r="A46" s="19" t="s">
        <v>35</v>
      </c>
      <c s="23" t="s">
        <v>32</v>
      </c>
      <c s="23" t="s">
        <v>357</v>
      </c>
      <c s="19" t="s">
        <v>37</v>
      </c>
      <c s="24" t="s">
        <v>358</v>
      </c>
      <c s="25" t="s">
        <v>108</v>
      </c>
      <c s="26">
        <v>22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25.5">
      <c r="A48" s="30" t="s">
        <v>42</v>
      </c>
      <c r="E48" s="31" t="s">
        <v>355</v>
      </c>
    </row>
    <row r="49" spans="1:5" ht="25.5">
      <c r="A49" t="s">
        <v>44</v>
      </c>
      <c r="E49" s="29" t="s">
        <v>338</v>
      </c>
    </row>
    <row r="50" spans="1:16" ht="12.75">
      <c r="A50" s="19" t="s">
        <v>35</v>
      </c>
      <c s="23" t="s">
        <v>84</v>
      </c>
      <c s="23" t="s">
        <v>359</v>
      </c>
      <c s="19" t="s">
        <v>340</v>
      </c>
      <c s="24" t="s">
        <v>360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38.25">
      <c r="A51" s="28" t="s">
        <v>40</v>
      </c>
      <c r="E51" s="29" t="s">
        <v>342</v>
      </c>
    </row>
    <row r="52" spans="1:5" ht="25.5">
      <c r="A52" s="30" t="s">
        <v>42</v>
      </c>
      <c r="E52" s="31" t="s">
        <v>43</v>
      </c>
    </row>
    <row r="53" spans="1:5" ht="25.5">
      <c r="A53" t="s">
        <v>44</v>
      </c>
      <c r="E53" s="29" t="s">
        <v>361</v>
      </c>
    </row>
    <row r="54" spans="1:16" ht="25.5">
      <c r="A54" s="19" t="s">
        <v>35</v>
      </c>
      <c s="23" t="s">
        <v>146</v>
      </c>
      <c s="23" t="s">
        <v>362</v>
      </c>
      <c s="19" t="s">
        <v>37</v>
      </c>
      <c s="24" t="s">
        <v>363</v>
      </c>
      <c s="25" t="s">
        <v>108</v>
      </c>
      <c s="26">
        <v>29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364</v>
      </c>
    </row>
    <row r="56" spans="1:5" ht="25.5">
      <c r="A56" s="30" t="s">
        <v>42</v>
      </c>
      <c r="E56" s="31" t="s">
        <v>365</v>
      </c>
    </row>
    <row r="57" spans="1:5" ht="63.75">
      <c r="A57" t="s">
        <v>44</v>
      </c>
      <c r="E57" s="29" t="s">
        <v>366</v>
      </c>
    </row>
    <row r="58" spans="1:16" ht="12.75">
      <c r="A58" s="19" t="s">
        <v>35</v>
      </c>
      <c s="23" t="s">
        <v>149</v>
      </c>
      <c s="23" t="s">
        <v>367</v>
      </c>
      <c s="19" t="s">
        <v>37</v>
      </c>
      <c s="24" t="s">
        <v>368</v>
      </c>
      <c s="25" t="s">
        <v>108</v>
      </c>
      <c s="26">
        <v>29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365</v>
      </c>
    </row>
    <row r="61" spans="1:5" ht="25.5">
      <c r="A61" t="s">
        <v>44</v>
      </c>
      <c r="E61" s="29" t="s">
        <v>369</v>
      </c>
    </row>
    <row r="62" spans="1:16" ht="12.75">
      <c r="A62" s="19" t="s">
        <v>35</v>
      </c>
      <c s="23" t="s">
        <v>155</v>
      </c>
      <c s="23" t="s">
        <v>370</v>
      </c>
      <c s="19" t="s">
        <v>340</v>
      </c>
      <c s="24" t="s">
        <v>371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342</v>
      </c>
    </row>
    <row r="64" spans="1:5" ht="25.5">
      <c r="A64" s="30" t="s">
        <v>42</v>
      </c>
      <c r="E64" s="31" t="s">
        <v>43</v>
      </c>
    </row>
    <row r="65" spans="1:5" ht="25.5">
      <c r="A65" t="s">
        <v>44</v>
      </c>
      <c r="E65" s="29" t="s">
        <v>372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